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65" yWindow="285" windowWidth="20730" windowHeight="9525" activeTab="3"/>
  </bookViews>
  <sheets>
    <sheet name="1 -  P40 M M" sheetId="2" r:id="rId1"/>
    <sheet name="2 -  P40 M M" sheetId="3" r:id="rId2"/>
    <sheet name="3 -  P40 M M" sheetId="6" r:id="rId3"/>
    <sheet name="4 -  P40 M M" sheetId="17" r:id="rId4"/>
    <sheet name="28 -  C1 C2 C3 M M" sheetId="4" r:id="rId5"/>
    <sheet name="29 -  C1 C2 C3 M M" sheetId="5" r:id="rId6"/>
    <sheet name="30 -  C1 C2 C3 M M" sheetId="7" r:id="rId7"/>
    <sheet name="31 -  C1 C2 C3 M M" sheetId="8" r:id="rId8"/>
    <sheet name="32 -  C1 C2 C3 M M" sheetId="9" r:id="rId9"/>
    <sheet name="33 -  C1 C2 C3 M M" sheetId="10" r:id="rId10"/>
    <sheet name="34 -  C1 C2 C3 M M" sheetId="11" r:id="rId11"/>
    <sheet name="35 -  C1 C2 C3 M M" sheetId="12" r:id="rId12"/>
    <sheet name="36 -  C1 C2 C3 M M" sheetId="13" r:id="rId13"/>
    <sheet name="37 -  C1 C2 C3 M M" sheetId="14" r:id="rId14"/>
    <sheet name="38 -  C1 C2 C3 M M" sheetId="15" r:id="rId15"/>
    <sheet name="39 -  C1 C2 C3 M M" sheetId="16" r:id="rId16"/>
    <sheet name="40 -  C1 C2 C3 M M" sheetId="18" r:id="rId17"/>
    <sheet name="41 -  C1 C2 C3 M M" sheetId="19" r:id="rId18"/>
    <sheet name="42 -  J1 J2 J3 M M" sheetId="20" r:id="rId19"/>
    <sheet name="43 -  J1 J2 J3 M M" sheetId="21" r:id="rId20"/>
    <sheet name="44 -  J1 J2 J3 M M" sheetId="22" r:id="rId21"/>
    <sheet name="45 -  Sen M M" sheetId="23" r:id="rId22"/>
    <sheet name="46 -  Sen M M" sheetId="24" r:id="rId23"/>
    <sheet name="47 -  Sen M M" sheetId="25" r:id="rId24"/>
    <sheet name="48 -  Sen M M" sheetId="26" r:id="rId25"/>
  </sheets>
  <definedNames>
    <definedName name="PouleN°" localSheetId="0">'1 -  P40 M M'!$AC$5</definedName>
    <definedName name="PouleN°" localSheetId="1">'2 -  P40 M M'!$AC$5</definedName>
    <definedName name="PouleN°" localSheetId="4">'28 -  C1 C2 C3 M M'!$AC$5</definedName>
    <definedName name="PouleN°" localSheetId="5">'29 -  C1 C2 C3 M M'!$AC$5</definedName>
    <definedName name="PouleN°" localSheetId="2">'3 -  P40 M M'!$AC$5</definedName>
    <definedName name="PouleN°" localSheetId="6">'30 -  C1 C2 C3 M M'!$AC$5</definedName>
    <definedName name="PouleN°" localSheetId="7">'31 -  C1 C2 C3 M M'!$AC$5</definedName>
    <definedName name="PouleN°" localSheetId="8">'32 -  C1 C2 C3 M M'!$AC$5</definedName>
    <definedName name="PouleN°" localSheetId="9">'33 -  C1 C2 C3 M M'!$AC$5</definedName>
    <definedName name="PouleN°" localSheetId="10">'34 -  C1 C2 C3 M M'!$AC$5</definedName>
    <definedName name="PouleN°" localSheetId="11">'35 -  C1 C2 C3 M M'!$AC$5</definedName>
    <definedName name="PouleN°" localSheetId="12">'36 -  C1 C2 C3 M M'!$AC$5</definedName>
    <definedName name="PouleN°" localSheetId="13">'37 -  C1 C2 C3 M M'!$AC$5</definedName>
    <definedName name="PouleN°" localSheetId="14">'38 -  C1 C2 C3 M M'!$AC$5</definedName>
    <definedName name="PouleN°" localSheetId="15">'39 -  C1 C2 C3 M M'!$AC$5</definedName>
    <definedName name="PouleN°" localSheetId="3">'4 -  P40 M M'!$AC$5</definedName>
    <definedName name="PouleN°" localSheetId="16">'40 -  C1 C2 C3 M M'!$AC$5</definedName>
    <definedName name="PouleN°" localSheetId="17">'41 -  C1 C2 C3 M M'!$AC$5</definedName>
    <definedName name="PouleN°" localSheetId="18">'42 -  J1 J2 J3 M M'!$AC$5</definedName>
    <definedName name="PouleN°" localSheetId="19">'43 -  J1 J2 J3 M M'!$AC$5</definedName>
    <definedName name="PouleN°" localSheetId="20">'44 -  J1 J2 J3 M M'!$AC$5</definedName>
    <definedName name="PouleN°" localSheetId="21">'45 -  Sen M M'!$AC$5</definedName>
    <definedName name="PouleN°" localSheetId="22">'46 -  Sen M M'!$AC$5</definedName>
    <definedName name="PouleN°" localSheetId="23">'47 -  Sen M M'!$AC$5</definedName>
    <definedName name="PouleN°" localSheetId="24">'48 -  Sen M M'!$AC$5</definedName>
    <definedName name="_xlnm.Print_Area" localSheetId="0">'1 -  P40 M M'!$C$1:$AJ$34</definedName>
    <definedName name="_xlnm.Print_Area" localSheetId="1">'2 -  P40 M M'!$C$1:$AJ$34</definedName>
    <definedName name="_xlnm.Print_Area" localSheetId="4">'28 -  C1 C2 C3 M M'!$C$1:$AJ$34</definedName>
    <definedName name="_xlnm.Print_Area" localSheetId="5">'29 -  C1 C2 C3 M M'!$C$1:$AJ$34</definedName>
    <definedName name="_xlnm.Print_Area" localSheetId="2">'3 -  P40 M M'!$C$1:$AE$30</definedName>
    <definedName name="_xlnm.Print_Area" localSheetId="6">'30 -  C1 C2 C3 M M'!$C$1:$AJ$34</definedName>
    <definedName name="_xlnm.Print_Area" localSheetId="7">'31 -  C1 C2 C3 M M'!$C$1:$AJ$34</definedName>
    <definedName name="_xlnm.Print_Area" localSheetId="8">'32 -  C1 C2 C3 M M'!$C$1:$AJ$34</definedName>
    <definedName name="_xlnm.Print_Area" localSheetId="9">'33 -  C1 C2 C3 M M'!$C$1:$AJ$34</definedName>
    <definedName name="_xlnm.Print_Area" localSheetId="10">'34 -  C1 C2 C3 M M'!$C$1:$AJ$34</definedName>
    <definedName name="_xlnm.Print_Area" localSheetId="11">'35 -  C1 C2 C3 M M'!$C$1:$AJ$34</definedName>
    <definedName name="_xlnm.Print_Area" localSheetId="12">'36 -  C1 C2 C3 M M'!$C$1:$AJ$34</definedName>
    <definedName name="_xlnm.Print_Area" localSheetId="13">'37 -  C1 C2 C3 M M'!$C$1:$AJ$34</definedName>
    <definedName name="_xlnm.Print_Area" localSheetId="14">'38 -  C1 C2 C3 M M'!$C$1:$AJ$34</definedName>
    <definedName name="_xlnm.Print_Area" localSheetId="15">'39 -  C1 C2 C3 M M'!$C$1:$AE$31</definedName>
    <definedName name="_xlnm.Print_Area" localSheetId="3">'4 -  P40 M M'!$C$1:$AE$31</definedName>
    <definedName name="_xlnm.Print_Area" localSheetId="16">'40 -  C1 C2 C3 M M'!$C$1:$AE$31</definedName>
    <definedName name="_xlnm.Print_Area" localSheetId="17">'41 -  C1 C2 C3 M M'!$C$1:$AE$31</definedName>
    <definedName name="_xlnm.Print_Area" localSheetId="18">'42 -  J1 J2 J3 M M'!$C$1:$AJ$34</definedName>
    <definedName name="_xlnm.Print_Area" localSheetId="19">'43 -  J1 J2 J3 M M'!$C$1:$AJ$34</definedName>
    <definedName name="_xlnm.Print_Area" localSheetId="20">'44 -  J1 J2 J3 M M'!$C$1:$AE$32</definedName>
    <definedName name="_xlnm.Print_Area" localSheetId="21">'45 -  Sen M M'!$C$1:$AJ$34</definedName>
    <definedName name="_xlnm.Print_Area" localSheetId="22">'46 -  Sen M M'!$C$1:$AJ$34</definedName>
    <definedName name="_xlnm.Print_Area" localSheetId="23">'47 -  Sen M M'!$C$1:$AE$32</definedName>
    <definedName name="_xlnm.Print_Area" localSheetId="24">'48 -  Sen M M'!$C$1:$AE$31</definedName>
  </definedNames>
  <calcPr calcId="125725"/>
</workbook>
</file>

<file path=xl/calcChain.xml><?xml version="1.0" encoding="utf-8"?>
<calcChain xmlns="http://schemas.openxmlformats.org/spreadsheetml/2006/main">
  <c r="C35" i="26"/>
  <c r="K30"/>
  <c r="J30"/>
  <c r="I30"/>
  <c r="AQ30" s="1"/>
  <c r="E30"/>
  <c r="D30"/>
  <c r="B30"/>
  <c r="A30"/>
  <c r="AQ29"/>
  <c r="P29"/>
  <c r="M29"/>
  <c r="E29"/>
  <c r="D29"/>
  <c r="B29"/>
  <c r="A29"/>
  <c r="AQ28"/>
  <c r="M28"/>
  <c r="P28" s="1"/>
  <c r="E28"/>
  <c r="D28"/>
  <c r="B28"/>
  <c r="A28"/>
  <c r="AQ27"/>
  <c r="P27"/>
  <c r="M27"/>
  <c r="E27"/>
  <c r="D27"/>
  <c r="B27"/>
  <c r="A27"/>
  <c r="K26"/>
  <c r="J26"/>
  <c r="AQ26" s="1"/>
  <c r="I26"/>
  <c r="E26"/>
  <c r="D26"/>
  <c r="B26"/>
  <c r="A26"/>
  <c r="AQ25"/>
  <c r="M25"/>
  <c r="P25" s="1"/>
  <c r="E25"/>
  <c r="D25"/>
  <c r="B25"/>
  <c r="A25"/>
  <c r="K24"/>
  <c r="AQ24" s="1"/>
  <c r="E24"/>
  <c r="D24"/>
  <c r="B24"/>
  <c r="A24"/>
  <c r="C15"/>
  <c r="C14"/>
  <c r="C13"/>
  <c r="C12"/>
  <c r="C11"/>
  <c r="C10"/>
  <c r="AQ9"/>
  <c r="C9"/>
  <c r="AC5"/>
  <c r="Z2"/>
  <c r="Y2"/>
  <c r="X2"/>
  <c r="O2"/>
  <c r="M24" l="1"/>
  <c r="P24" s="1"/>
  <c r="M30"/>
  <c r="P30" s="1"/>
  <c r="M26"/>
  <c r="P26" s="1"/>
  <c r="C35" i="25"/>
  <c r="AQ31"/>
  <c r="P31"/>
  <c r="M31"/>
  <c r="E31"/>
  <c r="D31"/>
  <c r="B31"/>
  <c r="A31"/>
  <c r="AQ30"/>
  <c r="M30"/>
  <c r="P30" s="1"/>
  <c r="K30"/>
  <c r="E30"/>
  <c r="D30"/>
  <c r="B30"/>
  <c r="A30"/>
  <c r="AQ29"/>
  <c r="M29"/>
  <c r="P29" s="1"/>
  <c r="K29"/>
  <c r="E29"/>
  <c r="D29"/>
  <c r="B29"/>
  <c r="A29"/>
  <c r="AQ28"/>
  <c r="M28"/>
  <c r="P28" s="1"/>
  <c r="E28"/>
  <c r="D28"/>
  <c r="B28"/>
  <c r="A28"/>
  <c r="AQ27"/>
  <c r="P27"/>
  <c r="M27"/>
  <c r="E27"/>
  <c r="D27"/>
  <c r="B27"/>
  <c r="A27"/>
  <c r="AQ26"/>
  <c r="M26"/>
  <c r="P26" s="1"/>
  <c r="E26"/>
  <c r="D26"/>
  <c r="B26"/>
  <c r="A26"/>
  <c r="AQ25"/>
  <c r="P25"/>
  <c r="M25"/>
  <c r="E25"/>
  <c r="D25"/>
  <c r="B25"/>
  <c r="A25"/>
  <c r="K24"/>
  <c r="J24"/>
  <c r="AQ24" s="1"/>
  <c r="I24"/>
  <c r="E24"/>
  <c r="D24"/>
  <c r="B24"/>
  <c r="A24"/>
  <c r="C16"/>
  <c r="C15"/>
  <c r="C14"/>
  <c r="C13"/>
  <c r="C12"/>
  <c r="C11"/>
  <c r="C10"/>
  <c r="AQ9"/>
  <c r="C9"/>
  <c r="AC5"/>
  <c r="Z2"/>
  <c r="Y2"/>
  <c r="X2"/>
  <c r="O2"/>
  <c r="M24" l="1"/>
  <c r="P24" s="1"/>
  <c r="C35" i="24"/>
  <c r="K33"/>
  <c r="J33"/>
  <c r="AQ33" s="1"/>
  <c r="E33"/>
  <c r="D33"/>
  <c r="B33"/>
  <c r="A33"/>
  <c r="AQ32"/>
  <c r="M32"/>
  <c r="P32" s="1"/>
  <c r="K32"/>
  <c r="E32"/>
  <c r="D32"/>
  <c r="B32"/>
  <c r="A32"/>
  <c r="K31"/>
  <c r="J31"/>
  <c r="I31"/>
  <c r="H31"/>
  <c r="AQ31" s="1"/>
  <c r="E31"/>
  <c r="D31"/>
  <c r="B31"/>
  <c r="A31"/>
  <c r="AQ30"/>
  <c r="P30"/>
  <c r="M30"/>
  <c r="E30"/>
  <c r="D30"/>
  <c r="B30"/>
  <c r="A30"/>
  <c r="AQ29"/>
  <c r="M29"/>
  <c r="P29" s="1"/>
  <c r="E29"/>
  <c r="D29"/>
  <c r="B29"/>
  <c r="A29"/>
  <c r="AQ28"/>
  <c r="P28"/>
  <c r="M28"/>
  <c r="E28"/>
  <c r="D28"/>
  <c r="B28"/>
  <c r="A28"/>
  <c r="AQ27"/>
  <c r="M27"/>
  <c r="P27" s="1"/>
  <c r="E27"/>
  <c r="D27"/>
  <c r="B27"/>
  <c r="A27"/>
  <c r="AQ26"/>
  <c r="P26"/>
  <c r="M26"/>
  <c r="E26"/>
  <c r="D26"/>
  <c r="B26"/>
  <c r="A26"/>
  <c r="AQ25"/>
  <c r="M25"/>
  <c r="P25" s="1"/>
  <c r="E25"/>
  <c r="D25"/>
  <c r="B25"/>
  <c r="A25"/>
  <c r="AQ24"/>
  <c r="P24"/>
  <c r="M24"/>
  <c r="E24"/>
  <c r="D24"/>
  <c r="B24"/>
  <c r="A24"/>
  <c r="C18"/>
  <c r="C17"/>
  <c r="C16"/>
  <c r="C15"/>
  <c r="C14"/>
  <c r="C13"/>
  <c r="C12"/>
  <c r="C11"/>
  <c r="C10"/>
  <c r="AQ9"/>
  <c r="C9"/>
  <c r="AC5"/>
  <c r="Z2"/>
  <c r="Y2"/>
  <c r="X2"/>
  <c r="O2"/>
  <c r="M31" l="1"/>
  <c r="P31" s="1"/>
  <c r="M33"/>
  <c r="P33" s="1"/>
  <c r="C35" i="23"/>
  <c r="AQ33"/>
  <c r="P33"/>
  <c r="M33"/>
  <c r="E33"/>
  <c r="D33"/>
  <c r="B33"/>
  <c r="A33"/>
  <c r="AQ32"/>
  <c r="M32"/>
  <c r="P32" s="1"/>
  <c r="K32"/>
  <c r="E32"/>
  <c r="D32"/>
  <c r="B32"/>
  <c r="A32"/>
  <c r="AQ31"/>
  <c r="M31"/>
  <c r="P31" s="1"/>
  <c r="E31"/>
  <c r="D31"/>
  <c r="B31"/>
  <c r="A31"/>
  <c r="K30"/>
  <c r="J30"/>
  <c r="AQ30" s="1"/>
  <c r="E30"/>
  <c r="D30"/>
  <c r="B30"/>
  <c r="A30"/>
  <c r="AQ29"/>
  <c r="M29"/>
  <c r="P29" s="1"/>
  <c r="E29"/>
  <c r="D29"/>
  <c r="B29"/>
  <c r="A29"/>
  <c r="K28"/>
  <c r="AQ28" s="1"/>
  <c r="E28"/>
  <c r="D28"/>
  <c r="B28"/>
  <c r="A28"/>
  <c r="K27"/>
  <c r="J27"/>
  <c r="AQ27" s="1"/>
  <c r="E27"/>
  <c r="D27"/>
  <c r="B27"/>
  <c r="A27"/>
  <c r="AQ26"/>
  <c r="M26"/>
  <c r="P26" s="1"/>
  <c r="E26"/>
  <c r="D26"/>
  <c r="B26"/>
  <c r="A26"/>
  <c r="AQ25"/>
  <c r="P25"/>
  <c r="M25"/>
  <c r="E25"/>
  <c r="D25"/>
  <c r="B25"/>
  <c r="A25"/>
  <c r="K24"/>
  <c r="J24"/>
  <c r="AQ24" s="1"/>
  <c r="I24"/>
  <c r="E24"/>
  <c r="D24"/>
  <c r="B24"/>
  <c r="A24"/>
  <c r="C18"/>
  <c r="C17"/>
  <c r="C16"/>
  <c r="C15"/>
  <c r="C14"/>
  <c r="C13"/>
  <c r="C12"/>
  <c r="C11"/>
  <c r="C10"/>
  <c r="AQ9"/>
  <c r="C9"/>
  <c r="AC5"/>
  <c r="Z2"/>
  <c r="Y2"/>
  <c r="X2"/>
  <c r="O2"/>
  <c r="M24" l="1"/>
  <c r="P24" s="1"/>
  <c r="M27"/>
  <c r="P27" s="1"/>
  <c r="M28"/>
  <c r="P28" s="1"/>
  <c r="M30"/>
  <c r="P30" s="1"/>
  <c r="C35" i="22"/>
  <c r="AQ31"/>
  <c r="P31"/>
  <c r="M31"/>
  <c r="E31"/>
  <c r="D31"/>
  <c r="B31"/>
  <c r="A31"/>
  <c r="AQ30"/>
  <c r="M30"/>
  <c r="P30" s="1"/>
  <c r="E30"/>
  <c r="D30"/>
  <c r="B30"/>
  <c r="A30"/>
  <c r="AQ29"/>
  <c r="P29"/>
  <c r="M29"/>
  <c r="E29"/>
  <c r="D29"/>
  <c r="B29"/>
  <c r="A29"/>
  <c r="K28"/>
  <c r="J28"/>
  <c r="AQ28" s="1"/>
  <c r="I28"/>
  <c r="E28"/>
  <c r="D28"/>
  <c r="B28"/>
  <c r="A28"/>
  <c r="AQ27"/>
  <c r="M27"/>
  <c r="P27" s="1"/>
  <c r="E27"/>
  <c r="D27"/>
  <c r="B27"/>
  <c r="A27"/>
  <c r="AQ26"/>
  <c r="P26"/>
  <c r="M26"/>
  <c r="E26"/>
  <c r="D26"/>
  <c r="B26"/>
  <c r="A26"/>
  <c r="AQ25"/>
  <c r="M25"/>
  <c r="P25" s="1"/>
  <c r="E25"/>
  <c r="D25"/>
  <c r="B25"/>
  <c r="A25"/>
  <c r="AQ24"/>
  <c r="P24"/>
  <c r="M24"/>
  <c r="E24"/>
  <c r="D24"/>
  <c r="B24"/>
  <c r="A24"/>
  <c r="C16"/>
  <c r="C15"/>
  <c r="C14"/>
  <c r="C13"/>
  <c r="C12"/>
  <c r="C11"/>
  <c r="C10"/>
  <c r="AQ9"/>
  <c r="C9"/>
  <c r="AC5"/>
  <c r="Z2"/>
  <c r="Y2"/>
  <c r="X2"/>
  <c r="O2"/>
  <c r="M28" l="1"/>
  <c r="P28" s="1"/>
  <c r="C35" i="21"/>
  <c r="AQ33"/>
  <c r="P33"/>
  <c r="M33"/>
  <c r="E33"/>
  <c r="D33"/>
  <c r="B33"/>
  <c r="A33"/>
  <c r="AQ32"/>
  <c r="M32"/>
  <c r="P32" s="1"/>
  <c r="E32"/>
  <c r="D32"/>
  <c r="B32"/>
  <c r="A32"/>
  <c r="AQ31"/>
  <c r="M31"/>
  <c r="P31" s="1"/>
  <c r="E31"/>
  <c r="D31"/>
  <c r="B31"/>
  <c r="A31"/>
  <c r="AQ30"/>
  <c r="P30"/>
  <c r="M30"/>
  <c r="E30"/>
  <c r="D30"/>
  <c r="B30"/>
  <c r="A30"/>
  <c r="AQ29"/>
  <c r="M29"/>
  <c r="P29" s="1"/>
  <c r="E29"/>
  <c r="D29"/>
  <c r="B29"/>
  <c r="A29"/>
  <c r="AQ28"/>
  <c r="P28"/>
  <c r="M28"/>
  <c r="E28"/>
  <c r="D28"/>
  <c r="B28"/>
  <c r="A28"/>
  <c r="AQ27"/>
  <c r="M27"/>
  <c r="P27" s="1"/>
  <c r="E27"/>
  <c r="D27"/>
  <c r="B27"/>
  <c r="A27"/>
  <c r="AQ26"/>
  <c r="P26"/>
  <c r="M26"/>
  <c r="E26"/>
  <c r="D26"/>
  <c r="B26"/>
  <c r="A26"/>
  <c r="AQ25"/>
  <c r="M25"/>
  <c r="P25" s="1"/>
  <c r="E25"/>
  <c r="D25"/>
  <c r="B25"/>
  <c r="A25"/>
  <c r="AQ24"/>
  <c r="P24"/>
  <c r="M24"/>
  <c r="E24"/>
  <c r="D24"/>
  <c r="B24"/>
  <c r="A24"/>
  <c r="C18"/>
  <c r="C17"/>
  <c r="C16"/>
  <c r="C15"/>
  <c r="C14"/>
  <c r="C13"/>
  <c r="C12"/>
  <c r="C11"/>
  <c r="C10"/>
  <c r="AQ9"/>
  <c r="C9"/>
  <c r="AC5"/>
  <c r="Z2"/>
  <c r="Y2"/>
  <c r="X2"/>
  <c r="O2"/>
  <c r="C35" i="20" l="1"/>
  <c r="K33"/>
  <c r="J33"/>
  <c r="AQ33" s="1"/>
  <c r="E33"/>
  <c r="D33"/>
  <c r="B33"/>
  <c r="A33"/>
  <c r="AQ32"/>
  <c r="P32"/>
  <c r="M32"/>
  <c r="E32"/>
  <c r="D32"/>
  <c r="B32"/>
  <c r="A32"/>
  <c r="AQ31"/>
  <c r="M31"/>
  <c r="P31" s="1"/>
  <c r="E31"/>
  <c r="D31"/>
  <c r="B31"/>
  <c r="A31"/>
  <c r="AQ30"/>
  <c r="P30"/>
  <c r="M30"/>
  <c r="E30"/>
  <c r="D30"/>
  <c r="B30"/>
  <c r="A30"/>
  <c r="AQ29"/>
  <c r="M29"/>
  <c r="P29" s="1"/>
  <c r="E29"/>
  <c r="D29"/>
  <c r="B29"/>
  <c r="A29"/>
  <c r="K28"/>
  <c r="AQ28" s="1"/>
  <c r="E28"/>
  <c r="D28"/>
  <c r="B28"/>
  <c r="A28"/>
  <c r="K27"/>
  <c r="J27"/>
  <c r="I27"/>
  <c r="AQ27" s="1"/>
  <c r="E27"/>
  <c r="D27"/>
  <c r="B27"/>
  <c r="A27"/>
  <c r="AQ26"/>
  <c r="P26"/>
  <c r="M26"/>
  <c r="E26"/>
  <c r="D26"/>
  <c r="B26"/>
  <c r="A26"/>
  <c r="AQ25"/>
  <c r="M25"/>
  <c r="P25" s="1"/>
  <c r="E25"/>
  <c r="D25"/>
  <c r="B25"/>
  <c r="A25"/>
  <c r="K24"/>
  <c r="AQ24" s="1"/>
  <c r="E24"/>
  <c r="D24"/>
  <c r="B24"/>
  <c r="A24"/>
  <c r="C18"/>
  <c r="C17"/>
  <c r="C16"/>
  <c r="C15"/>
  <c r="C14"/>
  <c r="C13"/>
  <c r="C12"/>
  <c r="C11"/>
  <c r="C10"/>
  <c r="AQ9"/>
  <c r="C9"/>
  <c r="AC5"/>
  <c r="Z2"/>
  <c r="Y2"/>
  <c r="X2"/>
  <c r="O2"/>
  <c r="M33" l="1"/>
  <c r="P33" s="1"/>
  <c r="M24"/>
  <c r="P24" s="1"/>
  <c r="M27"/>
  <c r="P27" s="1"/>
  <c r="M28"/>
  <c r="P28" s="1"/>
  <c r="C35" i="19"/>
  <c r="AQ30"/>
  <c r="P30"/>
  <c r="M30"/>
  <c r="E30"/>
  <c r="D30"/>
  <c r="B30"/>
  <c r="A30"/>
  <c r="AQ29"/>
  <c r="M29"/>
  <c r="P29" s="1"/>
  <c r="E29"/>
  <c r="D29"/>
  <c r="B29"/>
  <c r="A29"/>
  <c r="K28"/>
  <c r="J28"/>
  <c r="AQ28" s="1"/>
  <c r="E28"/>
  <c r="D28"/>
  <c r="B28"/>
  <c r="A28"/>
  <c r="AQ27"/>
  <c r="P27"/>
  <c r="M27"/>
  <c r="E27"/>
  <c r="D27"/>
  <c r="B27"/>
  <c r="A27"/>
  <c r="AQ26"/>
  <c r="M26"/>
  <c r="P26" s="1"/>
  <c r="E26"/>
  <c r="D26"/>
  <c r="B26"/>
  <c r="A26"/>
  <c r="AQ25"/>
  <c r="P25"/>
  <c r="M25"/>
  <c r="E25"/>
  <c r="D25"/>
  <c r="B25"/>
  <c r="A25"/>
  <c r="K24"/>
  <c r="AQ24" s="1"/>
  <c r="E24"/>
  <c r="D24"/>
  <c r="B24"/>
  <c r="A24"/>
  <c r="C15"/>
  <c r="C14"/>
  <c r="C13"/>
  <c r="C12"/>
  <c r="C11"/>
  <c r="C10"/>
  <c r="AQ9"/>
  <c r="C9"/>
  <c r="AC5"/>
  <c r="Z2"/>
  <c r="Y2"/>
  <c r="X2"/>
  <c r="O2"/>
  <c r="M24" l="1"/>
  <c r="P24" s="1"/>
  <c r="M28"/>
  <c r="P28" s="1"/>
  <c r="C35" i="18"/>
  <c r="AQ30"/>
  <c r="P30"/>
  <c r="M30"/>
  <c r="E30"/>
  <c r="D30"/>
  <c r="B30"/>
  <c r="A30"/>
  <c r="AQ29"/>
  <c r="M29"/>
  <c r="P29" s="1"/>
  <c r="E29"/>
  <c r="D29"/>
  <c r="B29"/>
  <c r="A29"/>
  <c r="AQ28"/>
  <c r="P28"/>
  <c r="M28"/>
  <c r="E28"/>
  <c r="D28"/>
  <c r="B28"/>
  <c r="A28"/>
  <c r="AQ27"/>
  <c r="M27"/>
  <c r="P27" s="1"/>
  <c r="E27"/>
  <c r="D27"/>
  <c r="B27"/>
  <c r="A27"/>
  <c r="AQ26"/>
  <c r="P26"/>
  <c r="M26"/>
  <c r="E26"/>
  <c r="D26"/>
  <c r="B26"/>
  <c r="A26"/>
  <c r="AQ25"/>
  <c r="P25"/>
  <c r="M25"/>
  <c r="E25"/>
  <c r="D25"/>
  <c r="B25"/>
  <c r="A25"/>
  <c r="AQ24"/>
  <c r="M24"/>
  <c r="P24" s="1"/>
  <c r="E24"/>
  <c r="D24"/>
  <c r="B24"/>
  <c r="A24"/>
  <c r="C15"/>
  <c r="C14"/>
  <c r="C13"/>
  <c r="C12"/>
  <c r="C11"/>
  <c r="C10"/>
  <c r="AQ9"/>
  <c r="C9"/>
  <c r="AC5"/>
  <c r="Z2"/>
  <c r="Y2"/>
  <c r="X2"/>
  <c r="O2"/>
  <c r="C35" i="17" l="1"/>
  <c r="AQ30"/>
  <c r="P30"/>
  <c r="M30"/>
  <c r="E30"/>
  <c r="D30"/>
  <c r="B30"/>
  <c r="A30"/>
  <c r="AQ29"/>
  <c r="P29"/>
  <c r="M29"/>
  <c r="E29"/>
  <c r="D29"/>
  <c r="B29"/>
  <c r="A29"/>
  <c r="AQ28"/>
  <c r="M28"/>
  <c r="P28" s="1"/>
  <c r="E28"/>
  <c r="D28"/>
  <c r="B28"/>
  <c r="A28"/>
  <c r="AQ27"/>
  <c r="M27"/>
  <c r="P27" s="1"/>
  <c r="E27"/>
  <c r="D27"/>
  <c r="B27"/>
  <c r="A27"/>
  <c r="AQ26"/>
  <c r="P26"/>
  <c r="M26"/>
  <c r="E26"/>
  <c r="D26"/>
  <c r="B26"/>
  <c r="A26"/>
  <c r="AQ25"/>
  <c r="P25"/>
  <c r="M25"/>
  <c r="E25"/>
  <c r="D25"/>
  <c r="B25"/>
  <c r="A25"/>
  <c r="K24"/>
  <c r="AQ24" s="1"/>
  <c r="E24"/>
  <c r="D24"/>
  <c r="B24"/>
  <c r="A24"/>
  <c r="C15"/>
  <c r="C14"/>
  <c r="C13"/>
  <c r="C12"/>
  <c r="C11"/>
  <c r="C10"/>
  <c r="AQ9"/>
  <c r="C9"/>
  <c r="AC5"/>
  <c r="Z2"/>
  <c r="Y2"/>
  <c r="X2"/>
  <c r="O2"/>
  <c r="M24" l="1"/>
  <c r="P24" s="1"/>
  <c r="C35" i="16"/>
  <c r="AQ30"/>
  <c r="P30"/>
  <c r="M30"/>
  <c r="E30"/>
  <c r="D30"/>
  <c r="B30"/>
  <c r="A30"/>
  <c r="AQ29"/>
  <c r="P29"/>
  <c r="M29"/>
  <c r="E29"/>
  <c r="D29"/>
  <c r="B29"/>
  <c r="A29"/>
  <c r="AQ28"/>
  <c r="M28"/>
  <c r="P28" s="1"/>
  <c r="E28"/>
  <c r="D28"/>
  <c r="B28"/>
  <c r="A28"/>
  <c r="AQ27"/>
  <c r="P27"/>
  <c r="M27"/>
  <c r="E27"/>
  <c r="D27"/>
  <c r="B27"/>
  <c r="A27"/>
  <c r="AQ26"/>
  <c r="P26"/>
  <c r="M26"/>
  <c r="E26"/>
  <c r="D26"/>
  <c r="B26"/>
  <c r="A26"/>
  <c r="AQ25"/>
  <c r="P25"/>
  <c r="M25"/>
  <c r="E25"/>
  <c r="D25"/>
  <c r="B25"/>
  <c r="A25"/>
  <c r="K24"/>
  <c r="AQ24" s="1"/>
  <c r="E24"/>
  <c r="D24"/>
  <c r="B24"/>
  <c r="A24"/>
  <c r="C15"/>
  <c r="C14"/>
  <c r="C13"/>
  <c r="C12"/>
  <c r="C11"/>
  <c r="C10"/>
  <c r="AQ9"/>
  <c r="C9"/>
  <c r="AC5"/>
  <c r="Z2"/>
  <c r="Y2"/>
  <c r="X2"/>
  <c r="O2"/>
  <c r="M24" l="1"/>
  <c r="P24" s="1"/>
  <c r="C35" i="15"/>
  <c r="AQ33"/>
  <c r="P33"/>
  <c r="M33"/>
  <c r="E33"/>
  <c r="D33"/>
  <c r="B33"/>
  <c r="A33"/>
  <c r="AQ32"/>
  <c r="M32"/>
  <c r="P32" s="1"/>
  <c r="E32"/>
  <c r="D32"/>
  <c r="B32"/>
  <c r="A32"/>
  <c r="AQ31"/>
  <c r="P31"/>
  <c r="M31"/>
  <c r="E31"/>
  <c r="D31"/>
  <c r="B31"/>
  <c r="A31"/>
  <c r="AQ30"/>
  <c r="M30"/>
  <c r="P30" s="1"/>
  <c r="E30"/>
  <c r="D30"/>
  <c r="B30"/>
  <c r="A30"/>
  <c r="K29"/>
  <c r="J29"/>
  <c r="I29"/>
  <c r="AQ29" s="1"/>
  <c r="E29"/>
  <c r="D29"/>
  <c r="B29"/>
  <c r="A29"/>
  <c r="AQ28"/>
  <c r="P28"/>
  <c r="M28"/>
  <c r="E28"/>
  <c r="D28"/>
  <c r="B28"/>
  <c r="A28"/>
  <c r="AQ27"/>
  <c r="M27"/>
  <c r="P27" s="1"/>
  <c r="E27"/>
  <c r="D27"/>
  <c r="B27"/>
  <c r="A27"/>
  <c r="AQ26"/>
  <c r="P26"/>
  <c r="M26"/>
  <c r="E26"/>
  <c r="D26"/>
  <c r="B26"/>
  <c r="A26"/>
  <c r="AQ25"/>
  <c r="M25"/>
  <c r="P25" s="1"/>
  <c r="E25"/>
  <c r="D25"/>
  <c r="B25"/>
  <c r="A25"/>
  <c r="AQ24"/>
  <c r="P24"/>
  <c r="M24"/>
  <c r="E24"/>
  <c r="D24"/>
  <c r="B24"/>
  <c r="A24"/>
  <c r="C18"/>
  <c r="C17"/>
  <c r="C16"/>
  <c r="C15"/>
  <c r="C14"/>
  <c r="C13"/>
  <c r="C12"/>
  <c r="C11"/>
  <c r="C10"/>
  <c r="AQ9"/>
  <c r="C9"/>
  <c r="AC5"/>
  <c r="Z2"/>
  <c r="Y2"/>
  <c r="X2"/>
  <c r="O2"/>
  <c r="M29" l="1"/>
  <c r="P29" s="1"/>
  <c r="C35" i="14"/>
  <c r="AQ33"/>
  <c r="P33"/>
  <c r="M33"/>
  <c r="E33"/>
  <c r="D33"/>
  <c r="B33"/>
  <c r="A33"/>
  <c r="AQ32"/>
  <c r="M32"/>
  <c r="P32" s="1"/>
  <c r="K32"/>
  <c r="E32"/>
  <c r="D32"/>
  <c r="B32"/>
  <c r="A32"/>
  <c r="AQ31"/>
  <c r="M31"/>
  <c r="P31" s="1"/>
  <c r="E31"/>
  <c r="D31"/>
  <c r="B31"/>
  <c r="A31"/>
  <c r="AQ30"/>
  <c r="P30"/>
  <c r="M30"/>
  <c r="E30"/>
  <c r="D30"/>
  <c r="B30"/>
  <c r="A30"/>
  <c r="AQ29"/>
  <c r="M29"/>
  <c r="P29" s="1"/>
  <c r="E29"/>
  <c r="D29"/>
  <c r="B29"/>
  <c r="A29"/>
  <c r="K28"/>
  <c r="J28"/>
  <c r="I28"/>
  <c r="H28"/>
  <c r="AQ28" s="1"/>
  <c r="E28"/>
  <c r="D28"/>
  <c r="B28"/>
  <c r="A28"/>
  <c r="AQ27"/>
  <c r="M27"/>
  <c r="P27" s="1"/>
  <c r="K27"/>
  <c r="E27"/>
  <c r="D27"/>
  <c r="B27"/>
  <c r="A27"/>
  <c r="AQ26"/>
  <c r="M26"/>
  <c r="P26" s="1"/>
  <c r="K26"/>
  <c r="E26"/>
  <c r="D26"/>
  <c r="B26"/>
  <c r="A26"/>
  <c r="AQ25"/>
  <c r="M25"/>
  <c r="P25" s="1"/>
  <c r="E25"/>
  <c r="D25"/>
  <c r="B25"/>
  <c r="A25"/>
  <c r="AQ24"/>
  <c r="P24"/>
  <c r="M24"/>
  <c r="E24"/>
  <c r="D24"/>
  <c r="B24"/>
  <c r="A24"/>
  <c r="C18"/>
  <c r="C17"/>
  <c r="C16"/>
  <c r="C15"/>
  <c r="C14"/>
  <c r="C13"/>
  <c r="C12"/>
  <c r="C11"/>
  <c r="C10"/>
  <c r="AQ9"/>
  <c r="C9"/>
  <c r="AC5"/>
  <c r="Z2"/>
  <c r="Y2"/>
  <c r="X2"/>
  <c r="O2"/>
  <c r="M28" l="1"/>
  <c r="P28" s="1"/>
  <c r="C35" i="13"/>
  <c r="AQ33"/>
  <c r="P33"/>
  <c r="M33"/>
  <c r="E33"/>
  <c r="D33"/>
  <c r="B33"/>
  <c r="A33"/>
  <c r="AQ32"/>
  <c r="P32"/>
  <c r="M32"/>
  <c r="E32"/>
  <c r="D32"/>
  <c r="B32"/>
  <c r="A32"/>
  <c r="AQ31"/>
  <c r="M31"/>
  <c r="P31" s="1"/>
  <c r="E31"/>
  <c r="D31"/>
  <c r="B31"/>
  <c r="A31"/>
  <c r="AQ30"/>
  <c r="P30"/>
  <c r="M30"/>
  <c r="E30"/>
  <c r="D30"/>
  <c r="B30"/>
  <c r="A30"/>
  <c r="AQ29"/>
  <c r="M29"/>
  <c r="P29" s="1"/>
  <c r="E29"/>
  <c r="D29"/>
  <c r="B29"/>
  <c r="A29"/>
  <c r="K28"/>
  <c r="AQ28" s="1"/>
  <c r="E28"/>
  <c r="D28"/>
  <c r="B28"/>
  <c r="A28"/>
  <c r="K27"/>
  <c r="J27"/>
  <c r="I27"/>
  <c r="AQ27" s="1"/>
  <c r="E27"/>
  <c r="D27"/>
  <c r="B27"/>
  <c r="A27"/>
  <c r="AQ26"/>
  <c r="P26"/>
  <c r="M26"/>
  <c r="E26"/>
  <c r="D26"/>
  <c r="B26"/>
  <c r="A26"/>
  <c r="K25"/>
  <c r="J25"/>
  <c r="AQ25" s="1"/>
  <c r="E25"/>
  <c r="D25"/>
  <c r="B25"/>
  <c r="A25"/>
  <c r="AQ24"/>
  <c r="P24"/>
  <c r="M24"/>
  <c r="E24"/>
  <c r="D24"/>
  <c r="B24"/>
  <c r="A24"/>
  <c r="C18"/>
  <c r="C17"/>
  <c r="C16"/>
  <c r="C15"/>
  <c r="C14"/>
  <c r="C13"/>
  <c r="C12"/>
  <c r="C11"/>
  <c r="C10"/>
  <c r="AQ9"/>
  <c r="C9"/>
  <c r="AC5"/>
  <c r="Z2"/>
  <c r="Y2"/>
  <c r="X2"/>
  <c r="O2"/>
  <c r="M25" l="1"/>
  <c r="P25" s="1"/>
  <c r="M27"/>
  <c r="P27" s="1"/>
  <c r="M28"/>
  <c r="P28" s="1"/>
  <c r="C35" i="12"/>
  <c r="K33"/>
  <c r="J33"/>
  <c r="AQ33" s="1"/>
  <c r="E33"/>
  <c r="D33"/>
  <c r="B33"/>
  <c r="A33"/>
  <c r="K32"/>
  <c r="J32"/>
  <c r="I32"/>
  <c r="AQ32" s="1"/>
  <c r="E32"/>
  <c r="D32"/>
  <c r="B32"/>
  <c r="A32"/>
  <c r="AQ31"/>
  <c r="P31"/>
  <c r="M31"/>
  <c r="E31"/>
  <c r="D31"/>
  <c r="B31"/>
  <c r="A31"/>
  <c r="AQ30"/>
  <c r="M30"/>
  <c r="P30" s="1"/>
  <c r="E30"/>
  <c r="D30"/>
  <c r="B30"/>
  <c r="A30"/>
  <c r="K29"/>
  <c r="AQ29" s="1"/>
  <c r="E29"/>
  <c r="D29"/>
  <c r="B29"/>
  <c r="A29"/>
  <c r="AQ28"/>
  <c r="P28"/>
  <c r="M28"/>
  <c r="E28"/>
  <c r="D28"/>
  <c r="B28"/>
  <c r="A28"/>
  <c r="AQ27"/>
  <c r="M27"/>
  <c r="P27" s="1"/>
  <c r="E27"/>
  <c r="D27"/>
  <c r="B27"/>
  <c r="A27"/>
  <c r="K26"/>
  <c r="J26"/>
  <c r="AQ26" s="1"/>
  <c r="E26"/>
  <c r="D26"/>
  <c r="B26"/>
  <c r="A26"/>
  <c r="AQ25"/>
  <c r="M25"/>
  <c r="P25" s="1"/>
  <c r="E25"/>
  <c r="D25"/>
  <c r="B25"/>
  <c r="A25"/>
  <c r="AQ24"/>
  <c r="P24"/>
  <c r="M24"/>
  <c r="E24"/>
  <c r="D24"/>
  <c r="B24"/>
  <c r="A24"/>
  <c r="C18"/>
  <c r="C17"/>
  <c r="C16"/>
  <c r="C15"/>
  <c r="C14"/>
  <c r="C13"/>
  <c r="C12"/>
  <c r="C11"/>
  <c r="C10"/>
  <c r="AQ9"/>
  <c r="C9"/>
  <c r="AC5"/>
  <c r="Z2"/>
  <c r="Y2"/>
  <c r="X2"/>
  <c r="O2"/>
  <c r="M33" l="1"/>
  <c r="P33" s="1"/>
  <c r="M26"/>
  <c r="P26" s="1"/>
  <c r="M29"/>
  <c r="P29" s="1"/>
  <c r="M32"/>
  <c r="P32" s="1"/>
  <c r="C35" i="11"/>
  <c r="AQ33"/>
  <c r="P33"/>
  <c r="M33"/>
  <c r="E33"/>
  <c r="D33"/>
  <c r="B33"/>
  <c r="A33"/>
  <c r="AQ32"/>
  <c r="M32"/>
  <c r="P32" s="1"/>
  <c r="E32"/>
  <c r="D32"/>
  <c r="B32"/>
  <c r="A32"/>
  <c r="K31"/>
  <c r="J31"/>
  <c r="AQ31" s="1"/>
  <c r="E31"/>
  <c r="D31"/>
  <c r="B31"/>
  <c r="A31"/>
  <c r="AQ30"/>
  <c r="M30"/>
  <c r="P30" s="1"/>
  <c r="K30"/>
  <c r="E30"/>
  <c r="D30"/>
  <c r="B30"/>
  <c r="A30"/>
  <c r="AQ29"/>
  <c r="M29"/>
  <c r="P29" s="1"/>
  <c r="E29"/>
  <c r="D29"/>
  <c r="B29"/>
  <c r="A29"/>
  <c r="AQ28"/>
  <c r="P28"/>
  <c r="M28"/>
  <c r="E28"/>
  <c r="D28"/>
  <c r="B28"/>
  <c r="A28"/>
  <c r="AQ27"/>
  <c r="M27"/>
  <c r="P27" s="1"/>
  <c r="E27"/>
  <c r="D27"/>
  <c r="B27"/>
  <c r="A27"/>
  <c r="K26"/>
  <c r="AQ26" s="1"/>
  <c r="E26"/>
  <c r="D26"/>
  <c r="B26"/>
  <c r="A26"/>
  <c r="K25"/>
  <c r="J25"/>
  <c r="I25"/>
  <c r="H25"/>
  <c r="AQ25" s="1"/>
  <c r="E25"/>
  <c r="D25"/>
  <c r="B25"/>
  <c r="A25"/>
  <c r="AQ24"/>
  <c r="M24"/>
  <c r="P24" s="1"/>
  <c r="E24"/>
  <c r="D24"/>
  <c r="B24"/>
  <c r="A24"/>
  <c r="C18"/>
  <c r="C17"/>
  <c r="C16"/>
  <c r="C15"/>
  <c r="C14"/>
  <c r="C13"/>
  <c r="C12"/>
  <c r="C11"/>
  <c r="C10"/>
  <c r="AQ9"/>
  <c r="C9"/>
  <c r="AC5"/>
  <c r="Z2"/>
  <c r="Y2"/>
  <c r="X2"/>
  <c r="O2"/>
  <c r="M25" l="1"/>
  <c r="P25" s="1"/>
  <c r="M26"/>
  <c r="P26" s="1"/>
  <c r="M31"/>
  <c r="P31" s="1"/>
  <c r="C35" i="10"/>
  <c r="K33"/>
  <c r="AQ33" s="1"/>
  <c r="E33"/>
  <c r="D33"/>
  <c r="B33"/>
  <c r="A33"/>
  <c r="K32"/>
  <c r="J32"/>
  <c r="I32"/>
  <c r="H32"/>
  <c r="AQ32" s="1"/>
  <c r="E32"/>
  <c r="D32"/>
  <c r="B32"/>
  <c r="A32"/>
  <c r="AQ31"/>
  <c r="M31"/>
  <c r="P31" s="1"/>
  <c r="E31"/>
  <c r="D31"/>
  <c r="B31"/>
  <c r="A31"/>
  <c r="AQ30"/>
  <c r="P30"/>
  <c r="M30"/>
  <c r="E30"/>
  <c r="D30"/>
  <c r="B30"/>
  <c r="A30"/>
  <c r="AQ29"/>
  <c r="M29"/>
  <c r="P29" s="1"/>
  <c r="E29"/>
  <c r="D29"/>
  <c r="B29"/>
  <c r="A29"/>
  <c r="AQ28"/>
  <c r="P28"/>
  <c r="M28"/>
  <c r="E28"/>
  <c r="D28"/>
  <c r="B28"/>
  <c r="A28"/>
  <c r="AQ27"/>
  <c r="M27"/>
  <c r="P27" s="1"/>
  <c r="E27"/>
  <c r="D27"/>
  <c r="B27"/>
  <c r="A27"/>
  <c r="AQ26"/>
  <c r="P26"/>
  <c r="M26"/>
  <c r="E26"/>
  <c r="D26"/>
  <c r="B26"/>
  <c r="A26"/>
  <c r="AQ25"/>
  <c r="M25"/>
  <c r="P25" s="1"/>
  <c r="K25"/>
  <c r="E25"/>
  <c r="D25"/>
  <c r="B25"/>
  <c r="A25"/>
  <c r="AQ24"/>
  <c r="M24"/>
  <c r="P24" s="1"/>
  <c r="E24"/>
  <c r="D24"/>
  <c r="B24"/>
  <c r="A24"/>
  <c r="C18"/>
  <c r="C17"/>
  <c r="C16"/>
  <c r="C15"/>
  <c r="C14"/>
  <c r="C13"/>
  <c r="C12"/>
  <c r="C11"/>
  <c r="C10"/>
  <c r="AQ9"/>
  <c r="C9"/>
  <c r="AC5"/>
  <c r="Z2"/>
  <c r="Y2"/>
  <c r="X2"/>
  <c r="O2"/>
  <c r="M32" l="1"/>
  <c r="P32" s="1"/>
  <c r="M33"/>
  <c r="P33" s="1"/>
  <c r="C35" i="9"/>
  <c r="AQ33"/>
  <c r="P33"/>
  <c r="M33"/>
  <c r="E33"/>
  <c r="D33"/>
  <c r="B33"/>
  <c r="A33"/>
  <c r="AQ32"/>
  <c r="M32"/>
  <c r="P32" s="1"/>
  <c r="E32"/>
  <c r="D32"/>
  <c r="B32"/>
  <c r="A32"/>
  <c r="AQ31"/>
  <c r="P31"/>
  <c r="M31"/>
  <c r="E31"/>
  <c r="D31"/>
  <c r="B31"/>
  <c r="A31"/>
  <c r="AQ30"/>
  <c r="M30"/>
  <c r="P30" s="1"/>
  <c r="I30"/>
  <c r="E30"/>
  <c r="D30"/>
  <c r="B30"/>
  <c r="A30"/>
  <c r="AQ29"/>
  <c r="M29"/>
  <c r="P29" s="1"/>
  <c r="E29"/>
  <c r="D29"/>
  <c r="B29"/>
  <c r="A29"/>
  <c r="AQ28"/>
  <c r="P28"/>
  <c r="M28"/>
  <c r="E28"/>
  <c r="D28"/>
  <c r="B28"/>
  <c r="A28"/>
  <c r="AQ27"/>
  <c r="M27"/>
  <c r="P27" s="1"/>
  <c r="E27"/>
  <c r="D27"/>
  <c r="B27"/>
  <c r="A27"/>
  <c r="K26"/>
  <c r="J26"/>
  <c r="I26"/>
  <c r="AQ26" s="1"/>
  <c r="E26"/>
  <c r="D26"/>
  <c r="B26"/>
  <c r="A26"/>
  <c r="AQ25"/>
  <c r="P25"/>
  <c r="M25"/>
  <c r="E25"/>
  <c r="D25"/>
  <c r="B25"/>
  <c r="A25"/>
  <c r="AQ24"/>
  <c r="M24"/>
  <c r="P24" s="1"/>
  <c r="E24"/>
  <c r="D24"/>
  <c r="B24"/>
  <c r="A24"/>
  <c r="C18"/>
  <c r="C17"/>
  <c r="C16"/>
  <c r="C15"/>
  <c r="C14"/>
  <c r="C13"/>
  <c r="C12"/>
  <c r="C11"/>
  <c r="C10"/>
  <c r="AQ9"/>
  <c r="C9"/>
  <c r="AC5"/>
  <c r="Z2"/>
  <c r="Y2"/>
  <c r="X2"/>
  <c r="O2"/>
  <c r="M26" l="1"/>
  <c r="P26" s="1"/>
  <c r="C35" i="8"/>
  <c r="AQ33"/>
  <c r="P33"/>
  <c r="M33"/>
  <c r="E33"/>
  <c r="D33"/>
  <c r="B33"/>
  <c r="A33"/>
  <c r="AQ32"/>
  <c r="M32"/>
  <c r="P32" s="1"/>
  <c r="E32"/>
  <c r="D32"/>
  <c r="B32"/>
  <c r="A32"/>
  <c r="K31"/>
  <c r="AQ31" s="1"/>
  <c r="E31"/>
  <c r="D31"/>
  <c r="B31"/>
  <c r="A31"/>
  <c r="AQ30"/>
  <c r="P30"/>
  <c r="M30"/>
  <c r="E30"/>
  <c r="D30"/>
  <c r="B30"/>
  <c r="A30"/>
  <c r="K29"/>
  <c r="J29"/>
  <c r="AQ29" s="1"/>
  <c r="E29"/>
  <c r="D29"/>
  <c r="B29"/>
  <c r="A29"/>
  <c r="AQ28"/>
  <c r="P28"/>
  <c r="M28"/>
  <c r="E28"/>
  <c r="D28"/>
  <c r="B28"/>
  <c r="A28"/>
  <c r="AQ27"/>
  <c r="M27"/>
  <c r="P27" s="1"/>
  <c r="E27"/>
  <c r="D27"/>
  <c r="B27"/>
  <c r="A27"/>
  <c r="K26"/>
  <c r="AQ26" s="1"/>
  <c r="E26"/>
  <c r="D26"/>
  <c r="B26"/>
  <c r="A26"/>
  <c r="AQ25"/>
  <c r="P25"/>
  <c r="M25"/>
  <c r="E25"/>
  <c r="D25"/>
  <c r="B25"/>
  <c r="A25"/>
  <c r="AQ24"/>
  <c r="M24"/>
  <c r="P24" s="1"/>
  <c r="E24"/>
  <c r="D24"/>
  <c r="B24"/>
  <c r="A24"/>
  <c r="C18"/>
  <c r="C17"/>
  <c r="C16"/>
  <c r="C15"/>
  <c r="C14"/>
  <c r="C13"/>
  <c r="C12"/>
  <c r="C11"/>
  <c r="C10"/>
  <c r="AQ9"/>
  <c r="C9"/>
  <c r="AC5"/>
  <c r="Z2"/>
  <c r="Y2"/>
  <c r="X2"/>
  <c r="O2"/>
  <c r="M26" l="1"/>
  <c r="P26" s="1"/>
  <c r="M31"/>
  <c r="P31" s="1"/>
  <c r="M29"/>
  <c r="P29" s="1"/>
  <c r="C35" i="7"/>
  <c r="AQ33"/>
  <c r="P33"/>
  <c r="M33"/>
  <c r="E33"/>
  <c r="D33"/>
  <c r="B33"/>
  <c r="A33"/>
  <c r="AQ32"/>
  <c r="M32"/>
  <c r="P32" s="1"/>
  <c r="E32"/>
  <c r="D32"/>
  <c r="B32"/>
  <c r="A32"/>
  <c r="AQ31"/>
  <c r="P31"/>
  <c r="M31"/>
  <c r="E31"/>
  <c r="D31"/>
  <c r="B31"/>
  <c r="A31"/>
  <c r="AQ30"/>
  <c r="M30"/>
  <c r="P30" s="1"/>
  <c r="E30"/>
  <c r="D30"/>
  <c r="B30"/>
  <c r="A30"/>
  <c r="AQ29"/>
  <c r="P29"/>
  <c r="M29"/>
  <c r="E29"/>
  <c r="D29"/>
  <c r="B29"/>
  <c r="A29"/>
  <c r="AQ28"/>
  <c r="M28"/>
  <c r="P28" s="1"/>
  <c r="E28"/>
  <c r="D28"/>
  <c r="B28"/>
  <c r="A28"/>
  <c r="K27"/>
  <c r="J27"/>
  <c r="I27"/>
  <c r="AQ27" s="1"/>
  <c r="E27"/>
  <c r="D27"/>
  <c r="B27"/>
  <c r="A27"/>
  <c r="AQ26"/>
  <c r="P26"/>
  <c r="M26"/>
  <c r="E26"/>
  <c r="D26"/>
  <c r="B26"/>
  <c r="A26"/>
  <c r="AQ25"/>
  <c r="M25"/>
  <c r="P25" s="1"/>
  <c r="E25"/>
  <c r="D25"/>
  <c r="B25"/>
  <c r="A25"/>
  <c r="K24"/>
  <c r="AQ24" s="1"/>
  <c r="E24"/>
  <c r="D24"/>
  <c r="B24"/>
  <c r="A24"/>
  <c r="C18"/>
  <c r="C17"/>
  <c r="C16"/>
  <c r="C15"/>
  <c r="C14"/>
  <c r="C13"/>
  <c r="C12"/>
  <c r="C11"/>
  <c r="C10"/>
  <c r="AQ9"/>
  <c r="C9"/>
  <c r="AC5"/>
  <c r="Z2"/>
  <c r="Y2"/>
  <c r="X2"/>
  <c r="O2"/>
  <c r="M24" l="1"/>
  <c r="P24" s="1"/>
  <c r="M27"/>
  <c r="P27" s="1"/>
  <c r="C35" i="6" l="1"/>
  <c r="AQ29"/>
  <c r="X29"/>
  <c r="W29"/>
  <c r="V29"/>
  <c r="U29"/>
  <c r="T29"/>
  <c r="S29"/>
  <c r="P29"/>
  <c r="M29"/>
  <c r="E29"/>
  <c r="D29"/>
  <c r="B29"/>
  <c r="A29"/>
  <c r="X28"/>
  <c r="W28"/>
  <c r="V28"/>
  <c r="U28"/>
  <c r="T28"/>
  <c r="S28"/>
  <c r="K28"/>
  <c r="AQ28" s="1"/>
  <c r="E28"/>
  <c r="D28"/>
  <c r="B28"/>
  <c r="A28"/>
  <c r="AQ27"/>
  <c r="X27"/>
  <c r="W27"/>
  <c r="V27"/>
  <c r="U27"/>
  <c r="T27"/>
  <c r="S27"/>
  <c r="M27"/>
  <c r="E27"/>
  <c r="D27"/>
  <c r="B27"/>
  <c r="A27"/>
  <c r="X26"/>
  <c r="W26"/>
  <c r="V26"/>
  <c r="U26"/>
  <c r="T26"/>
  <c r="S26"/>
  <c r="K26"/>
  <c r="J26"/>
  <c r="M26" s="1"/>
  <c r="E26"/>
  <c r="D26"/>
  <c r="B26"/>
  <c r="A26"/>
  <c r="AQ25"/>
  <c r="X25"/>
  <c r="W25"/>
  <c r="V25"/>
  <c r="U25"/>
  <c r="T25"/>
  <c r="M25"/>
  <c r="E25"/>
  <c r="D25"/>
  <c r="B25"/>
  <c r="A25"/>
  <c r="AQ24"/>
  <c r="X24"/>
  <c r="W24"/>
  <c r="V24"/>
  <c r="U24"/>
  <c r="T24"/>
  <c r="M24"/>
  <c r="E24"/>
  <c r="D24"/>
  <c r="B24"/>
  <c r="A24"/>
  <c r="X23"/>
  <c r="W23"/>
  <c r="V23"/>
  <c r="U23"/>
  <c r="T23"/>
  <c r="S23"/>
  <c r="X21"/>
  <c r="W21"/>
  <c r="V21"/>
  <c r="U21"/>
  <c r="T21"/>
  <c r="S21"/>
  <c r="C14"/>
  <c r="C13"/>
  <c r="C12"/>
  <c r="C11"/>
  <c r="C10"/>
  <c r="AQ9"/>
  <c r="C9"/>
  <c r="AC5"/>
  <c r="Z2"/>
  <c r="Y2"/>
  <c r="X2"/>
  <c r="O2"/>
  <c r="AQ26" l="1"/>
  <c r="M28"/>
  <c r="C35" i="5"/>
  <c r="AQ33"/>
  <c r="P33"/>
  <c r="M33"/>
  <c r="E33"/>
  <c r="D33"/>
  <c r="B33"/>
  <c r="A33"/>
  <c r="AQ32"/>
  <c r="P32"/>
  <c r="M32"/>
  <c r="E32"/>
  <c r="D32"/>
  <c r="B32"/>
  <c r="A32"/>
  <c r="AQ31"/>
  <c r="P31"/>
  <c r="M31"/>
  <c r="E31"/>
  <c r="D31"/>
  <c r="B31"/>
  <c r="A31"/>
  <c r="K30"/>
  <c r="J30"/>
  <c r="I30"/>
  <c r="AQ30" s="1"/>
  <c r="E30"/>
  <c r="D30"/>
  <c r="B30"/>
  <c r="A30"/>
  <c r="AQ29"/>
  <c r="P29"/>
  <c r="M29"/>
  <c r="E29"/>
  <c r="D29"/>
  <c r="B29"/>
  <c r="A29"/>
  <c r="AQ28"/>
  <c r="M28"/>
  <c r="P28" s="1"/>
  <c r="E28"/>
  <c r="D28"/>
  <c r="B28"/>
  <c r="A28"/>
  <c r="AQ27"/>
  <c r="P27"/>
  <c r="M27"/>
  <c r="E27"/>
  <c r="D27"/>
  <c r="B27"/>
  <c r="A27"/>
  <c r="K26"/>
  <c r="J26"/>
  <c r="AQ26" s="1"/>
  <c r="E26"/>
  <c r="D26"/>
  <c r="B26"/>
  <c r="A26"/>
  <c r="AQ25"/>
  <c r="P25"/>
  <c r="M25"/>
  <c r="E25"/>
  <c r="D25"/>
  <c r="B25"/>
  <c r="A25"/>
  <c r="AQ24"/>
  <c r="M24"/>
  <c r="P24" s="1"/>
  <c r="E24"/>
  <c r="D24"/>
  <c r="B24"/>
  <c r="A24"/>
  <c r="C18"/>
  <c r="C17"/>
  <c r="C16"/>
  <c r="C15"/>
  <c r="C14"/>
  <c r="C13"/>
  <c r="C12"/>
  <c r="C11"/>
  <c r="C10"/>
  <c r="AQ9"/>
  <c r="C9"/>
  <c r="AC5"/>
  <c r="Z2"/>
  <c r="Y2"/>
  <c r="X2"/>
  <c r="O2"/>
  <c r="M26" l="1"/>
  <c r="P26" s="1"/>
  <c r="M30"/>
  <c r="P30" s="1"/>
  <c r="C35" i="4"/>
  <c r="K33"/>
  <c r="J33"/>
  <c r="I33"/>
  <c r="AQ33" s="1"/>
  <c r="E33"/>
  <c r="D33"/>
  <c r="B33"/>
  <c r="A33"/>
  <c r="AQ32"/>
  <c r="P32"/>
  <c r="M32"/>
  <c r="E32"/>
  <c r="D32"/>
  <c r="B32"/>
  <c r="A32"/>
  <c r="AQ31"/>
  <c r="P31"/>
  <c r="M31"/>
  <c r="E31"/>
  <c r="D31"/>
  <c r="B31"/>
  <c r="A31"/>
  <c r="AQ30"/>
  <c r="M30"/>
  <c r="P30" s="1"/>
  <c r="E30"/>
  <c r="D30"/>
  <c r="B30"/>
  <c r="A30"/>
  <c r="AQ29"/>
  <c r="P29"/>
  <c r="M29"/>
  <c r="E29"/>
  <c r="D29"/>
  <c r="B29"/>
  <c r="A29"/>
  <c r="AQ28"/>
  <c r="M28"/>
  <c r="P28" s="1"/>
  <c r="E28"/>
  <c r="D28"/>
  <c r="B28"/>
  <c r="A28"/>
  <c r="AQ27"/>
  <c r="P27"/>
  <c r="M27"/>
  <c r="E27"/>
  <c r="D27"/>
  <c r="B27"/>
  <c r="A27"/>
  <c r="AQ26"/>
  <c r="M26"/>
  <c r="P26" s="1"/>
  <c r="E26"/>
  <c r="D26"/>
  <c r="B26"/>
  <c r="A26"/>
  <c r="AQ25"/>
  <c r="P25"/>
  <c r="M25"/>
  <c r="E25"/>
  <c r="D25"/>
  <c r="B25"/>
  <c r="A25"/>
  <c r="AQ24"/>
  <c r="M24"/>
  <c r="P24" s="1"/>
  <c r="E24"/>
  <c r="D24"/>
  <c r="B24"/>
  <c r="A24"/>
  <c r="C18"/>
  <c r="C17"/>
  <c r="C16"/>
  <c r="C15"/>
  <c r="C14"/>
  <c r="C13"/>
  <c r="C12"/>
  <c r="C11"/>
  <c r="C10"/>
  <c r="AQ9"/>
  <c r="C9"/>
  <c r="AC5"/>
  <c r="Z2"/>
  <c r="Y2"/>
  <c r="X2"/>
  <c r="O2"/>
  <c r="M33" l="1"/>
  <c r="P33" s="1"/>
  <c r="C35" i="3" l="1"/>
  <c r="AQ33"/>
  <c r="P33"/>
  <c r="M33"/>
  <c r="E33"/>
  <c r="D33"/>
  <c r="B33"/>
  <c r="A33"/>
  <c r="AQ32"/>
  <c r="M32"/>
  <c r="P32" s="1"/>
  <c r="E32"/>
  <c r="D32"/>
  <c r="B32"/>
  <c r="A32"/>
  <c r="K31"/>
  <c r="J31"/>
  <c r="M31" s="1"/>
  <c r="P31" s="1"/>
  <c r="E31"/>
  <c r="D31"/>
  <c r="B31"/>
  <c r="A31"/>
  <c r="AQ30"/>
  <c r="P30"/>
  <c r="M30"/>
  <c r="E30"/>
  <c r="D30"/>
  <c r="B30"/>
  <c r="A30"/>
  <c r="K29"/>
  <c r="J29"/>
  <c r="AQ29" s="1"/>
  <c r="E29"/>
  <c r="D29"/>
  <c r="B29"/>
  <c r="A29"/>
  <c r="AQ28"/>
  <c r="P28"/>
  <c r="M28"/>
  <c r="E28"/>
  <c r="D28"/>
  <c r="B28"/>
  <c r="A28"/>
  <c r="K27"/>
  <c r="J27"/>
  <c r="I27"/>
  <c r="H27"/>
  <c r="AQ27" s="1"/>
  <c r="E27"/>
  <c r="D27"/>
  <c r="B27"/>
  <c r="A27"/>
  <c r="AQ26"/>
  <c r="P26"/>
  <c r="M26"/>
  <c r="E26"/>
  <c r="D26"/>
  <c r="B26"/>
  <c r="A26"/>
  <c r="AQ25"/>
  <c r="M25"/>
  <c r="P25" s="1"/>
  <c r="E25"/>
  <c r="D25"/>
  <c r="B25"/>
  <c r="A25"/>
  <c r="AQ24"/>
  <c r="P24"/>
  <c r="M24"/>
  <c r="E24"/>
  <c r="D24"/>
  <c r="B24"/>
  <c r="A24"/>
  <c r="C18"/>
  <c r="C17"/>
  <c r="C16"/>
  <c r="C15"/>
  <c r="C14"/>
  <c r="C13"/>
  <c r="C12"/>
  <c r="C11"/>
  <c r="C10"/>
  <c r="AQ9"/>
  <c r="C9"/>
  <c r="AC5"/>
  <c r="Z2"/>
  <c r="Y2"/>
  <c r="X2"/>
  <c r="O2"/>
  <c r="AQ31" l="1"/>
  <c r="M27"/>
  <c r="P27" s="1"/>
  <c r="M29"/>
  <c r="P29" s="1"/>
  <c r="C35" i="2" l="1"/>
  <c r="AQ33"/>
  <c r="P33"/>
  <c r="M33"/>
  <c r="E33"/>
  <c r="D33"/>
  <c r="B33"/>
  <c r="A33"/>
  <c r="AQ32"/>
  <c r="M32"/>
  <c r="P32" s="1"/>
  <c r="E32"/>
  <c r="D32"/>
  <c r="B32"/>
  <c r="A32"/>
  <c r="AQ31"/>
  <c r="M31"/>
  <c r="P31" s="1"/>
  <c r="E31"/>
  <c r="D31"/>
  <c r="B31"/>
  <c r="A31"/>
  <c r="K30"/>
  <c r="AQ30" s="1"/>
  <c r="E30"/>
  <c r="D30"/>
  <c r="B30"/>
  <c r="A30"/>
  <c r="K29"/>
  <c r="J29"/>
  <c r="AQ29" s="1"/>
  <c r="E29"/>
  <c r="D29"/>
  <c r="B29"/>
  <c r="A29"/>
  <c r="AQ28"/>
  <c r="M28"/>
  <c r="P28" s="1"/>
  <c r="E28"/>
  <c r="D28"/>
  <c r="B28"/>
  <c r="A28"/>
  <c r="AQ27"/>
  <c r="P27"/>
  <c r="M27"/>
  <c r="E27"/>
  <c r="D27"/>
  <c r="B27"/>
  <c r="A27"/>
  <c r="AQ26"/>
  <c r="M26"/>
  <c r="P26" s="1"/>
  <c r="E26"/>
  <c r="D26"/>
  <c r="B26"/>
  <c r="A26"/>
  <c r="AQ25"/>
  <c r="P25"/>
  <c r="M25"/>
  <c r="E25"/>
  <c r="D25"/>
  <c r="B25"/>
  <c r="A25"/>
  <c r="K24"/>
  <c r="AQ24" s="1"/>
  <c r="E24"/>
  <c r="D24"/>
  <c r="B24"/>
  <c r="A24"/>
  <c r="C18"/>
  <c r="C17"/>
  <c r="C16"/>
  <c r="C15"/>
  <c r="C14"/>
  <c r="C13"/>
  <c r="C12"/>
  <c r="C11"/>
  <c r="C10"/>
  <c r="AQ9"/>
  <c r="C9"/>
  <c r="AC5"/>
  <c r="Z2"/>
  <c r="Y2"/>
  <c r="X2"/>
  <c r="O2"/>
  <c r="M24" l="1"/>
  <c r="P24" s="1"/>
  <c r="M29"/>
  <c r="P29" s="1"/>
  <c r="M30"/>
  <c r="P30" s="1"/>
</calcChain>
</file>

<file path=xl/sharedStrings.xml><?xml version="1.0" encoding="utf-8"?>
<sst xmlns="http://schemas.openxmlformats.org/spreadsheetml/2006/main" count="4999" uniqueCount="629">
  <si>
    <t>N° de TAPIS</t>
  </si>
  <si>
    <t>Catégorie</t>
  </si>
  <si>
    <t>1 -  P40 M M</t>
  </si>
  <si>
    <t>Date:</t>
  </si>
  <si>
    <t>1</t>
  </si>
  <si>
    <t>Visa du Signataire :</t>
  </si>
  <si>
    <t>NOM du CS………………………………….</t>
  </si>
  <si>
    <t>Poule N°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</si>
  <si>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</si>
  <si>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</si>
  <si>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</si>
  <si>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</si>
  <si>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</si>
  <si>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</si>
  <si>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</si>
  <si>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</si>
  <si>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1x3</t>
  </si>
  <si>
    <t>8x10</t>
  </si>
  <si>
    <t>2x4</t>
  </si>
  <si>
    <t>5x9</t>
  </si>
  <si>
    <t>7x10</t>
  </si>
  <si>
    <t>1x6</t>
  </si>
  <si>
    <t>4x8</t>
  </si>
  <si>
    <t>2x7</t>
  </si>
  <si>
    <t>3x5</t>
  </si>
  <si>
    <t>6x9</t>
  </si>
  <si>
    <t>1x4</t>
  </si>
  <si>
    <t>2x6</t>
  </si>
  <si>
    <t>8x9</t>
  </si>
  <si>
    <t>3x7</t>
  </si>
  <si>
    <t>4x10</t>
  </si>
  <si>
    <t>1x5</t>
  </si>
  <si>
    <t>7x9</t>
  </si>
  <si>
    <t>2x8</t>
  </si>
  <si>
    <t>3x6</t>
  </si>
  <si>
    <t>1x7</t>
  </si>
  <si>
    <t>2x5</t>
  </si>
  <si>
    <t>6x10</t>
  </si>
  <si>
    <t>3x8</t>
  </si>
  <si>
    <t>4x9</t>
  </si>
  <si>
    <t>5x10</t>
  </si>
  <si>
    <t>L8:AJ8</t>
  </si>
  <si>
    <t>PDL</t>
  </si>
  <si>
    <t>GASNIER Olivier</t>
  </si>
  <si>
    <t>M</t>
  </si>
  <si>
    <t>100</t>
  </si>
  <si>
    <t>JC DES MAUGES</t>
  </si>
  <si>
    <t>101</t>
  </si>
  <si>
    <t>000.1</t>
  </si>
  <si>
    <t>L8,Q8,V8,AA8,AE8,G20,H20,I20,J20</t>
  </si>
  <si>
    <t>FOUCHER William</t>
  </si>
  <si>
    <t>57</t>
  </si>
  <si>
    <t>USCPM JUDO</t>
  </si>
  <si>
    <t>020</t>
  </si>
  <si>
    <t>000</t>
  </si>
  <si>
    <t>110</t>
  </si>
  <si>
    <t>N8,S8,W8,AC8,AF8,G20,K20,G21,H21</t>
  </si>
  <si>
    <t>LE PIOUFFLE Guillaume</t>
  </si>
  <si>
    <t>61</t>
  </si>
  <si>
    <t>JC - GETIGNÉ</t>
  </si>
  <si>
    <t>L8,T8,Y8,AD8,AH8,K20,I21,J21,K21</t>
  </si>
  <si>
    <t>NOR</t>
  </si>
  <si>
    <t>COQUIN Henri</t>
  </si>
  <si>
    <t>64</t>
  </si>
  <si>
    <t>ALC DE DAMIGNY</t>
  </si>
  <si>
    <t>010</t>
  </si>
  <si>
    <t>N8,R8,V8,Z8,AI8,L20,M20,N20,I21</t>
  </si>
  <si>
    <t>FARIGOULE Frederic</t>
  </si>
  <si>
    <t>69</t>
  </si>
  <si>
    <t>O8,T8,AA8,AF8,AJ8,L20,O20,P20,L21</t>
  </si>
  <si>
    <t>PASQUIER Jerome</t>
  </si>
  <si>
    <t>65</t>
  </si>
  <si>
    <t>PONTVALLAIN JC</t>
  </si>
  <si>
    <t>100.1</t>
  </si>
  <si>
    <t>101.1</t>
  </si>
  <si>
    <t>Q8,U8,W8,AD8,AG8,M20,O20,M21,N21</t>
  </si>
  <si>
    <t>FRESNAIS Joel</t>
  </si>
  <si>
    <t>68</t>
  </si>
  <si>
    <t>AM ECOUFLANT</t>
  </si>
  <si>
    <t>P8,S8,Y8,AB8,AE8,N20,P20,M21,O21</t>
  </si>
  <si>
    <t>PINARD Florent</t>
  </si>
  <si>
    <t>70</t>
  </si>
  <si>
    <t>JC TRELAZEEN</t>
  </si>
  <si>
    <t>M8,R8,X8,AC8,AH8,H20,L21,N21,O21</t>
  </si>
  <si>
    <t>GUERINEAU Denis</t>
  </si>
  <si>
    <t>72</t>
  </si>
  <si>
    <t>JC LA ROSERAIE</t>
  </si>
  <si>
    <t>O8,U8,X8,AB8,AI8,I20,G21,J21,P21</t>
  </si>
  <si>
    <t>TAYSSE Stephane</t>
  </si>
  <si>
    <t>JC SUZERAIN</t>
  </si>
  <si>
    <t>M8,P8,Z8,AG8,AJ8,J20,H21,K21,P21</t>
  </si>
  <si>
    <t>Combats supplémentaires</t>
  </si>
  <si>
    <t>Combats non faits
pour d'éventuels rattrapages</t>
  </si>
  <si>
    <t>1x2</t>
  </si>
  <si>
    <t>1x8</t>
  </si>
  <si>
    <t>1x9</t>
  </si>
  <si>
    <t>1x10</t>
  </si>
  <si>
    <t>2x3</t>
  </si>
  <si>
    <t>4x5</t>
  </si>
  <si>
    <t>4x6</t>
  </si>
  <si>
    <t>4x7</t>
  </si>
  <si>
    <t>5x6</t>
  </si>
  <si>
    <t>5x7</t>
  </si>
  <si>
    <t>N° poule</t>
  </si>
  <si>
    <t>2x9</t>
  </si>
  <si>
    <t>2x10</t>
  </si>
  <si>
    <t>3x4</t>
  </si>
  <si>
    <t>3x9</t>
  </si>
  <si>
    <t>3x10</t>
  </si>
  <si>
    <t>5x8</t>
  </si>
  <si>
    <t>6x7</t>
  </si>
  <si>
    <t>6x8</t>
  </si>
  <si>
    <t>7x8</t>
  </si>
  <si>
    <t>9x10</t>
  </si>
  <si>
    <t>G20:P21</t>
  </si>
  <si>
    <t>Combats de rattrapage</t>
  </si>
  <si>
    <t>N° combattant</t>
  </si>
  <si>
    <t>Points Acquis</t>
  </si>
  <si>
    <t>C1</t>
  </si>
  <si>
    <t>C2</t>
  </si>
  <si>
    <t>C3</t>
  </si>
  <si>
    <t>C4</t>
  </si>
  <si>
    <t>C5</t>
  </si>
  <si>
    <t>Etat **</t>
  </si>
  <si>
    <t>Total Jour</t>
  </si>
  <si>
    <t>Vu*</t>
  </si>
  <si>
    <t>Total général</t>
  </si>
  <si>
    <t>T</t>
  </si>
  <si>
    <t>C</t>
  </si>
  <si>
    <t>** F=Forfait, T=Points terminés, X=Disqualifiés, C=5 combats</t>
  </si>
  <si>
    <t>* case réservée au signataire</t>
  </si>
  <si>
    <t>Ordre réel des combats</t>
  </si>
  <si>
    <t>Rouge</t>
  </si>
  <si>
    <t>Blanc</t>
  </si>
  <si>
    <t>$G$24</t>
  </si>
  <si>
    <t>$G$31</t>
  </si>
  <si>
    <t>$G$25</t>
  </si>
  <si>
    <t>$G$28</t>
  </si>
  <si>
    <t>$G$30</t>
  </si>
  <si>
    <t>$H$24</t>
  </si>
  <si>
    <t>$H$27</t>
  </si>
  <si>
    <t>$H$25</t>
  </si>
  <si>
    <t>$H$26</t>
  </si>
  <si>
    <t>$H$29</t>
  </si>
  <si>
    <t>$I$24</t>
  </si>
  <si>
    <t>$I$25</t>
  </si>
  <si>
    <t>$I$31</t>
  </si>
  <si>
    <t>$I$26</t>
  </si>
  <si>
    <t>$J$27</t>
  </si>
  <si>
    <t>$J$24</t>
  </si>
  <si>
    <t>$J$30</t>
  </si>
  <si>
    <t>$J$25</t>
  </si>
  <si>
    <t>$K$25</t>
  </si>
  <si>
    <t>$J$26</t>
  </si>
  <si>
    <t>$K$27</t>
  </si>
  <si>
    <t>$K$28</t>
  </si>
  <si>
    <t>$G$26</t>
  </si>
  <si>
    <t>$G$33</t>
  </si>
  <si>
    <t>$G$27</t>
  </si>
  <si>
    <t>$G$32</t>
  </si>
  <si>
    <t>$H$33</t>
  </si>
  <si>
    <t>$G$29</t>
  </si>
  <si>
    <t>$H$31</t>
  </si>
  <si>
    <t>$H$30</t>
  </si>
  <si>
    <t>$H$28</t>
  </si>
  <si>
    <t>$H$32</t>
  </si>
  <si>
    <t>$I$27</t>
  </si>
  <si>
    <t>$I$29</t>
  </si>
  <si>
    <t>$I$32</t>
  </si>
  <si>
    <t>$I$30</t>
  </si>
  <si>
    <t>$I$33</t>
  </si>
  <si>
    <t>$I$28</t>
  </si>
  <si>
    <t>$J$32</t>
  </si>
  <si>
    <t>$J$31</t>
  </si>
  <si>
    <t>$J$28</t>
  </si>
  <si>
    <t>$K$31</t>
  </si>
  <si>
    <t>$K$32</t>
  </si>
  <si>
    <t>$J$33</t>
  </si>
  <si>
    <t>2 -  P40 M M</t>
  </si>
  <si>
    <t>2</t>
  </si>
  <si>
    <t>4</t>
  </si>
  <si>
    <t>VIOLLIER Cedric</t>
  </si>
  <si>
    <t>JC ST SEBASTIEN</t>
  </si>
  <si>
    <t>VALLE Stephane</t>
  </si>
  <si>
    <t>73</t>
  </si>
  <si>
    <t>JC BOUAYE</t>
  </si>
  <si>
    <t>GOURDEL Christophe</t>
  </si>
  <si>
    <t>76</t>
  </si>
  <si>
    <t>ES BELLEVILLE</t>
  </si>
  <si>
    <t>JOLIVET Etienne</t>
  </si>
  <si>
    <t>SHIN DOJO</t>
  </si>
  <si>
    <t>BRE</t>
  </si>
  <si>
    <t>BOGARD Patrice</t>
  </si>
  <si>
    <t>77</t>
  </si>
  <si>
    <t>CL POP LOCHRIST</t>
  </si>
  <si>
    <t>001.1</t>
  </si>
  <si>
    <t>ARRIVE Jean-Charles</t>
  </si>
  <si>
    <t>78</t>
  </si>
  <si>
    <t>AL JUDOMONTAIGU</t>
  </si>
  <si>
    <t>FONTENEAU Dany</t>
  </si>
  <si>
    <t>79</t>
  </si>
  <si>
    <t>110.1</t>
  </si>
  <si>
    <t>TBO</t>
  </si>
  <si>
    <t>BEAL Nicolas</t>
  </si>
  <si>
    <t>SPGC.AMBOISE</t>
  </si>
  <si>
    <t>CHIRON Vincent</t>
  </si>
  <si>
    <t>DOJO DELA MOINE</t>
  </si>
  <si>
    <t>DEFORGE Eric</t>
  </si>
  <si>
    <t>80</t>
  </si>
  <si>
    <t>JC.METTRAY</t>
  </si>
  <si>
    <t>001</t>
  </si>
  <si>
    <t>-</t>
  </si>
  <si>
    <t>$K$30</t>
  </si>
  <si>
    <t>28 -  C1 C2 C3 M M</t>
  </si>
  <si>
    <t>GRENOUILLEAU Valentin</t>
  </si>
  <si>
    <t>COTE DE LUMIERE</t>
  </si>
  <si>
    <t>000.2</t>
  </si>
  <si>
    <t>TURQUAIS Max</t>
  </si>
  <si>
    <t>JC.DESCARTES</t>
  </si>
  <si>
    <t>000,1</t>
  </si>
  <si>
    <t>CISSE Tom</t>
  </si>
  <si>
    <t>JUDO CLUB C.C.</t>
  </si>
  <si>
    <t>MASSE Francois</t>
  </si>
  <si>
    <t>ASC BEAUVOIR</t>
  </si>
  <si>
    <t>PC</t>
  </si>
  <si>
    <t>RAYNAUD Antoine</t>
  </si>
  <si>
    <t>J.C.TAPONNAT</t>
  </si>
  <si>
    <t>DELAGE Samy</t>
  </si>
  <si>
    <t>BERTHOU Martin</t>
  </si>
  <si>
    <t xml:space="preserve"> E2J CHOLET</t>
  </si>
  <si>
    <t>VIVIER Antonin</t>
  </si>
  <si>
    <t>JC COMMEQUIERS</t>
  </si>
  <si>
    <t>JUMEAU Galaad</t>
  </si>
  <si>
    <t>AJ.OLIVET</t>
  </si>
  <si>
    <t>010.1</t>
  </si>
  <si>
    <t>001,1</t>
  </si>
  <si>
    <t>TABORE Benjamin</t>
  </si>
  <si>
    <t>JUDO CLUB DE PL</t>
  </si>
  <si>
    <t>9</t>
  </si>
  <si>
    <t>111</t>
  </si>
  <si>
    <t>F</t>
  </si>
  <si>
    <t>29 -  C1 C2 C3 M M</t>
  </si>
  <si>
    <t>3</t>
  </si>
  <si>
    <t>GUILLOTEAU Lucas</t>
  </si>
  <si>
    <t>JUDO CLUB AYTRE</t>
  </si>
  <si>
    <t>LAMBERT Marceau</t>
  </si>
  <si>
    <t>AM ST GEORGES</t>
  </si>
  <si>
    <t>PITON Leo</t>
  </si>
  <si>
    <t>JUDO 85</t>
  </si>
  <si>
    <t>021</t>
  </si>
  <si>
    <t>TONG Guillaume</t>
  </si>
  <si>
    <t>PRIEUR Antoine Victor</t>
  </si>
  <si>
    <t>JJJ du Loir</t>
  </si>
  <si>
    <t>CUSSONNEAU Nathan</t>
  </si>
  <si>
    <t>CS ALLONNAIS</t>
  </si>
  <si>
    <t>002</t>
  </si>
  <si>
    <t>HERAUD Vivien</t>
  </si>
  <si>
    <t>JJC POUZAUGEAIS</t>
  </si>
  <si>
    <t>OBERTI Sacha</t>
  </si>
  <si>
    <t>JC ANJOU</t>
  </si>
  <si>
    <t>BRUMANT Thomas</t>
  </si>
  <si>
    <t>J.C.M.B.</t>
  </si>
  <si>
    <t>100.2</t>
  </si>
  <si>
    <t>GUEDON Loic</t>
  </si>
  <si>
    <t>$J$29</t>
  </si>
  <si>
    <t>3 -  P40 M M</t>
  </si>
  <si>
    <t>L8:Z8</t>
  </si>
  <si>
    <t>BIOTTEAU Gilles</t>
  </si>
  <si>
    <t>81</t>
  </si>
  <si>
    <t>OJ CHEMILLE</t>
  </si>
  <si>
    <t>L8,O8,R8,U8,Y8</t>
  </si>
  <si>
    <t>BORE Tanguy</t>
  </si>
  <si>
    <t>L8,Q8,S8,V8,Z8</t>
  </si>
  <si>
    <t>ROGER Didier</t>
  </si>
  <si>
    <t>M8,P8,R8,W8,Z8</t>
  </si>
  <si>
    <t>IDF</t>
  </si>
  <si>
    <t>PEGARD Aurelien</t>
  </si>
  <si>
    <t>83</t>
  </si>
  <si>
    <t>RAMBOUILLET SPO</t>
  </si>
  <si>
    <t>M8,O8,T8,V8,X8</t>
  </si>
  <si>
    <t>CHANCELIER Miguel</t>
  </si>
  <si>
    <t>85</t>
  </si>
  <si>
    <t>J.C.PHILIBERTIN</t>
  </si>
  <si>
    <t>N8,Q8,T8,W8,Y8</t>
  </si>
  <si>
    <t>FALOURD Emmanuel</t>
  </si>
  <si>
    <t>LE MANS ASL CER</t>
  </si>
  <si>
    <t>N8,P8,S8,U8,X8</t>
  </si>
  <si>
    <t>67</t>
  </si>
  <si>
    <t>30</t>
  </si>
  <si>
    <t>37</t>
  </si>
  <si>
    <t>0</t>
  </si>
  <si>
    <t>$K$24</t>
  </si>
  <si>
    <t>$K$29</t>
  </si>
  <si>
    <t>30 -  C1 C2 C3 M M</t>
  </si>
  <si>
    <t>5</t>
  </si>
  <si>
    <t>KLEIN Clement</t>
  </si>
  <si>
    <t>AGUESSE Jules</t>
  </si>
  <si>
    <t>JCB SAUMUROIS</t>
  </si>
  <si>
    <t>BARRAUD Dimitri</t>
  </si>
  <si>
    <t>BEDOUET Ronan</t>
  </si>
  <si>
    <t>AJ 53</t>
  </si>
  <si>
    <t>011,1</t>
  </si>
  <si>
    <t>102</t>
  </si>
  <si>
    <t>RAGNEAU Lucas</t>
  </si>
  <si>
    <t>ALLAIRE Kylian</t>
  </si>
  <si>
    <t>SO CANDE</t>
  </si>
  <si>
    <t>BLOUINEAU Mickael</t>
  </si>
  <si>
    <t>101,1</t>
  </si>
  <si>
    <t>ELIOT Vincent</t>
  </si>
  <si>
    <t>022</t>
  </si>
  <si>
    <t>CAVELIER Stephane</t>
  </si>
  <si>
    <t>112</t>
  </si>
  <si>
    <t>023</t>
  </si>
  <si>
    <t>010,1</t>
  </si>
  <si>
    <t>DOUILLARD Brice</t>
  </si>
  <si>
    <t>JCBasseGoulaine</t>
  </si>
  <si>
    <t>011</t>
  </si>
  <si>
    <t>31 -  C1 C2 C3 M M</t>
  </si>
  <si>
    <t>MENARD Colin</t>
  </si>
  <si>
    <t>JKC FONTENAY</t>
  </si>
  <si>
    <t>PICHEREAU Antoine</t>
  </si>
  <si>
    <t>sillé judo club</t>
  </si>
  <si>
    <t>HESLAN Bastien</t>
  </si>
  <si>
    <t>KAWATOKAN</t>
  </si>
  <si>
    <t>HOUSSAIS Yanis</t>
  </si>
  <si>
    <t>BERTHOME Justin</t>
  </si>
  <si>
    <t>U.J.L.V</t>
  </si>
  <si>
    <t>BROSSAUD Noe</t>
  </si>
  <si>
    <t>DASSE Vincent</t>
  </si>
  <si>
    <t>STADE.LOUPEEN</t>
  </si>
  <si>
    <t>FROC Renan</t>
  </si>
  <si>
    <t>DOJO GUERCHAIS</t>
  </si>
  <si>
    <t>GIRARD Dany</t>
  </si>
  <si>
    <t>ALLIANCE M&amp;L</t>
  </si>
  <si>
    <t>021.1</t>
  </si>
  <si>
    <t>LEMAITRE Antonin</t>
  </si>
  <si>
    <t>JC BOUGUENAIS</t>
  </si>
  <si>
    <t>32 -  C1 C2 C3 M M</t>
  </si>
  <si>
    <t>MICHEL Hugo</t>
  </si>
  <si>
    <t>C.O.D.A.M. SECT</t>
  </si>
  <si>
    <t>MORISSET Paul</t>
  </si>
  <si>
    <t>MOURGUES Simon</t>
  </si>
  <si>
    <t>TILLAND Benjamin</t>
  </si>
  <si>
    <t>BARRAT Vincent</t>
  </si>
  <si>
    <t>JC YONNAIS</t>
  </si>
  <si>
    <t>MAGIS Romain</t>
  </si>
  <si>
    <t>GUYON Arthur</t>
  </si>
  <si>
    <t>PUISSANT Charly</t>
  </si>
  <si>
    <t>PAYS GALLO</t>
  </si>
  <si>
    <t>HUON Pierre</t>
  </si>
  <si>
    <t>SERRAND Nicolas</t>
  </si>
  <si>
    <t>33 -  C1 C2 C3 M M</t>
  </si>
  <si>
    <t>CHAUMET Leo</t>
  </si>
  <si>
    <t>DOJO MONTGERMON</t>
  </si>
  <si>
    <t>COCHY Mael</t>
  </si>
  <si>
    <t>ERMACORA Corentin</t>
  </si>
  <si>
    <t>JUDO CLUB MOTHA</t>
  </si>
  <si>
    <t>FERCHAUD Alex</t>
  </si>
  <si>
    <t>GIL Mateo</t>
  </si>
  <si>
    <t>JUDO CLUB CARQU</t>
  </si>
  <si>
    <t>LAUNAY Loris</t>
  </si>
  <si>
    <t>ANTONNIERE JC72</t>
  </si>
  <si>
    <t>MONJAL Remi</t>
  </si>
  <si>
    <t>PHILIPPE Samuel</t>
  </si>
  <si>
    <t>012</t>
  </si>
  <si>
    <t>GRANGE Guillaume</t>
  </si>
  <si>
    <t>HEDOUIN Tim</t>
  </si>
  <si>
    <t>JUDO CLUB SARGE</t>
  </si>
  <si>
    <t>020.1</t>
  </si>
  <si>
    <t>34 -  C1 C2 C3 M M</t>
  </si>
  <si>
    <t>HERMOUET Francois</t>
  </si>
  <si>
    <t>LAFERRIERE JUDO</t>
  </si>
  <si>
    <t>MATHE Aurelien</t>
  </si>
  <si>
    <t>OLLIVIER Sullivan</t>
  </si>
  <si>
    <t>BALAVOINE Paul Henri</t>
  </si>
  <si>
    <t>BISSERIER Lucas</t>
  </si>
  <si>
    <t>JC NIORT</t>
  </si>
  <si>
    <t>DE KEUKELAERE Maxence</t>
  </si>
  <si>
    <t>JC DE PORNIC</t>
  </si>
  <si>
    <t>DELUGE Leo</t>
  </si>
  <si>
    <t>JC BREVINOIS</t>
  </si>
  <si>
    <t>000,2</t>
  </si>
  <si>
    <t>ESNAULT Yann</t>
  </si>
  <si>
    <t>FRANCOIS Loic</t>
  </si>
  <si>
    <t>LESSCALE.LUCE</t>
  </si>
  <si>
    <t>GIULIANI Pierre</t>
  </si>
  <si>
    <t>CHÂTEAU GONTIER</t>
  </si>
  <si>
    <t>013</t>
  </si>
  <si>
    <t>35 -  C1 C2 C3 M M</t>
  </si>
  <si>
    <t>LESNE Corentin</t>
  </si>
  <si>
    <t>AS.ST JACQUES</t>
  </si>
  <si>
    <t>LUCAS Maxence</t>
  </si>
  <si>
    <t>MERANT Valentin</t>
  </si>
  <si>
    <t>JUDO CLUB LA FL</t>
  </si>
  <si>
    <t>RICORDEL Geoffrey</t>
  </si>
  <si>
    <t>TESSIER Victor</t>
  </si>
  <si>
    <t>ACC JUDO</t>
  </si>
  <si>
    <t>THOMAS Alan</t>
  </si>
  <si>
    <t>GAM</t>
  </si>
  <si>
    <t>THOMAS Youen</t>
  </si>
  <si>
    <t>GROSBOIS Alexis</t>
  </si>
  <si>
    <t>KETSUGO ANGERS</t>
  </si>
  <si>
    <t>ARNAUD Simon</t>
  </si>
  <si>
    <t>JC LES HERBIERS</t>
  </si>
  <si>
    <t>LACOSTE Thibault</t>
  </si>
  <si>
    <t>36 -  C1 C2 C3 M M</t>
  </si>
  <si>
    <t>MARTIN Riwal</t>
  </si>
  <si>
    <t>CERCEAU Kilian</t>
  </si>
  <si>
    <t>PRUD HOM Nominoe</t>
  </si>
  <si>
    <t>ROBERT Clement</t>
  </si>
  <si>
    <t>JUDO CLUB MAUZE</t>
  </si>
  <si>
    <t>SILANDE Martin</t>
  </si>
  <si>
    <t>ADAM Kilian</t>
  </si>
  <si>
    <t>JC CASTELBRIANT</t>
  </si>
  <si>
    <t>GUILLEMINOT Alexandre</t>
  </si>
  <si>
    <t>LE LION DANGERS</t>
  </si>
  <si>
    <t>JAMOIS LE GOUGUEC Arthur</t>
  </si>
  <si>
    <t>LOCHON Steven</t>
  </si>
  <si>
    <t>MEIGNANT Elliot</t>
  </si>
  <si>
    <t>JC LES ROSIERS</t>
  </si>
  <si>
    <t>001.2</t>
  </si>
  <si>
    <t>$K$26</t>
  </si>
  <si>
    <t>37 -  C1 C2 C3 M M</t>
  </si>
  <si>
    <t>RAIMBAULT Julien</t>
  </si>
  <si>
    <t>JUDO CLUB BEAUP</t>
  </si>
  <si>
    <t>DELEPINE Nathan</t>
  </si>
  <si>
    <t>BRIARD Hugo</t>
  </si>
  <si>
    <t>Ken Go Judo</t>
  </si>
  <si>
    <t>LELARGE Dorian</t>
  </si>
  <si>
    <t>JC.LOURY</t>
  </si>
  <si>
    <t>101.2</t>
  </si>
  <si>
    <t>MEUNIER Thibault</t>
  </si>
  <si>
    <t>JC LUCQUOIS</t>
  </si>
  <si>
    <t>RENAIS Tom</t>
  </si>
  <si>
    <t>PAYS DE BECHERE</t>
  </si>
  <si>
    <t>BABAUD Julien</t>
  </si>
  <si>
    <t>GESLIN Nicolas</t>
  </si>
  <si>
    <t>GUENET Armand</t>
  </si>
  <si>
    <t>011.1</t>
  </si>
  <si>
    <t>JANVIER Paul</t>
  </si>
  <si>
    <t>7</t>
  </si>
  <si>
    <t>38 -  C1 C2 C3 M M</t>
  </si>
  <si>
    <t>MORILLE Hugo</t>
  </si>
  <si>
    <t>SERI Thomas</t>
  </si>
  <si>
    <t>JC.CLERENCOIS</t>
  </si>
  <si>
    <t>TACLET Alexis</t>
  </si>
  <si>
    <t>BEAUJOUAN Flavien</t>
  </si>
  <si>
    <t>HUC Gregoire</t>
  </si>
  <si>
    <t>AIFFRES JUDO CL</t>
  </si>
  <si>
    <t>BRIEY Lenny</t>
  </si>
  <si>
    <t>ASC JUDO CORDEM</t>
  </si>
  <si>
    <t>LEROI Maxime</t>
  </si>
  <si>
    <t>BERTHE Paul</t>
  </si>
  <si>
    <t>JC STEPHANOIS</t>
  </si>
  <si>
    <t>BIGNON Joryan</t>
  </si>
  <si>
    <t>EMELIN Cedric</t>
  </si>
  <si>
    <t>AIZENAY JUDO</t>
  </si>
  <si>
    <t>39 -  C1 C2 C3 M M</t>
  </si>
  <si>
    <t>L8:AB8</t>
  </si>
  <si>
    <t>BRIZARD Morgan</t>
  </si>
  <si>
    <t>O8,S8,W8,AA8,G20,H20</t>
  </si>
  <si>
    <t>JACQUIN Zaknafein</t>
  </si>
  <si>
    <t>DOJO LAVAL AVES</t>
  </si>
  <si>
    <t>L8,O8,R8,V8,Z8,I20</t>
  </si>
  <si>
    <t>TROUBAT Bastien</t>
  </si>
  <si>
    <t>M8,P8,S8,V8,Y8,J20</t>
  </si>
  <si>
    <t>CRISON-GAPAILLARD Nils</t>
  </si>
  <si>
    <t>N8,Q8,T8,W8,Z8,J20</t>
  </si>
  <si>
    <t>HONORE Matheo</t>
  </si>
  <si>
    <t>M8,Q8,U8,X8,AA8,I20</t>
  </si>
  <si>
    <t>JANIN Hadrien</t>
  </si>
  <si>
    <t>L8,P8,T8,X8,AB8,G20</t>
  </si>
  <si>
    <t>EL OUTMANI Yacine</t>
  </si>
  <si>
    <t>JJ MURS ERIGNE</t>
  </si>
  <si>
    <t>N8,R8,U8,Y8,AB8,H20</t>
  </si>
  <si>
    <t>G20:J20</t>
  </si>
  <si>
    <t>4 -  P40 M M</t>
  </si>
  <si>
    <t>PELTIER Christophe</t>
  </si>
  <si>
    <t>99</t>
  </si>
  <si>
    <t>AVOINE.BEAUMONT</t>
  </si>
  <si>
    <t>CHABLE Thierry</t>
  </si>
  <si>
    <t>86</t>
  </si>
  <si>
    <t>JC ST BARTHELEM</t>
  </si>
  <si>
    <t>CALLARD Alexandre</t>
  </si>
  <si>
    <t>88</t>
  </si>
  <si>
    <t>DOJO PAIMBLOTIN</t>
  </si>
  <si>
    <t>OBERTI Frederic</t>
  </si>
  <si>
    <t>90</t>
  </si>
  <si>
    <t>HOULLIER Christophe</t>
  </si>
  <si>
    <t>95</t>
  </si>
  <si>
    <t>JACQUINOT Eric</t>
  </si>
  <si>
    <t>UNION CHOLET JU</t>
  </si>
  <si>
    <t>FERRAGU Bertrand</t>
  </si>
  <si>
    <t>96</t>
  </si>
  <si>
    <t>JC.RIDELLOIS</t>
  </si>
  <si>
    <t>40</t>
  </si>
  <si>
    <t>10</t>
  </si>
  <si>
    <t>40 -  C1 C2 C3 M M</t>
  </si>
  <si>
    <t>GAREAU SPALANZANI William</t>
  </si>
  <si>
    <t>102.1</t>
  </si>
  <si>
    <t>HATTE Charles</t>
  </si>
  <si>
    <t>MORANTIN Bastien</t>
  </si>
  <si>
    <t>J.C.SUCEEN</t>
  </si>
  <si>
    <t>GELINEAU Kevin</t>
  </si>
  <si>
    <t>MECHIN William</t>
  </si>
  <si>
    <t>CADIO Konvael</t>
  </si>
  <si>
    <t>JC Chateaugiron</t>
  </si>
  <si>
    <t>CARRE Clement</t>
  </si>
  <si>
    <t>41 -  C1 C2 C3 M M</t>
  </si>
  <si>
    <t>LEROY Paul</t>
  </si>
  <si>
    <t>ROBERT Florian</t>
  </si>
  <si>
    <t>CANY Pierre</t>
  </si>
  <si>
    <t>AUDIC Armand</t>
  </si>
  <si>
    <t>DUPEUBLE Theo</t>
  </si>
  <si>
    <t>LUCAS Flavian</t>
  </si>
  <si>
    <t>00</t>
  </si>
  <si>
    <t>GOULETTE Alexandre</t>
  </si>
  <si>
    <t>42 -  J1 J2 J3 M M</t>
  </si>
  <si>
    <t>ROISNARD Thibault</t>
  </si>
  <si>
    <t>GROS Hugo</t>
  </si>
  <si>
    <t>CALBRY Maxime</t>
  </si>
  <si>
    <t>JC MONTREUIL JU</t>
  </si>
  <si>
    <t>100,1</t>
  </si>
  <si>
    <t>VIGUERIE Loic</t>
  </si>
  <si>
    <t>CHABENAT Sven</t>
  </si>
  <si>
    <t>UAM MONTREUIL B</t>
  </si>
  <si>
    <t>DELARUE Simon</t>
  </si>
  <si>
    <t>LELIEVRE Francois</t>
  </si>
  <si>
    <t>LELIEVRE Theo</t>
  </si>
  <si>
    <t>COUSSEAU Alexandre</t>
  </si>
  <si>
    <t>EVRE JUDO</t>
  </si>
  <si>
    <t>020,2</t>
  </si>
  <si>
    <t>BELLIER Tanguy</t>
  </si>
  <si>
    <t>43 -  J1 J2 J3 M M</t>
  </si>
  <si>
    <t>PAPAIL Damien</t>
  </si>
  <si>
    <t>POTIER Sylvain</t>
  </si>
  <si>
    <t>GIRAULT Francois</t>
  </si>
  <si>
    <t>JC HERBIGNACAIS</t>
  </si>
  <si>
    <t>BARRITAULT Remi</t>
  </si>
  <si>
    <t>BUDOKAN ANGERS</t>
  </si>
  <si>
    <t>CADET Jonathan</t>
  </si>
  <si>
    <t>AJ BRISSAC</t>
  </si>
  <si>
    <t>LALUBIN Francois</t>
  </si>
  <si>
    <t>JC BOUCHEMAINE</t>
  </si>
  <si>
    <t>LEMAITRE Simon</t>
  </si>
  <si>
    <t>RIAUD Nicolas</t>
  </si>
  <si>
    <t>MOREAU Valentin</t>
  </si>
  <si>
    <t>100,2</t>
  </si>
  <si>
    <t>AIRAULT Flavien</t>
  </si>
  <si>
    <t>J.C.BRESSUIRAIS</t>
  </si>
  <si>
    <t>44 -  J1 J2 J3 M M</t>
  </si>
  <si>
    <t xml:space="preserve"> </t>
  </si>
  <si>
    <t>L8:AE8</t>
  </si>
  <si>
    <t>RIVIERE Nathan</t>
  </si>
  <si>
    <t>JUDO TINTENIAC</t>
  </si>
  <si>
    <t>012,3</t>
  </si>
  <si>
    <t>L8,P8,U8,AA8,AD8,G20,H20</t>
  </si>
  <si>
    <t>DELEPINE Baptiste</t>
  </si>
  <si>
    <t>M8,Q8,T8,V8,AB8,G20,I20</t>
  </si>
  <si>
    <t>GUENON Aubin</t>
  </si>
  <si>
    <t>M8,S8,W8,Z8,AC8,H20,J20</t>
  </si>
  <si>
    <t>MARGAIN James Peter</t>
  </si>
  <si>
    <t>L8,N8,R8,V8,Y8,J20,K20</t>
  </si>
  <si>
    <t>SANFILIPPO Leo Paul</t>
  </si>
  <si>
    <t>N8,P8,S8,X8,AB8,L20,M20</t>
  </si>
  <si>
    <t>MARGELY Loes</t>
  </si>
  <si>
    <t>O8,Q8,U8,AC8,AE8,K20,L20</t>
  </si>
  <si>
    <t>BLUMRODT Mathias</t>
  </si>
  <si>
    <t>T8,W8,Y8,AA8,AE8,M20,N20</t>
  </si>
  <si>
    <t>KONE Kalifa</t>
  </si>
  <si>
    <t xml:space="preserve">CERCLE CULT ET </t>
  </si>
  <si>
    <t>0,20</t>
  </si>
  <si>
    <t>O8,R8,X8,Z8,AD8,I20,N20</t>
  </si>
  <si>
    <t>G20:N20</t>
  </si>
  <si>
    <t>45 -  Sen M M</t>
  </si>
  <si>
    <t>PICHEREAU Damien</t>
  </si>
  <si>
    <t>BOURRIGAULT Remy</t>
  </si>
  <si>
    <t>FACQ Johan</t>
  </si>
  <si>
    <t>J.C.CHT du Loir</t>
  </si>
  <si>
    <t>ROTTIE Tom</t>
  </si>
  <si>
    <t>US ARNAGE JUDO</t>
  </si>
  <si>
    <t>BOISGARD Olivier</t>
  </si>
  <si>
    <t>BRICARD Raphael</t>
  </si>
  <si>
    <t>MERCEUR Yannick</t>
  </si>
  <si>
    <t>LE MANS JC</t>
  </si>
  <si>
    <t>THOMAS Nicolas</t>
  </si>
  <si>
    <t>BOUILLE Benoit</t>
  </si>
  <si>
    <t>A J C P XII</t>
  </si>
  <si>
    <t>BOISSEAU Christian</t>
  </si>
  <si>
    <t>6</t>
  </si>
  <si>
    <t>46 -  Sen M M</t>
  </si>
  <si>
    <t>VERGOS Remy</t>
  </si>
  <si>
    <t>VERMONT Marc</t>
  </si>
  <si>
    <t>CLUB DU CINGAL</t>
  </si>
  <si>
    <t>VERNAY Baptiste</t>
  </si>
  <si>
    <t>CADEAU Alexis</t>
  </si>
  <si>
    <t>DUPUY Gaetan</t>
  </si>
  <si>
    <t>002.1</t>
  </si>
  <si>
    <t>DAVID Cedric</t>
  </si>
  <si>
    <t>GROHAN Julien</t>
  </si>
  <si>
    <t>RAVELEAU Florian</t>
  </si>
  <si>
    <t>DEVILLE Julien</t>
  </si>
  <si>
    <t>MILET Damien</t>
  </si>
  <si>
    <t>ST JEANLEBLANC</t>
  </si>
  <si>
    <t>47 -  Sen M M</t>
  </si>
  <si>
    <t>CHARRIER Pierrick</t>
  </si>
  <si>
    <t>BLOT Benoit</t>
  </si>
  <si>
    <t>CHAPIN Teddy</t>
  </si>
  <si>
    <t>BLERE VAL DE CHER JUDO</t>
  </si>
  <si>
    <t>LEGRAND Florian</t>
  </si>
  <si>
    <t>JC NANTES</t>
  </si>
  <si>
    <t>VILAIN Nans</t>
  </si>
  <si>
    <t>YUKIKAN</t>
  </si>
  <si>
    <t>LEPLAY Stephane</t>
  </si>
  <si>
    <t>FERRER Sebastien</t>
  </si>
  <si>
    <t>JC.STE.MAURE.37</t>
  </si>
  <si>
    <t>BERTHO Lionel</t>
  </si>
  <si>
    <t>48 -  Sen M M</t>
  </si>
  <si>
    <t>LETOURNEUR Nathan</t>
  </si>
  <si>
    <t>GRUAND Steve</t>
  </si>
  <si>
    <t>MOUILLERON</t>
  </si>
  <si>
    <t>BLIN Cedric</t>
  </si>
  <si>
    <t>J.C.ERNEEN</t>
  </si>
  <si>
    <t>000F</t>
  </si>
  <si>
    <t>DOUAILIN Olivier</t>
  </si>
  <si>
    <t>BARBE Simon</t>
  </si>
  <si>
    <t>BERNARD Yannick</t>
  </si>
  <si>
    <t>TREMOUILLEAU Eric</t>
  </si>
  <si>
    <t>BALLAN JC</t>
  </si>
</sst>
</file>

<file path=xl/styles.xml><?xml version="1.0" encoding="utf-8"?>
<styleSheet xmlns="http://schemas.openxmlformats.org/spreadsheetml/2006/main">
  <numFmts count="1">
    <numFmt numFmtId="164" formatCode="[$-40C]d\ mmmm\ yyyy;@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7"/>
      <color theme="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4">
    <xf numFmtId="0" fontId="0" fillId="0" borderId="0" xfId="0"/>
    <xf numFmtId="0" fontId="2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 shrinkToFit="1"/>
      <protection hidden="1"/>
    </xf>
    <xf numFmtId="0" fontId="2" fillId="0" borderId="0" xfId="1" applyFont="1" applyAlignment="1" applyProtection="1">
      <alignment vertical="center"/>
      <protection hidden="1"/>
    </xf>
    <xf numFmtId="0" fontId="1" fillId="0" borderId="0" xfId="1" applyAlignment="1" applyProtection="1">
      <alignment horizontal="center" vertical="center"/>
      <protection hidden="1"/>
    </xf>
    <xf numFmtId="0" fontId="1" fillId="0" borderId="0" xfId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1" fillId="0" borderId="0" xfId="1" applyBorder="1" applyAlignment="1" applyProtection="1">
      <alignment vertical="center"/>
      <protection hidden="1"/>
    </xf>
    <xf numFmtId="0" fontId="9" fillId="0" borderId="0" xfId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10" fillId="0" borderId="0" xfId="1" applyFont="1" applyAlignment="1" applyProtection="1">
      <alignment vertical="center"/>
      <protection hidden="1"/>
    </xf>
    <xf numFmtId="0" fontId="1" fillId="0" borderId="0" xfId="1" applyFill="1" applyBorder="1" applyAlignment="1" applyProtection="1">
      <alignment horizontal="center" vertical="center"/>
      <protection hidden="1"/>
    </xf>
    <xf numFmtId="0" fontId="5" fillId="0" borderId="0" xfId="1" applyFont="1" applyAlignment="1" applyProtection="1">
      <alignment vertical="center"/>
      <protection hidden="1"/>
    </xf>
    <xf numFmtId="0" fontId="2" fillId="0" borderId="0" xfId="1" applyFont="1" applyBorder="1" applyAlignment="1" applyProtection="1">
      <protection hidden="1"/>
    </xf>
    <xf numFmtId="0" fontId="11" fillId="2" borderId="2" xfId="1" applyFont="1" applyFill="1" applyBorder="1" applyAlignment="1" applyProtection="1">
      <alignment horizontal="center" vertical="center" shrinkToFit="1"/>
      <protection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4" fillId="2" borderId="2" xfId="1" applyFont="1" applyFill="1" applyBorder="1" applyAlignment="1" applyProtection="1">
      <alignment horizontal="center" vertical="center" shrinkToFit="1"/>
      <protection hidden="1"/>
    </xf>
    <xf numFmtId="0" fontId="11" fillId="3" borderId="2" xfId="1" applyFont="1" applyFill="1" applyBorder="1" applyAlignment="1" applyProtection="1">
      <alignment horizontal="center" vertical="center"/>
      <protection locked="0" hidden="1"/>
    </xf>
    <xf numFmtId="0" fontId="11" fillId="4" borderId="2" xfId="1" applyFont="1" applyFill="1" applyBorder="1" applyAlignment="1" applyProtection="1">
      <alignment horizontal="center" vertical="center"/>
      <protection locked="0" hidden="1"/>
    </xf>
    <xf numFmtId="0" fontId="12" fillId="0" borderId="0" xfId="1" applyFont="1" applyFill="1" applyBorder="1" applyAlignment="1" applyProtection="1">
      <alignment horizontal="center" vertical="center" wrapText="1"/>
      <protection hidden="1"/>
    </xf>
    <xf numFmtId="0" fontId="2" fillId="0" borderId="0" xfId="1" quotePrefix="1" applyFont="1" applyFill="1" applyAlignment="1" applyProtection="1">
      <alignment horizontal="left" vertical="center"/>
      <protection hidden="1"/>
    </xf>
    <xf numFmtId="0" fontId="0" fillId="0" borderId="0" xfId="0" applyFill="1"/>
    <xf numFmtId="0" fontId="2" fillId="0" borderId="0" xfId="1" quotePrefix="1" applyFont="1" applyAlignment="1" applyProtection="1">
      <alignment horizontal="left" vertical="center"/>
      <protection hidden="1"/>
    </xf>
    <xf numFmtId="0" fontId="13" fillId="0" borderId="2" xfId="1" applyFont="1" applyBorder="1" applyAlignment="1" applyProtection="1">
      <alignment horizontal="center" vertical="center" shrinkToFit="1"/>
      <protection hidden="1"/>
    </xf>
    <xf numFmtId="0" fontId="11" fillId="2" borderId="2" xfId="1" applyFont="1" applyFill="1" applyBorder="1" applyAlignment="1" applyProtection="1">
      <alignment horizontal="center" vertical="center"/>
      <protection hidden="1"/>
    </xf>
    <xf numFmtId="0" fontId="13" fillId="4" borderId="2" xfId="1" applyFont="1" applyFill="1" applyBorder="1" applyAlignment="1" applyProtection="1">
      <alignment vertical="center"/>
      <protection hidden="1"/>
    </xf>
    <xf numFmtId="49" fontId="13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13" fillId="2" borderId="2" xfId="1" applyNumberFormat="1" applyFont="1" applyFill="1" applyBorder="1" applyAlignment="1" applyProtection="1">
      <alignment horizontal="center" vertical="center" shrinkToFit="1"/>
      <protection hidden="1"/>
    </xf>
    <xf numFmtId="49" fontId="11" fillId="0" borderId="0" xfId="1" applyNumberFormat="1" applyFont="1" applyFill="1" applyBorder="1" applyAlignment="1" applyProtection="1">
      <alignment horizontal="center" vertical="center"/>
      <protection hidden="1"/>
    </xf>
    <xf numFmtId="49" fontId="13" fillId="0" borderId="0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vertical="center"/>
      <protection hidden="1"/>
    </xf>
    <xf numFmtId="0" fontId="13" fillId="0" borderId="0" xfId="1" quotePrefix="1" applyFont="1" applyFill="1" applyAlignment="1" applyProtection="1">
      <alignment horizontal="left" vertical="center"/>
      <protection hidden="1"/>
    </xf>
    <xf numFmtId="0" fontId="13" fillId="0" borderId="0" xfId="1" applyFont="1" applyFill="1" applyAlignment="1" applyProtection="1">
      <alignment horizontal="center" vertical="center"/>
      <protection hidden="1"/>
    </xf>
    <xf numFmtId="0" fontId="13" fillId="0" borderId="0" xfId="1" quotePrefix="1" applyFont="1" applyAlignment="1" applyProtection="1">
      <alignment horizontal="left"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13" fillId="0" borderId="2" xfId="1" applyFont="1" applyBorder="1" applyAlignment="1" applyProtection="1">
      <alignment vertical="center"/>
      <protection hidden="1"/>
    </xf>
    <xf numFmtId="0" fontId="13" fillId="0" borderId="0" xfId="1" applyFont="1" applyFill="1" applyAlignment="1" applyProtection="1">
      <alignment vertical="center"/>
      <protection hidden="1"/>
    </xf>
    <xf numFmtId="49" fontId="13" fillId="0" borderId="0" xfId="1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1" applyFont="1" applyBorder="1" applyAlignment="1" applyProtection="1">
      <alignment vertical="center"/>
      <protection hidden="1"/>
    </xf>
    <xf numFmtId="0" fontId="13" fillId="0" borderId="2" xfId="1" applyFont="1" applyFill="1" applyBorder="1" applyAlignment="1" applyProtection="1">
      <alignment horizontal="center" vertical="center" shrinkToFit="1"/>
      <protection locked="0"/>
    </xf>
    <xf numFmtId="49" fontId="13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0" xfId="1" quotePrefix="1" applyNumberFormat="1" applyFont="1" applyFill="1" applyBorder="1" applyAlignment="1" applyProtection="1">
      <alignment horizontal="left" vertical="center"/>
      <protection hidden="1"/>
    </xf>
    <xf numFmtId="0" fontId="13" fillId="0" borderId="0" xfId="1" applyFont="1" applyBorder="1" applyAlignment="1" applyProtection="1">
      <alignment vertical="center" wrapText="1"/>
      <protection hidden="1"/>
    </xf>
    <xf numFmtId="0" fontId="13" fillId="0" borderId="0" xfId="1" applyFont="1" applyBorder="1" applyAlignment="1" applyProtection="1">
      <alignment horizontal="center" vertical="center" shrinkToFit="1"/>
      <protection hidden="1"/>
    </xf>
    <xf numFmtId="0" fontId="11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horizontal="center" vertical="center" shrinkToFit="1"/>
      <protection locked="0"/>
    </xf>
    <xf numFmtId="0" fontId="14" fillId="0" borderId="0" xfId="1" applyFont="1" applyFill="1" applyBorder="1" applyAlignment="1" applyProtection="1">
      <alignment horizontal="center" vertical="center" shrinkToFit="1"/>
      <protection hidden="1"/>
    </xf>
    <xf numFmtId="49" fontId="13" fillId="0" borderId="0" xfId="1" quotePrefix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Alignment="1" applyProtection="1">
      <alignment horizontal="center" vertical="center" shrinkToFit="1"/>
      <protection hidden="1"/>
    </xf>
    <xf numFmtId="0" fontId="15" fillId="4" borderId="2" xfId="1" applyFont="1" applyFill="1" applyBorder="1" applyAlignment="1" applyProtection="1">
      <alignment horizontal="center" vertical="center"/>
      <protection locked="0" hidden="1"/>
    </xf>
    <xf numFmtId="0" fontId="11" fillId="5" borderId="2" xfId="1" applyFont="1" applyFill="1" applyBorder="1" applyAlignment="1" applyProtection="1">
      <alignment horizontal="center" vertical="center"/>
      <protection locked="0" hidden="1"/>
    </xf>
    <xf numFmtId="0" fontId="11" fillId="6" borderId="2" xfId="1" applyFont="1" applyFill="1" applyBorder="1" applyAlignment="1" applyProtection="1">
      <alignment horizontal="center" vertical="center"/>
      <protection locked="0" hidden="1"/>
    </xf>
    <xf numFmtId="0" fontId="2" fillId="0" borderId="0" xfId="1" applyFont="1" applyBorder="1" applyAlignment="1" applyProtection="1">
      <alignment wrapText="1"/>
      <protection hidden="1"/>
    </xf>
    <xf numFmtId="0" fontId="12" fillId="2" borderId="19" xfId="1" applyFont="1" applyFill="1" applyBorder="1" applyAlignment="1" applyProtection="1">
      <alignment horizontal="center" vertical="center" wrapText="1"/>
      <protection hidden="1"/>
    </xf>
    <xf numFmtId="0" fontId="12" fillId="2" borderId="20" xfId="1" applyFont="1" applyFill="1" applyBorder="1" applyAlignment="1" applyProtection="1">
      <alignment horizontal="center" vertical="center" wrapText="1"/>
      <protection hidden="1"/>
    </xf>
    <xf numFmtId="0" fontId="12" fillId="2" borderId="21" xfId="1" applyFont="1" applyFill="1" applyBorder="1" applyAlignment="1" applyProtection="1">
      <alignment horizontal="center" vertical="center" wrapText="1"/>
      <protection hidden="1"/>
    </xf>
    <xf numFmtId="0" fontId="13" fillId="0" borderId="0" xfId="1" quotePrefix="1" applyFont="1" applyFill="1" applyBorder="1" applyAlignment="1" applyProtection="1">
      <alignment horizontal="left" vertical="center"/>
      <protection hidden="1"/>
    </xf>
    <xf numFmtId="0" fontId="13" fillId="0" borderId="0" xfId="1" quotePrefix="1" applyFont="1" applyBorder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 shrinkToFit="1"/>
      <protection hidden="1"/>
    </xf>
    <xf numFmtId="0" fontId="13" fillId="0" borderId="0" xfId="1" applyFont="1" applyBorder="1" applyAlignment="1" applyProtection="1">
      <protection hidden="1"/>
    </xf>
    <xf numFmtId="0" fontId="13" fillId="0" borderId="0" xfId="1" applyFont="1" applyFill="1" applyBorder="1" applyAlignment="1" applyProtection="1">
      <protection hidden="1"/>
    </xf>
    <xf numFmtId="0" fontId="11" fillId="2" borderId="25" xfId="1" applyFont="1" applyFill="1" applyBorder="1" applyAlignment="1" applyProtection="1">
      <alignment horizontal="center" vertical="center" shrinkToFit="1"/>
      <protection hidden="1"/>
    </xf>
    <xf numFmtId="0" fontId="11" fillId="2" borderId="26" xfId="1" applyFont="1" applyFill="1" applyBorder="1" applyAlignment="1" applyProtection="1">
      <alignment horizontal="center" vertical="center" shrinkToFit="1"/>
      <protection hidden="1"/>
    </xf>
    <xf numFmtId="0" fontId="12" fillId="2" borderId="2" xfId="1" applyFont="1" applyFill="1" applyBorder="1" applyAlignment="1" applyProtection="1">
      <alignment horizontal="center" vertical="center" wrapText="1"/>
      <protection hidden="1"/>
    </xf>
    <xf numFmtId="0" fontId="11" fillId="2" borderId="13" xfId="1" applyFont="1" applyFill="1" applyBorder="1" applyAlignment="1" applyProtection="1">
      <alignment horizontal="center" vertical="center"/>
      <protection hidden="1"/>
    </xf>
    <xf numFmtId="0" fontId="12" fillId="2" borderId="27" xfId="1" applyFont="1" applyFill="1" applyBorder="1" applyAlignment="1" applyProtection="1">
      <alignment horizontal="center" vertical="center" wrapText="1"/>
      <protection hidden="1"/>
    </xf>
    <xf numFmtId="0" fontId="13" fillId="0" borderId="14" xfId="1" applyFont="1" applyBorder="1" applyAlignment="1" applyProtection="1">
      <alignment horizontal="center" vertical="center"/>
      <protection hidden="1"/>
    </xf>
    <xf numFmtId="49" fontId="12" fillId="2" borderId="30" xfId="1" applyNumberFormat="1" applyFont="1" applyFill="1" applyBorder="1" applyAlignment="1" applyProtection="1">
      <alignment horizontal="center" vertical="center" wrapText="1"/>
      <protection hidden="1"/>
    </xf>
    <xf numFmtId="49" fontId="12" fillId="2" borderId="31" xfId="1" applyNumberFormat="1" applyFont="1" applyFill="1" applyBorder="1" applyAlignment="1" applyProtection="1">
      <alignment horizontal="center" vertical="center" wrapText="1"/>
      <protection hidden="1"/>
    </xf>
    <xf numFmtId="49" fontId="12" fillId="2" borderId="32" xfId="1" applyNumberFormat="1" applyFont="1" applyFill="1" applyBorder="1" applyAlignment="1" applyProtection="1">
      <alignment horizontal="center" vertical="center" wrapText="1"/>
      <protection hidden="1"/>
    </xf>
    <xf numFmtId="49" fontId="12" fillId="2" borderId="2" xfId="1" applyNumberFormat="1" applyFont="1" applyFill="1" applyBorder="1" applyAlignment="1" applyProtection="1">
      <alignment horizontal="center" vertical="center" wrapText="1"/>
      <protection hidden="1"/>
    </xf>
    <xf numFmtId="49" fontId="12" fillId="2" borderId="3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center" vertical="center" shrinkToFit="1"/>
      <protection hidden="1"/>
    </xf>
    <xf numFmtId="0" fontId="13" fillId="0" borderId="32" xfId="1" applyFont="1" applyBorder="1" applyAlignment="1" applyProtection="1">
      <alignment horizontal="center" vertical="center" shrinkToFit="1"/>
      <protection hidden="1"/>
    </xf>
    <xf numFmtId="0" fontId="13" fillId="0" borderId="13" xfId="1" applyFont="1" applyBorder="1" applyAlignment="1" applyProtection="1">
      <alignment horizontal="center" vertical="center" shrinkToFit="1"/>
      <protection hidden="1"/>
    </xf>
    <xf numFmtId="0" fontId="13" fillId="0" borderId="2" xfId="1" applyFont="1" applyBorder="1" applyAlignment="1" applyProtection="1">
      <alignment horizontal="center" vertical="center"/>
      <protection hidden="1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0" fontId="13" fillId="0" borderId="13" xfId="1" applyFont="1" applyFill="1" applyBorder="1" applyAlignment="1" applyProtection="1">
      <alignment horizontal="center" vertical="center"/>
      <protection locked="0"/>
    </xf>
    <xf numFmtId="49" fontId="13" fillId="0" borderId="27" xfId="1" applyNumberFormat="1" applyFont="1" applyBorder="1" applyAlignment="1" applyProtection="1">
      <alignment horizontal="center" vertical="center"/>
      <protection hidden="1"/>
    </xf>
    <xf numFmtId="0" fontId="13" fillId="0" borderId="14" xfId="1" applyFont="1" applyFill="1" applyBorder="1" applyAlignment="1" applyProtection="1">
      <alignment horizontal="center" vertical="center"/>
      <protection hidden="1"/>
    </xf>
    <xf numFmtId="49" fontId="13" fillId="0" borderId="32" xfId="1" applyNumberFormat="1" applyFont="1" applyFill="1" applyBorder="1" applyAlignment="1" applyProtection="1">
      <alignment horizontal="center" vertical="center"/>
      <protection hidden="1"/>
    </xf>
    <xf numFmtId="49" fontId="13" fillId="0" borderId="2" xfId="1" applyNumberFormat="1" applyFont="1" applyFill="1" applyBorder="1" applyAlignment="1" applyProtection="1">
      <alignment horizontal="center" vertical="center"/>
      <protection hidden="1"/>
    </xf>
    <xf numFmtId="49" fontId="13" fillId="0" borderId="33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center" vertical="center"/>
      <protection locked="0" hidden="1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49" fontId="13" fillId="0" borderId="0" xfId="1" applyNumberFormat="1" applyFont="1" applyBorder="1" applyAlignment="1" applyProtection="1">
      <alignment horizontal="center" vertical="center"/>
      <protection hidden="1"/>
    </xf>
    <xf numFmtId="0" fontId="13" fillId="0" borderId="34" xfId="1" applyFont="1" applyBorder="1" applyAlignment="1" applyProtection="1">
      <alignment horizontal="center" vertical="center" shrinkToFit="1"/>
      <protection hidden="1"/>
    </xf>
    <xf numFmtId="0" fontId="13" fillId="0" borderId="35" xfId="1" applyFont="1" applyBorder="1" applyAlignment="1" applyProtection="1">
      <alignment horizontal="center" vertical="center" shrinkToFit="1"/>
      <protection hidden="1"/>
    </xf>
    <xf numFmtId="49" fontId="13" fillId="0" borderId="34" xfId="1" applyNumberFormat="1" applyFont="1" applyFill="1" applyBorder="1" applyAlignment="1" applyProtection="1">
      <alignment horizontal="center" vertical="center"/>
      <protection hidden="1"/>
    </xf>
    <xf numFmtId="49" fontId="13" fillId="0" borderId="36" xfId="1" applyNumberFormat="1" applyFont="1" applyFill="1" applyBorder="1" applyAlignment="1" applyProtection="1">
      <alignment horizontal="center" vertical="center"/>
      <protection hidden="1"/>
    </xf>
    <xf numFmtId="49" fontId="13" fillId="0" borderId="37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Font="1" applyBorder="1" applyAlignment="1" applyProtection="1">
      <alignment horizontal="center"/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Alignment="1" applyProtection="1">
      <alignment horizontal="center" vertical="center"/>
      <protection hidden="1"/>
    </xf>
    <xf numFmtId="0" fontId="13" fillId="0" borderId="2" xfId="1" applyFont="1" applyFill="1" applyBorder="1" applyAlignment="1" applyProtection="1">
      <alignment vertical="center"/>
      <protection locked="0" hidden="1"/>
    </xf>
    <xf numFmtId="0" fontId="13" fillId="0" borderId="0" xfId="1" applyFont="1" applyBorder="1" applyAlignment="1" applyProtection="1">
      <alignment vertical="center"/>
      <protection locked="0" hidden="1"/>
    </xf>
    <xf numFmtId="0" fontId="5" fillId="0" borderId="0" xfId="1" applyFont="1" applyFill="1" applyAlignment="1" applyProtection="1">
      <alignment horizontal="center"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2" fillId="0" borderId="14" xfId="1" applyFont="1" applyFill="1" applyBorder="1" applyAlignment="1" applyProtection="1">
      <alignment vertical="center"/>
      <protection hidden="1"/>
    </xf>
    <xf numFmtId="0" fontId="2" fillId="0" borderId="0" xfId="1" applyFont="1" applyBorder="1" applyAlignment="1" applyProtection="1">
      <alignment vertical="center"/>
      <protection hidden="1"/>
    </xf>
    <xf numFmtId="0" fontId="0" fillId="0" borderId="2" xfId="0" applyFill="1" applyBorder="1"/>
    <xf numFmtId="0" fontId="2" fillId="0" borderId="2" xfId="1" applyFont="1" applyFill="1" applyBorder="1" applyAlignment="1" applyProtection="1">
      <alignment vertical="center"/>
      <protection hidden="1"/>
    </xf>
    <xf numFmtId="0" fontId="0" fillId="0" borderId="2" xfId="0" applyBorder="1"/>
    <xf numFmtId="0" fontId="11" fillId="7" borderId="2" xfId="1" applyFont="1" applyFill="1" applyBorder="1" applyAlignment="1" applyProtection="1">
      <alignment horizontal="center" vertical="center"/>
      <protection locked="0" hidden="1"/>
    </xf>
    <xf numFmtId="0" fontId="13" fillId="0" borderId="2" xfId="1" applyFont="1" applyFill="1" applyBorder="1" applyAlignment="1" applyProtection="1">
      <alignment vertical="center"/>
      <protection hidden="1"/>
    </xf>
    <xf numFmtId="0" fontId="11" fillId="3" borderId="2" xfId="0" applyFont="1" applyFill="1" applyBorder="1" applyAlignment="1" applyProtection="1">
      <alignment horizontal="center" vertical="center"/>
      <protection locked="0" hidden="1"/>
    </xf>
    <xf numFmtId="0" fontId="11" fillId="7" borderId="2" xfId="0" applyFont="1" applyFill="1" applyBorder="1" applyAlignment="1" applyProtection="1">
      <alignment horizontal="center" vertical="center"/>
      <protection locked="0" hidden="1"/>
    </xf>
    <xf numFmtId="0" fontId="11" fillId="5" borderId="2" xfId="0" applyFont="1" applyFill="1" applyBorder="1" applyAlignment="1" applyProtection="1">
      <alignment horizontal="center" vertical="center"/>
      <protection locked="0" hidden="1"/>
    </xf>
    <xf numFmtId="0" fontId="14" fillId="4" borderId="2" xfId="1" applyFont="1" applyFill="1" applyBorder="1" applyAlignment="1" applyProtection="1">
      <alignment horizontal="center" vertical="center" shrinkToFit="1"/>
      <protection hidden="1"/>
    </xf>
    <xf numFmtId="49" fontId="13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2" xfId="1" applyFont="1" applyBorder="1" applyAlignment="1" applyProtection="1">
      <alignment horizontal="center" vertical="center" shrinkToFit="1"/>
      <protection hidden="1"/>
    </xf>
    <xf numFmtId="0" fontId="14" fillId="0" borderId="38" xfId="1" applyFont="1" applyFill="1" applyBorder="1" applyAlignment="1" applyProtection="1">
      <alignment vertical="center" shrinkToFit="1"/>
      <protection hidden="1"/>
    </xf>
    <xf numFmtId="49" fontId="13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1" applyFont="1" applyFill="1" applyBorder="1" applyAlignment="1" applyProtection="1">
      <alignment vertical="center" shrinkToFit="1"/>
      <protection hidden="1"/>
    </xf>
    <xf numFmtId="0" fontId="1" fillId="0" borderId="0" xfId="1" applyFont="1" applyFill="1" applyBorder="1" applyAlignment="1" applyProtection="1">
      <protection hidden="1"/>
    </xf>
    <xf numFmtId="0" fontId="13" fillId="0" borderId="0" xfId="1" applyFont="1" applyAlignment="1" applyProtection="1">
      <alignment horizontal="left" vertical="center"/>
      <protection hidden="1"/>
    </xf>
    <xf numFmtId="0" fontId="1" fillId="0" borderId="0" xfId="1" applyFont="1" applyFill="1" applyBorder="1" applyAlignment="1" applyProtection="1">
      <alignment vertical="center" wrapText="1"/>
      <protection hidden="1"/>
    </xf>
    <xf numFmtId="0" fontId="16" fillId="0" borderId="0" xfId="1" applyFont="1" applyFill="1" applyBorder="1" applyAlignment="1" applyProtection="1">
      <alignment wrapText="1"/>
      <protection hidden="1"/>
    </xf>
    <xf numFmtId="0" fontId="16" fillId="0" borderId="0" xfId="1" applyFont="1" applyFill="1" applyBorder="1" applyAlignment="1" applyProtection="1">
      <protection hidden="1"/>
    </xf>
    <xf numFmtId="0" fontId="11" fillId="0" borderId="0" xfId="1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locked="0" hidden="1"/>
    </xf>
    <xf numFmtId="49" fontId="13" fillId="0" borderId="0" xfId="1" applyNumberFormat="1" applyFont="1" applyFill="1" applyBorder="1" applyAlignment="1" applyProtection="1">
      <alignment horizontal="left" vertical="center"/>
      <protection hidden="1"/>
    </xf>
    <xf numFmtId="0" fontId="12" fillId="2" borderId="39" xfId="1" applyFont="1" applyFill="1" applyBorder="1" applyAlignment="1" applyProtection="1">
      <alignment horizontal="center" vertical="center" wrapText="1"/>
      <protection hidden="1"/>
    </xf>
    <xf numFmtId="0" fontId="12" fillId="2" borderId="40" xfId="1" applyFont="1" applyFill="1" applyBorder="1" applyAlignment="1" applyProtection="1">
      <alignment horizontal="center" vertical="center" wrapText="1"/>
      <protection hidden="1"/>
    </xf>
    <xf numFmtId="0" fontId="12" fillId="2" borderId="41" xfId="1" applyFont="1" applyFill="1" applyBorder="1" applyAlignment="1" applyProtection="1">
      <alignment horizontal="center" vertical="center" wrapText="1"/>
      <protection hidden="1"/>
    </xf>
    <xf numFmtId="49" fontId="1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33" xfId="1" applyFont="1" applyFill="1" applyBorder="1" applyAlignment="1" applyProtection="1">
      <alignment horizontal="center" vertical="center"/>
      <protection hidden="1"/>
    </xf>
    <xf numFmtId="0" fontId="12" fillId="2" borderId="42" xfId="1" applyFont="1" applyFill="1" applyBorder="1" applyAlignment="1" applyProtection="1">
      <alignment horizontal="center" vertical="center" wrapText="1"/>
      <protection hidden="1"/>
    </xf>
    <xf numFmtId="0" fontId="12" fillId="2" borderId="43" xfId="1" applyFont="1" applyFill="1" applyBorder="1" applyAlignment="1" applyProtection="1">
      <alignment horizontal="center" vertical="center" wrapText="1"/>
      <protection hidden="1"/>
    </xf>
    <xf numFmtId="0" fontId="12" fillId="2" borderId="44" xfId="1" applyFont="1" applyFill="1" applyBorder="1" applyAlignment="1" applyProtection="1">
      <alignment horizontal="center" vertical="center" wrapText="1"/>
      <protection hidden="1"/>
    </xf>
    <xf numFmtId="49" fontId="18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3" xfId="1" applyFont="1" applyFill="1" applyBorder="1" applyAlignment="1" applyProtection="1">
      <alignment horizontal="center" vertical="center"/>
      <protection locked="0"/>
    </xf>
    <xf numFmtId="0" fontId="12" fillId="0" borderId="32" xfId="1" applyFont="1" applyFill="1" applyBorder="1" applyAlignment="1" applyProtection="1">
      <alignment horizontal="center" vertical="center" wrapText="1"/>
      <protection hidden="1"/>
    </xf>
    <xf numFmtId="0" fontId="12" fillId="0" borderId="2" xfId="1" applyFont="1" applyFill="1" applyBorder="1" applyAlignment="1" applyProtection="1">
      <alignment horizontal="center" vertical="center" wrapText="1"/>
      <protection hidden="1"/>
    </xf>
    <xf numFmtId="0" fontId="12" fillId="0" borderId="33" xfId="1" applyFont="1" applyFill="1" applyBorder="1" applyAlignment="1" applyProtection="1">
      <alignment horizontal="center" vertical="center" wrapText="1"/>
      <protection hidden="1"/>
    </xf>
    <xf numFmtId="49" fontId="19" fillId="0" borderId="0" xfId="1" applyNumberFormat="1" applyFont="1" applyFill="1" applyBorder="1" applyAlignment="1" applyProtection="1">
      <alignment horizontal="center" vertical="center"/>
      <protection hidden="1"/>
    </xf>
    <xf numFmtId="0" fontId="12" fillId="0" borderId="34" xfId="1" applyFont="1" applyFill="1" applyBorder="1" applyAlignment="1" applyProtection="1">
      <alignment horizontal="center" vertical="center" wrapText="1"/>
      <protection hidden="1"/>
    </xf>
    <xf numFmtId="0" fontId="12" fillId="0" borderId="36" xfId="1" applyFont="1" applyFill="1" applyBorder="1" applyAlignment="1" applyProtection="1">
      <alignment horizontal="center" vertical="center" wrapText="1"/>
      <protection hidden="1"/>
    </xf>
    <xf numFmtId="0" fontId="12" fillId="0" borderId="37" xfId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Border="1" applyAlignment="1" applyProtection="1">
      <alignment horizontal="center" vertical="center" shrinkToFit="1"/>
      <protection hidden="1"/>
    </xf>
    <xf numFmtId="0" fontId="13" fillId="0" borderId="0" xfId="1" applyFont="1" applyFill="1" applyBorder="1" applyAlignment="1" applyProtection="1">
      <alignment vertical="center" wrapText="1"/>
      <protection hidden="1"/>
    </xf>
    <xf numFmtId="0" fontId="4" fillId="0" borderId="0" xfId="1" applyNumberFormat="1" applyFont="1" applyFill="1" applyBorder="1" applyAlignment="1" applyProtection="1">
      <alignment vertical="center" wrapText="1"/>
      <protection hidden="1"/>
    </xf>
    <xf numFmtId="0" fontId="20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1" applyFont="1" applyFill="1" applyBorder="1" applyAlignment="1" applyProtection="1">
      <alignment horizontal="left" vertical="center"/>
      <protection hidden="1"/>
    </xf>
    <xf numFmtId="0" fontId="11" fillId="0" borderId="0" xfId="1" applyFont="1" applyBorder="1" applyAlignment="1" applyProtection="1">
      <alignment horizontal="center" vertical="center"/>
      <protection hidden="1"/>
    </xf>
    <xf numFmtId="0" fontId="13" fillId="0" borderId="45" xfId="1" applyFont="1" applyBorder="1" applyAlignment="1" applyProtection="1">
      <alignment vertical="center"/>
      <protection hidden="1"/>
    </xf>
    <xf numFmtId="0" fontId="13" fillId="0" borderId="2" xfId="1" applyFont="1" applyBorder="1" applyAlignment="1" applyProtection="1">
      <alignment vertical="center"/>
      <protection locked="0" hidden="1"/>
    </xf>
    <xf numFmtId="0" fontId="13" fillId="0" borderId="0" xfId="1" applyFont="1" applyFill="1" applyBorder="1" applyAlignment="1" applyProtection="1">
      <alignment vertical="center"/>
      <protection locked="0" hidden="1"/>
    </xf>
    <xf numFmtId="0" fontId="2" fillId="0" borderId="2" xfId="1" applyFont="1" applyBorder="1" applyAlignment="1" applyProtection="1">
      <alignment vertical="center"/>
      <protection hidden="1"/>
    </xf>
    <xf numFmtId="0" fontId="13" fillId="0" borderId="46" xfId="1" applyFont="1" applyBorder="1" applyAlignment="1" applyProtection="1">
      <alignment horizontal="center" vertical="center" shrinkToFit="1"/>
      <protection hidden="1"/>
    </xf>
    <xf numFmtId="0" fontId="13" fillId="0" borderId="38" xfId="1" applyFont="1" applyFill="1" applyBorder="1" applyAlignment="1" applyProtection="1">
      <alignment horizontal="center" shrinkToFit="1"/>
      <protection hidden="1"/>
    </xf>
    <xf numFmtId="0" fontId="11" fillId="0" borderId="38" xfId="1" applyFont="1" applyFill="1" applyBorder="1" applyAlignment="1" applyProtection="1">
      <alignment horizontal="center"/>
      <protection hidden="1"/>
    </xf>
    <xf numFmtId="0" fontId="14" fillId="0" borderId="38" xfId="1" applyFont="1" applyFill="1" applyBorder="1" applyAlignment="1" applyProtection="1">
      <alignment horizontal="center" shrinkToFit="1"/>
      <protection hidden="1"/>
    </xf>
    <xf numFmtId="49" fontId="13" fillId="0" borderId="38" xfId="0" applyNumberFormat="1" applyFont="1" applyFill="1" applyBorder="1" applyAlignment="1" applyProtection="1">
      <alignment horizontal="center" shrinkToFit="1"/>
      <protection hidden="1"/>
    </xf>
    <xf numFmtId="49" fontId="13" fillId="0" borderId="38" xfId="0" applyNumberFormat="1" applyFont="1" applyFill="1" applyBorder="1" applyAlignment="1" applyProtection="1">
      <alignment horizontal="center" shrinkToFit="1"/>
      <protection locked="0"/>
    </xf>
    <xf numFmtId="0" fontId="13" fillId="0" borderId="0" xfId="1" applyFont="1" applyAlignment="1" applyProtection="1">
      <protection hidden="1"/>
    </xf>
    <xf numFmtId="0" fontId="13" fillId="0" borderId="0" xfId="1" quotePrefix="1" applyFont="1" applyAlignment="1" applyProtection="1">
      <alignment horizontal="left"/>
      <protection hidden="1"/>
    </xf>
    <xf numFmtId="0" fontId="13" fillId="0" borderId="0" xfId="1" applyFont="1" applyFill="1" applyBorder="1" applyAlignment="1" applyProtection="1">
      <alignment horizontal="center" shrinkToFit="1"/>
      <protection hidden="1"/>
    </xf>
    <xf numFmtId="0" fontId="11" fillId="0" borderId="0" xfId="1" applyFont="1" applyFill="1" applyBorder="1" applyAlignment="1" applyProtection="1">
      <alignment horizontal="center"/>
      <protection hidden="1"/>
    </xf>
    <xf numFmtId="0" fontId="13" fillId="0" borderId="0" xfId="1" applyFont="1" applyFill="1" applyBorder="1" applyAlignment="1" applyProtection="1">
      <alignment horizontal="center" shrinkToFit="1"/>
      <protection locked="0"/>
    </xf>
    <xf numFmtId="49" fontId="13" fillId="0" borderId="0" xfId="1" applyNumberFormat="1" applyFont="1" applyFill="1" applyBorder="1" applyAlignment="1" applyProtection="1">
      <alignment horizontal="center" shrinkToFit="1"/>
      <protection hidden="1"/>
    </xf>
    <xf numFmtId="49" fontId="13" fillId="0" borderId="0" xfId="1" applyNumberFormat="1" applyFont="1" applyFill="1" applyBorder="1" applyAlignment="1" applyProtection="1">
      <alignment horizontal="center" shrinkToFit="1"/>
      <protection locked="0"/>
    </xf>
    <xf numFmtId="49" fontId="13" fillId="0" borderId="0" xfId="1" applyNumberFormat="1" applyFont="1" applyFill="1" applyBorder="1" applyAlignment="1" applyProtection="1">
      <alignment horizontal="center"/>
      <protection hidden="1"/>
    </xf>
    <xf numFmtId="0" fontId="13" fillId="0" borderId="0" xfId="1" applyFont="1" applyAlignment="1" applyProtection="1">
      <alignment horizontal="left"/>
      <protection hidden="1"/>
    </xf>
    <xf numFmtId="0" fontId="1" fillId="0" borderId="0" xfId="1" applyFont="1" applyFill="1" applyBorder="1" applyAlignment="1" applyProtection="1">
      <alignment wrapText="1"/>
      <protection hidden="1"/>
    </xf>
    <xf numFmtId="0" fontId="11" fillId="4" borderId="2" xfId="0" applyFont="1" applyFill="1" applyBorder="1" applyAlignment="1" applyProtection="1">
      <alignment horizontal="center" vertical="center"/>
      <protection locked="0" hidden="1"/>
    </xf>
    <xf numFmtId="0" fontId="15" fillId="4" borderId="2" xfId="0" applyFont="1" applyFill="1" applyBorder="1" applyAlignment="1" applyProtection="1">
      <alignment horizontal="center" vertical="center"/>
      <protection locked="0" hidden="1"/>
    </xf>
    <xf numFmtId="0" fontId="12" fillId="2" borderId="25" xfId="1" applyFont="1" applyFill="1" applyBorder="1" applyAlignment="1" applyProtection="1">
      <alignment horizontal="center" vertical="center" wrapText="1"/>
      <protection hidden="1"/>
    </xf>
    <xf numFmtId="0" fontId="12" fillId="2" borderId="30" xfId="1" applyFont="1" applyFill="1" applyBorder="1" applyAlignment="1" applyProtection="1">
      <alignment horizontal="center" vertical="center" wrapText="1"/>
      <protection hidden="1"/>
    </xf>
    <xf numFmtId="0" fontId="12" fillId="2" borderId="31" xfId="1" applyFont="1" applyFill="1" applyBorder="1" applyAlignment="1" applyProtection="1">
      <alignment horizontal="center" vertical="center" wrapText="1"/>
      <protection hidden="1"/>
    </xf>
    <xf numFmtId="0" fontId="12" fillId="2" borderId="32" xfId="1" applyFont="1" applyFill="1" applyBorder="1" applyAlignment="1" applyProtection="1">
      <alignment horizontal="center" vertical="center" wrapText="1"/>
      <protection hidden="1"/>
    </xf>
    <xf numFmtId="0" fontId="12" fillId="2" borderId="33" xfId="1" applyFont="1" applyFill="1" applyBorder="1" applyAlignment="1" applyProtection="1">
      <alignment horizontal="center" vertical="center" wrapText="1"/>
      <protection hidden="1"/>
    </xf>
    <xf numFmtId="49" fontId="12" fillId="2" borderId="2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Border="1" applyAlignment="1" applyProtection="1">
      <alignment horizontal="left"/>
      <protection hidden="1"/>
    </xf>
    <xf numFmtId="0" fontId="14" fillId="0" borderId="13" xfId="1" applyFont="1" applyBorder="1" applyAlignment="1" applyProtection="1">
      <alignment horizontal="center" vertical="center" shrinkToFit="1"/>
      <protection hidden="1"/>
    </xf>
    <xf numFmtId="0" fontId="14" fillId="4" borderId="13" xfId="1" applyFont="1" applyFill="1" applyBorder="1" applyAlignment="1" applyProtection="1">
      <alignment horizontal="center" vertical="center" shrinkToFit="1"/>
      <protection hidden="1"/>
    </xf>
    <xf numFmtId="0" fontId="1" fillId="0" borderId="38" xfId="1" applyFont="1" applyFill="1" applyBorder="1" applyAlignment="1" applyProtection="1">
      <protection hidden="1"/>
    </xf>
    <xf numFmtId="0" fontId="13" fillId="8" borderId="28" xfId="1" applyFont="1" applyFill="1" applyBorder="1" applyAlignment="1" applyProtection="1">
      <alignment horizontal="center" vertical="center" wrapText="1"/>
      <protection hidden="1"/>
    </xf>
    <xf numFmtId="0" fontId="13" fillId="0" borderId="2" xfId="1" applyFont="1" applyFill="1" applyBorder="1" applyAlignment="1" applyProtection="1">
      <alignment horizontal="center" vertical="center" wrapText="1"/>
      <protection hidden="1"/>
    </xf>
    <xf numFmtId="0" fontId="13" fillId="0" borderId="13" xfId="1" applyFont="1" applyBorder="1" applyAlignment="1" applyProtection="1">
      <alignment vertical="center"/>
      <protection hidden="1"/>
    </xf>
    <xf numFmtId="49" fontId="2" fillId="0" borderId="32" xfId="1" applyNumberFormat="1" applyFont="1" applyFill="1" applyBorder="1" applyAlignment="1" applyProtection="1">
      <alignment horizontal="center" vertical="center"/>
      <protection hidden="1"/>
    </xf>
    <xf numFmtId="0" fontId="21" fillId="0" borderId="2" xfId="1" applyFont="1" applyFill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right" vertical="center"/>
      <protection hidden="1"/>
    </xf>
    <xf numFmtId="0" fontId="4" fillId="0" borderId="0" xfId="1" applyFont="1" applyBorder="1" applyAlignment="1" applyProtection="1">
      <alignment horizontal="right" vertical="center"/>
      <protection hidden="1"/>
    </xf>
    <xf numFmtId="0" fontId="6" fillId="0" borderId="2" xfId="1" applyFont="1" applyBorder="1" applyAlignment="1" applyProtection="1">
      <alignment horizontal="center" vertical="center" shrinkToFit="1"/>
      <protection hidden="1"/>
    </xf>
    <xf numFmtId="0" fontId="4" fillId="0" borderId="0" xfId="1" applyFont="1" applyAlignment="1" applyProtection="1">
      <alignment horizontal="left" vertical="center"/>
      <protection hidden="1"/>
    </xf>
    <xf numFmtId="164" fontId="1" fillId="0" borderId="0" xfId="1" applyNumberFormat="1" applyFont="1" applyAlignment="1" applyProtection="1">
      <alignment horizontal="left" vertical="center" shrinkToFit="1"/>
      <protection hidden="1"/>
    </xf>
    <xf numFmtId="0" fontId="8" fillId="0" borderId="3" xfId="1" applyFont="1" applyBorder="1" applyAlignment="1" applyProtection="1">
      <alignment horizontal="center" vertical="center"/>
      <protection hidden="1"/>
    </xf>
    <xf numFmtId="0" fontId="8" fillId="0" borderId="4" xfId="1" applyFont="1" applyBorder="1" applyAlignment="1" applyProtection="1">
      <alignment horizontal="center" vertical="center"/>
      <protection hidden="1"/>
    </xf>
    <xf numFmtId="0" fontId="1" fillId="0" borderId="2" xfId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horizontal="right" vertical="center"/>
      <protection hidden="1"/>
    </xf>
    <xf numFmtId="0" fontId="1" fillId="0" borderId="5" xfId="1" applyBorder="1" applyAlignment="1" applyProtection="1">
      <alignment horizontal="right" vertical="center"/>
      <protection hidden="1"/>
    </xf>
    <xf numFmtId="0" fontId="1" fillId="0" borderId="0" xfId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6" xfId="1" applyFont="1" applyBorder="1" applyAlignment="1" applyProtection="1">
      <alignment horizontal="center" vertical="center"/>
      <protection hidden="1"/>
    </xf>
    <xf numFmtId="0" fontId="9" fillId="0" borderId="7" xfId="1" applyFont="1" applyBorder="1" applyAlignment="1" applyProtection="1">
      <alignment horizontal="center" vertical="center"/>
      <protection hidden="1"/>
    </xf>
    <xf numFmtId="0" fontId="9" fillId="0" borderId="8" xfId="1" applyFont="1" applyBorder="1" applyAlignment="1" applyProtection="1">
      <alignment horizontal="center" vertical="center"/>
      <protection hidden="1"/>
    </xf>
    <xf numFmtId="0" fontId="9" fillId="0" borderId="9" xfId="1" applyFont="1" applyBorder="1" applyAlignment="1" applyProtection="1">
      <alignment horizontal="center" vertical="center"/>
      <protection hidden="1"/>
    </xf>
    <xf numFmtId="0" fontId="9" fillId="0" borderId="10" xfId="1" applyFont="1" applyBorder="1" applyAlignment="1" applyProtection="1">
      <alignment horizontal="center" vertical="center"/>
      <protection hidden="1"/>
    </xf>
    <xf numFmtId="0" fontId="9" fillId="0" borderId="11" xfId="1" applyFont="1" applyBorder="1" applyAlignment="1" applyProtection="1">
      <alignment horizontal="center" vertical="center"/>
      <protection hidden="1"/>
    </xf>
    <xf numFmtId="0" fontId="9" fillId="0" borderId="12" xfId="1" applyFont="1" applyBorder="1" applyAlignment="1" applyProtection="1">
      <alignment horizontal="center" vertical="center"/>
      <protection hidden="1"/>
    </xf>
    <xf numFmtId="0" fontId="1" fillId="0" borderId="0" xfId="1" applyFont="1" applyAlignment="1" applyProtection="1">
      <alignment horizontal="center"/>
      <protection hidden="1"/>
    </xf>
    <xf numFmtId="0" fontId="4" fillId="2" borderId="13" xfId="1" applyFont="1" applyFill="1" applyBorder="1" applyAlignment="1" applyProtection="1">
      <alignment horizontal="center" vertical="center" shrinkToFit="1"/>
      <protection hidden="1"/>
    </xf>
    <xf numFmtId="0" fontId="4" fillId="2" borderId="14" xfId="1" applyFont="1" applyFill="1" applyBorder="1" applyAlignment="1" applyProtection="1">
      <alignment horizontal="center" vertical="center" shrinkToFit="1"/>
      <protection hidden="1"/>
    </xf>
    <xf numFmtId="0" fontId="4" fillId="2" borderId="15" xfId="1" applyFont="1" applyFill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 applyProtection="1">
      <alignment horizontal="center" vertical="center" shrinkToFit="1"/>
      <protection hidden="1"/>
    </xf>
    <xf numFmtId="0" fontId="14" fillId="0" borderId="15" xfId="1" applyFont="1" applyBorder="1" applyAlignment="1" applyProtection="1">
      <alignment horizontal="center" vertical="center" shrinkToFit="1"/>
      <protection hidden="1"/>
    </xf>
    <xf numFmtId="0" fontId="11" fillId="0" borderId="2" xfId="1" applyFont="1" applyBorder="1" applyAlignment="1" applyProtection="1">
      <alignment horizontal="center" vertical="center" wrapText="1"/>
      <protection hidden="1"/>
    </xf>
    <xf numFmtId="0" fontId="1" fillId="0" borderId="16" xfId="1" applyFont="1" applyBorder="1" applyAlignment="1" applyProtection="1">
      <alignment horizontal="center" wrapText="1"/>
      <protection hidden="1"/>
    </xf>
    <xf numFmtId="0" fontId="1" fillId="0" borderId="17" xfId="1" applyFont="1" applyBorder="1" applyAlignment="1" applyProtection="1">
      <alignment horizontal="center" wrapText="1"/>
      <protection hidden="1"/>
    </xf>
    <xf numFmtId="0" fontId="1" fillId="0" borderId="18" xfId="1" applyFont="1" applyBorder="1" applyAlignment="1" applyProtection="1">
      <alignment horizontal="center" wrapText="1"/>
      <protection hidden="1"/>
    </xf>
    <xf numFmtId="0" fontId="1" fillId="0" borderId="16" xfId="1" applyFont="1" applyBorder="1" applyAlignment="1" applyProtection="1">
      <alignment horizontal="center" vertical="center" wrapText="1"/>
      <protection hidden="1"/>
    </xf>
    <xf numFmtId="0" fontId="1" fillId="0" borderId="17" xfId="1" applyFont="1" applyBorder="1" applyAlignment="1" applyProtection="1">
      <alignment horizontal="center" vertical="center" wrapText="1"/>
      <protection hidden="1"/>
    </xf>
    <xf numFmtId="0" fontId="1" fillId="0" borderId="18" xfId="1" applyFont="1" applyBorder="1" applyAlignment="1" applyProtection="1">
      <alignment horizontal="center" vertical="center" wrapText="1"/>
      <protection hidden="1"/>
    </xf>
    <xf numFmtId="0" fontId="1" fillId="0" borderId="22" xfId="1" applyFont="1" applyBorder="1" applyAlignment="1" applyProtection="1">
      <alignment horizontal="center"/>
      <protection hidden="1"/>
    </xf>
    <xf numFmtId="0" fontId="1" fillId="0" borderId="23" xfId="1" applyFont="1" applyBorder="1" applyAlignment="1" applyProtection="1">
      <alignment horizontal="center"/>
      <protection hidden="1"/>
    </xf>
    <xf numFmtId="0" fontId="1" fillId="0" borderId="24" xfId="1" applyFont="1" applyBorder="1" applyAlignment="1" applyProtection="1">
      <alignment horizontal="center"/>
      <protection hidden="1"/>
    </xf>
    <xf numFmtId="0" fontId="11" fillId="2" borderId="15" xfId="1" applyFont="1" applyFill="1" applyBorder="1" applyAlignment="1" applyProtection="1">
      <alignment horizontal="center" vertical="center" wrapText="1"/>
      <protection hidden="1"/>
    </xf>
    <xf numFmtId="0" fontId="11" fillId="2" borderId="2" xfId="1" applyFont="1" applyFill="1" applyBorder="1" applyAlignment="1" applyProtection="1">
      <alignment horizontal="center" vertical="center" wrapText="1"/>
      <protection hidden="1"/>
    </xf>
    <xf numFmtId="0" fontId="13" fillId="0" borderId="28" xfId="1" applyFont="1" applyBorder="1" applyAlignment="1" applyProtection="1">
      <alignment horizontal="center" vertical="center" wrapText="1"/>
      <protection hidden="1"/>
    </xf>
    <xf numFmtId="0" fontId="13" fillId="0" borderId="29" xfId="1" applyFont="1" applyBorder="1" applyAlignment="1" applyProtection="1">
      <alignment horizontal="center" vertical="center" wrapText="1"/>
      <protection hidden="1"/>
    </xf>
    <xf numFmtId="0" fontId="13" fillId="4" borderId="28" xfId="1" applyFont="1" applyFill="1" applyBorder="1" applyAlignment="1" applyProtection="1">
      <alignment horizontal="center" vertical="center" wrapText="1"/>
      <protection hidden="1"/>
    </xf>
    <xf numFmtId="0" fontId="13" fillId="0" borderId="29" xfId="1" applyFont="1" applyFill="1" applyBorder="1" applyAlignment="1" applyProtection="1">
      <alignment horizontal="center" vertical="center" wrapText="1"/>
      <protection hidden="1"/>
    </xf>
    <xf numFmtId="0" fontId="13" fillId="0" borderId="28" xfId="1" applyFont="1" applyFill="1" applyBorder="1" applyAlignment="1" applyProtection="1">
      <alignment horizontal="center" vertical="center" wrapText="1"/>
      <protection hidden="1"/>
    </xf>
    <xf numFmtId="0" fontId="13" fillId="0" borderId="13" xfId="1" applyFont="1" applyFill="1" applyBorder="1" applyAlignment="1" applyProtection="1">
      <alignment horizontal="right" vertical="center"/>
      <protection hidden="1"/>
    </xf>
    <xf numFmtId="0" fontId="13" fillId="0" borderId="14" xfId="1" applyFont="1" applyFill="1" applyBorder="1" applyAlignment="1" applyProtection="1">
      <alignment horizontal="right" vertical="center"/>
      <protection hidden="1"/>
    </xf>
    <xf numFmtId="0" fontId="13" fillId="0" borderId="0" xfId="1" applyFont="1" applyBorder="1" applyAlignment="1" applyProtection="1">
      <alignment horizontal="center"/>
      <protection hidden="1"/>
    </xf>
    <xf numFmtId="0" fontId="13" fillId="0" borderId="13" xfId="1" applyFont="1" applyFill="1" applyBorder="1" applyAlignment="1" applyProtection="1">
      <alignment horizontal="right" vertical="center" shrinkToFit="1"/>
      <protection hidden="1"/>
    </xf>
    <xf numFmtId="0" fontId="13" fillId="0" borderId="14" xfId="1" applyFont="1" applyFill="1" applyBorder="1" applyAlignment="1" applyProtection="1">
      <alignment horizontal="right" vertical="center" shrinkToFit="1"/>
      <protection hidden="1"/>
    </xf>
    <xf numFmtId="0" fontId="14" fillId="0" borderId="2" xfId="1" applyFont="1" applyBorder="1" applyAlignment="1" applyProtection="1">
      <alignment horizontal="center" vertical="center" shrinkToFit="1"/>
      <protection hidden="1"/>
    </xf>
    <xf numFmtId="0" fontId="4" fillId="2" borderId="2" xfId="1" applyFont="1" applyFill="1" applyBorder="1" applyAlignment="1" applyProtection="1">
      <alignment horizontal="center" vertical="center" shrinkToFit="1"/>
      <protection hidden="1"/>
    </xf>
    <xf numFmtId="0" fontId="1" fillId="0" borderId="22" xfId="1" applyFont="1" applyBorder="1" applyAlignment="1" applyProtection="1">
      <alignment horizontal="center" wrapText="1"/>
      <protection hidden="1"/>
    </xf>
    <xf numFmtId="0" fontId="1" fillId="0" borderId="23" xfId="1" applyFont="1" applyBorder="1" applyAlignment="1" applyProtection="1">
      <alignment horizontal="center" wrapText="1"/>
      <protection hidden="1"/>
    </xf>
    <xf numFmtId="0" fontId="1" fillId="0" borderId="24" xfId="1" applyFont="1" applyBorder="1" applyAlignment="1" applyProtection="1">
      <alignment horizontal="center" wrapText="1"/>
      <protection hidden="1"/>
    </xf>
    <xf numFmtId="0" fontId="14" fillId="4" borderId="13" xfId="1" applyFont="1" applyFill="1" applyBorder="1" applyAlignment="1" applyProtection="1">
      <alignment horizontal="center" vertical="center" shrinkToFit="1"/>
      <protection hidden="1"/>
    </xf>
    <xf numFmtId="0" fontId="14" fillId="4" borderId="15" xfId="1" applyFont="1" applyFill="1" applyBorder="1" applyAlignment="1" applyProtection="1">
      <alignment horizontal="center" vertical="center" shrinkToFit="1"/>
      <protection hidden="1"/>
    </xf>
    <xf numFmtId="0" fontId="13" fillId="0" borderId="0" xfId="1" applyFont="1" applyBorder="1" applyAlignment="1" applyProtection="1">
      <alignment horizontal="center" vertical="center"/>
      <protection hidden="1"/>
    </xf>
    <xf numFmtId="0" fontId="13" fillId="0" borderId="13" xfId="1" applyFont="1" applyBorder="1" applyAlignment="1" applyProtection="1">
      <alignment horizontal="right" vertical="center" shrinkToFit="1"/>
      <protection hidden="1"/>
    </xf>
    <xf numFmtId="0" fontId="13" fillId="0" borderId="14" xfId="1" applyFont="1" applyBorder="1" applyAlignment="1" applyProtection="1">
      <alignment horizontal="right" vertical="center" shrinkToFit="1"/>
      <protection hidden="1"/>
    </xf>
    <xf numFmtId="0" fontId="13" fillId="0" borderId="15" xfId="1" applyFont="1" applyBorder="1" applyAlignment="1" applyProtection="1">
      <alignment horizontal="right" vertical="center" shrinkToFit="1"/>
      <protection hidden="1"/>
    </xf>
    <xf numFmtId="0" fontId="13" fillId="0" borderId="13" xfId="1" applyFont="1" applyBorder="1" applyAlignment="1" applyProtection="1">
      <alignment horizontal="right" vertical="center"/>
      <protection hidden="1"/>
    </xf>
    <xf numFmtId="0" fontId="13" fillId="0" borderId="14" xfId="1" applyFont="1" applyBorder="1" applyAlignment="1" applyProtection="1">
      <alignment horizontal="right" vertical="center"/>
      <protection hidden="1"/>
    </xf>
    <xf numFmtId="0" fontId="13" fillId="0" borderId="15" xfId="1" applyFont="1" applyBorder="1" applyAlignment="1" applyProtection="1">
      <alignment horizontal="right" vertical="center"/>
      <protection hidden="1"/>
    </xf>
    <xf numFmtId="0" fontId="13" fillId="8" borderId="28" xfId="1" applyFont="1" applyFill="1" applyBorder="1" applyAlignment="1" applyProtection="1">
      <alignment horizontal="center" vertical="center" wrapText="1"/>
      <protection hidden="1"/>
    </xf>
    <xf numFmtId="0" fontId="13" fillId="8" borderId="29" xfId="1" applyFont="1" applyFill="1" applyBorder="1" applyAlignment="1" applyProtection="1">
      <alignment horizontal="center" vertical="center" wrapText="1"/>
      <protection hidden="1"/>
    </xf>
    <xf numFmtId="0" fontId="14" fillId="0" borderId="38" xfId="1" applyFont="1" applyFill="1" applyBorder="1" applyAlignment="1" applyProtection="1">
      <alignment horizontal="center" shrinkToFit="1"/>
      <protection hidden="1"/>
    </xf>
    <xf numFmtId="0" fontId="11" fillId="0" borderId="13" xfId="1" applyFont="1" applyBorder="1" applyAlignment="1" applyProtection="1">
      <alignment horizontal="center" vertical="center" wrapText="1"/>
      <protection hidden="1"/>
    </xf>
    <xf numFmtId="0" fontId="11" fillId="0" borderId="14" xfId="1" applyFont="1" applyBorder="1" applyAlignment="1" applyProtection="1">
      <alignment horizontal="center" vertical="center" wrapText="1"/>
      <protection hidden="1"/>
    </xf>
    <xf numFmtId="0" fontId="11" fillId="0" borderId="15" xfId="1" applyFont="1" applyBorder="1" applyAlignment="1" applyProtection="1">
      <alignment horizontal="center" vertical="center" wrapText="1"/>
      <protection hidden="1"/>
    </xf>
    <xf numFmtId="0" fontId="11" fillId="4" borderId="13" xfId="0" applyFont="1" applyFill="1" applyBorder="1" applyAlignment="1" applyProtection="1">
      <alignment horizontal="center" vertical="center"/>
      <protection locked="0" hidden="1"/>
    </xf>
    <xf numFmtId="0" fontId="11" fillId="4" borderId="15" xfId="0" applyFont="1" applyFill="1" applyBorder="1" applyAlignment="1" applyProtection="1">
      <alignment horizontal="center" vertical="center"/>
      <protection locked="0" hidden="1"/>
    </xf>
    <xf numFmtId="0" fontId="1" fillId="0" borderId="16" xfId="1" applyFont="1" applyBorder="1" applyAlignment="1" applyProtection="1">
      <alignment horizontal="center" vertical="center"/>
      <protection hidden="1"/>
    </xf>
    <xf numFmtId="0" fontId="1" fillId="0" borderId="17" xfId="1" applyFont="1" applyBorder="1" applyAlignment="1" applyProtection="1">
      <alignment horizontal="center" vertical="center"/>
      <protection hidden="1"/>
    </xf>
    <xf numFmtId="0" fontId="1" fillId="0" borderId="18" xfId="1" applyFont="1" applyBorder="1" applyAlignment="1" applyProtection="1">
      <alignment horizontal="center" vertical="center"/>
      <protection hidden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0</xdr:row>
      <xdr:rowOff>30480</xdr:rowOff>
    </xdr:from>
    <xdr:to>
      <xdr:col>3</xdr:col>
      <xdr:colOff>624840</xdr:colOff>
      <xdr:row>3</xdr:row>
      <xdr:rowOff>76200</xdr:rowOff>
    </xdr:to>
    <xdr:sp macro="" textlink="">
      <xdr:nvSpPr>
        <xdr:cNvPr id="2" name="Picture 1"/>
        <xdr:cNvSpPr>
          <a:spLocks noChangeAspect="1" noChangeArrowheads="1"/>
        </xdr:cNvSpPr>
      </xdr:nvSpPr>
      <xdr:spPr bwMode="auto">
        <a:xfrm>
          <a:off x="411480" y="30480"/>
          <a:ext cx="5181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zoomScale="81" zoomScaleNormal="81" workbookViewId="0">
      <pane ySplit="1" topLeftCell="A12" activePane="bottomLeft" state="frozenSplit"/>
      <selection activeCell="G9" sqref="G9:K9"/>
      <selection pane="bottomLeft" activeCell="D29" sqref="D29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7.28515625" hidden="1" customWidth="1"/>
    <col min="43" max="43" width="4" hidden="1" customWidth="1"/>
    <col min="44" max="45" width="4" customWidth="1"/>
    <col min="46" max="46" width="10.42578125" style="12" customWidth="1"/>
    <col min="47" max="240" width="11.42578125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2" width="4" customWidth="1"/>
    <col min="253" max="254" width="11.42578125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2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 t="s">
        <v>4</v>
      </c>
      <c r="U2" s="9"/>
      <c r="V2" s="9"/>
      <c r="W2" s="5"/>
      <c r="X2" s="196" t="str">
        <f>IF(T2="","",T2)</f>
        <v>1</v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 xml:space="preserve">1 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20" t="s">
        <v>22</v>
      </c>
      <c r="S8" s="20" t="s">
        <v>23</v>
      </c>
      <c r="T8" s="20" t="s">
        <v>24</v>
      </c>
      <c r="U8" s="20" t="s">
        <v>25</v>
      </c>
      <c r="V8" s="20" t="s">
        <v>26</v>
      </c>
      <c r="W8" s="20" t="s">
        <v>27</v>
      </c>
      <c r="X8" s="20" t="s">
        <v>28</v>
      </c>
      <c r="Y8" s="20" t="s">
        <v>29</v>
      </c>
      <c r="Z8" s="20" t="s">
        <v>30</v>
      </c>
      <c r="AA8" s="20" t="s">
        <v>31</v>
      </c>
      <c r="AB8" s="20" t="s">
        <v>32</v>
      </c>
      <c r="AC8" s="20" t="s">
        <v>33</v>
      </c>
      <c r="AD8" s="21" t="s">
        <v>34</v>
      </c>
      <c r="AE8" s="21" t="s">
        <v>35</v>
      </c>
      <c r="AF8" s="20" t="s">
        <v>36</v>
      </c>
      <c r="AG8" s="21" t="s">
        <v>37</v>
      </c>
      <c r="AH8" s="20" t="s">
        <v>38</v>
      </c>
      <c r="AI8" s="20" t="s">
        <v>39</v>
      </c>
      <c r="AJ8" s="20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7" s="33" customFormat="1" ht="19.149999999999999" customHeight="1">
      <c r="A9" s="26" t="s">
        <v>42</v>
      </c>
      <c r="B9" s="26">
        <v>49</v>
      </c>
      <c r="C9" s="27">
        <f ca="1">OFFSET(C9,15,0)</f>
        <v>1</v>
      </c>
      <c r="D9" s="28" t="s">
        <v>43</v>
      </c>
      <c r="E9" s="26" t="s">
        <v>44</v>
      </c>
      <c r="F9" s="26" t="s">
        <v>45</v>
      </c>
      <c r="G9" s="214" t="s">
        <v>46</v>
      </c>
      <c r="H9" s="215"/>
      <c r="I9" s="215"/>
      <c r="J9" s="215"/>
      <c r="K9" s="216"/>
      <c r="L9" s="29" t="s">
        <v>47</v>
      </c>
      <c r="M9" s="30"/>
      <c r="N9" s="30"/>
      <c r="O9" s="30"/>
      <c r="P9" s="30"/>
      <c r="Q9" s="29" t="s">
        <v>48</v>
      </c>
      <c r="R9" s="30"/>
      <c r="S9" s="30"/>
      <c r="T9" s="30"/>
      <c r="U9" s="30"/>
      <c r="V9" s="29" t="s">
        <v>45</v>
      </c>
      <c r="W9" s="30"/>
      <c r="X9" s="30"/>
      <c r="Y9" s="30"/>
      <c r="Z9" s="30"/>
      <c r="AA9" s="29" t="s">
        <v>45</v>
      </c>
      <c r="AB9" s="30"/>
      <c r="AC9" s="30"/>
      <c r="AD9" s="30"/>
      <c r="AE9" s="29"/>
      <c r="AF9" s="30"/>
      <c r="AG9" s="30"/>
      <c r="AH9" s="30"/>
      <c r="AI9" s="30"/>
      <c r="AJ9" s="30"/>
      <c r="AK9" s="31"/>
      <c r="AL9" s="32"/>
      <c r="AM9" s="31"/>
      <c r="AN9" s="32"/>
      <c r="AP9" s="34" t="s">
        <v>49</v>
      </c>
      <c r="AQ9" s="35">
        <f>IF(E9="M",100,IF(E9=1,100,IF(E9="","",120)))</f>
        <v>100</v>
      </c>
      <c r="AT9" s="36"/>
    </row>
    <row r="10" spans="1:47" s="37" customFormat="1" ht="21.6" customHeight="1">
      <c r="A10" s="26" t="s">
        <v>42</v>
      </c>
      <c r="B10" s="26">
        <v>53</v>
      </c>
      <c r="C10" s="27">
        <f t="shared" ref="C10:C18" ca="1" si="0">OFFSET(C10,15,0)</f>
        <v>2</v>
      </c>
      <c r="D10" s="28" t="s">
        <v>50</v>
      </c>
      <c r="E10" s="26" t="s">
        <v>44</v>
      </c>
      <c r="F10" s="26" t="s">
        <v>51</v>
      </c>
      <c r="G10" s="214" t="s">
        <v>52</v>
      </c>
      <c r="H10" s="215"/>
      <c r="I10" s="215"/>
      <c r="J10" s="215"/>
      <c r="K10" s="216"/>
      <c r="L10" s="30"/>
      <c r="M10" s="30"/>
      <c r="N10" s="29" t="s">
        <v>53</v>
      </c>
      <c r="O10" s="30"/>
      <c r="P10" s="30"/>
      <c r="Q10" s="30"/>
      <c r="R10" s="30"/>
      <c r="S10" s="29" t="s">
        <v>45</v>
      </c>
      <c r="T10" s="30"/>
      <c r="U10" s="30"/>
      <c r="V10" s="30"/>
      <c r="W10" s="29" t="s">
        <v>54</v>
      </c>
      <c r="X10" s="30"/>
      <c r="Y10" s="30"/>
      <c r="Z10" s="30"/>
      <c r="AA10" s="30"/>
      <c r="AB10" s="30"/>
      <c r="AC10" s="29" t="s">
        <v>55</v>
      </c>
      <c r="AD10" s="30"/>
      <c r="AE10" s="30"/>
      <c r="AF10" s="29" t="s">
        <v>55</v>
      </c>
      <c r="AG10" s="30"/>
      <c r="AH10" s="30"/>
      <c r="AI10" s="30"/>
      <c r="AJ10" s="30"/>
      <c r="AK10" s="31"/>
      <c r="AL10" s="32"/>
      <c r="AM10" s="31"/>
      <c r="AN10" s="32"/>
      <c r="AP10" s="34" t="s">
        <v>56</v>
      </c>
      <c r="AQ10" s="35"/>
      <c r="AT10" s="36"/>
    </row>
    <row r="11" spans="1:47" s="33" customFormat="1" ht="21.6" customHeight="1">
      <c r="A11" s="26" t="s">
        <v>42</v>
      </c>
      <c r="B11" s="26">
        <v>44</v>
      </c>
      <c r="C11" s="27">
        <f t="shared" ca="1" si="0"/>
        <v>3</v>
      </c>
      <c r="D11" s="38" t="s">
        <v>57</v>
      </c>
      <c r="E11" s="26" t="s">
        <v>44</v>
      </c>
      <c r="F11" s="26" t="s">
        <v>58</v>
      </c>
      <c r="G11" s="214" t="s">
        <v>59</v>
      </c>
      <c r="H11" s="215"/>
      <c r="I11" s="215"/>
      <c r="J11" s="215"/>
      <c r="K11" s="216"/>
      <c r="L11" s="29" t="s">
        <v>54</v>
      </c>
      <c r="M11" s="30"/>
      <c r="N11" s="30"/>
      <c r="O11" s="30"/>
      <c r="P11" s="30"/>
      <c r="Q11" s="30"/>
      <c r="R11" s="30"/>
      <c r="S11" s="30"/>
      <c r="T11" s="29" t="s">
        <v>54</v>
      </c>
      <c r="U11" s="30"/>
      <c r="V11" s="30"/>
      <c r="W11" s="30"/>
      <c r="X11" s="30"/>
      <c r="Y11" s="29" t="s">
        <v>45</v>
      </c>
      <c r="Z11" s="30"/>
      <c r="AA11" s="30"/>
      <c r="AB11" s="30"/>
      <c r="AC11" s="30"/>
      <c r="AD11" s="29"/>
      <c r="AE11" s="30"/>
      <c r="AF11" s="30"/>
      <c r="AG11" s="30"/>
      <c r="AH11" s="29" t="s">
        <v>53</v>
      </c>
      <c r="AI11" s="30"/>
      <c r="AJ11" s="30"/>
      <c r="AK11" s="31"/>
      <c r="AL11" s="32"/>
      <c r="AM11" s="31"/>
      <c r="AN11" s="32"/>
      <c r="AP11" s="34" t="s">
        <v>60</v>
      </c>
      <c r="AQ11" s="39"/>
      <c r="AT11" s="36"/>
    </row>
    <row r="12" spans="1:47" s="33" customFormat="1" ht="21.6" customHeight="1">
      <c r="A12" s="26" t="s">
        <v>61</v>
      </c>
      <c r="B12" s="26">
        <v>61</v>
      </c>
      <c r="C12" s="27">
        <f t="shared" ca="1" si="0"/>
        <v>4</v>
      </c>
      <c r="D12" s="28" t="s">
        <v>62</v>
      </c>
      <c r="E12" s="26" t="s">
        <v>44</v>
      </c>
      <c r="F12" s="26" t="s">
        <v>63</v>
      </c>
      <c r="G12" s="214" t="s">
        <v>64</v>
      </c>
      <c r="H12" s="215"/>
      <c r="I12" s="215"/>
      <c r="J12" s="215"/>
      <c r="K12" s="216"/>
      <c r="L12" s="30"/>
      <c r="M12" s="30"/>
      <c r="N12" s="29" t="s">
        <v>54</v>
      </c>
      <c r="O12" s="30"/>
      <c r="P12" s="30"/>
      <c r="Q12" s="30"/>
      <c r="R12" s="29" t="s">
        <v>65</v>
      </c>
      <c r="S12" s="30"/>
      <c r="T12" s="30"/>
      <c r="U12" s="30"/>
      <c r="V12" s="29" t="s">
        <v>48</v>
      </c>
      <c r="W12" s="30"/>
      <c r="X12" s="30"/>
      <c r="Y12" s="30"/>
      <c r="Z12" s="29" t="s">
        <v>54</v>
      </c>
      <c r="AA12" s="30"/>
      <c r="AB12" s="30"/>
      <c r="AC12" s="30"/>
      <c r="AD12" s="30"/>
      <c r="AE12" s="30"/>
      <c r="AF12" s="30"/>
      <c r="AG12" s="30"/>
      <c r="AH12" s="30"/>
      <c r="AI12" s="29" t="s">
        <v>54</v>
      </c>
      <c r="AJ12" s="30"/>
      <c r="AK12" s="31"/>
      <c r="AL12" s="32"/>
      <c r="AM12" s="31"/>
      <c r="AN12" s="32"/>
      <c r="AP12" s="34" t="s">
        <v>66</v>
      </c>
      <c r="AQ12" s="39"/>
      <c r="AT12" s="36"/>
    </row>
    <row r="13" spans="1:47" s="33" customFormat="1" ht="21.6" customHeight="1">
      <c r="A13" s="26" t="s">
        <v>61</v>
      </c>
      <c r="B13" s="26">
        <v>61</v>
      </c>
      <c r="C13" s="27">
        <f ca="1">OFFSET(C13,15,0)</f>
        <v>5</v>
      </c>
      <c r="D13" s="28" t="s">
        <v>67</v>
      </c>
      <c r="E13" s="26" t="s">
        <v>44</v>
      </c>
      <c r="F13" s="26" t="s">
        <v>68</v>
      </c>
      <c r="G13" s="214" t="s">
        <v>64</v>
      </c>
      <c r="H13" s="215"/>
      <c r="I13" s="215"/>
      <c r="J13" s="215"/>
      <c r="K13" s="216"/>
      <c r="L13" s="30"/>
      <c r="M13" s="30"/>
      <c r="N13" s="30"/>
      <c r="O13" s="29" t="s">
        <v>54</v>
      </c>
      <c r="P13" s="30"/>
      <c r="Q13" s="30"/>
      <c r="R13" s="30"/>
      <c r="S13" s="30"/>
      <c r="T13" s="29" t="s">
        <v>53</v>
      </c>
      <c r="U13" s="30"/>
      <c r="V13" s="30"/>
      <c r="W13" s="30"/>
      <c r="X13" s="30"/>
      <c r="Y13" s="30"/>
      <c r="Z13" s="30"/>
      <c r="AA13" s="29" t="s">
        <v>54</v>
      </c>
      <c r="AB13" s="30"/>
      <c r="AC13" s="30"/>
      <c r="AD13" s="30"/>
      <c r="AE13" s="30"/>
      <c r="AF13" s="29" t="s">
        <v>54</v>
      </c>
      <c r="AG13" s="30"/>
      <c r="AH13" s="30"/>
      <c r="AI13" s="30"/>
      <c r="AJ13" s="29" t="s">
        <v>54</v>
      </c>
      <c r="AK13" s="32"/>
      <c r="AL13" s="32"/>
      <c r="AM13" s="32"/>
      <c r="AN13" s="32"/>
      <c r="AP13" s="34" t="s">
        <v>69</v>
      </c>
      <c r="AQ13" s="39"/>
      <c r="AT13" s="36"/>
    </row>
    <row r="14" spans="1:47" s="33" customFormat="1" ht="21.6" customHeight="1">
      <c r="A14" s="26" t="s">
        <v>42</v>
      </c>
      <c r="B14" s="26">
        <v>72</v>
      </c>
      <c r="C14" s="27">
        <f t="shared" ca="1" si="0"/>
        <v>6</v>
      </c>
      <c r="D14" s="28" t="s">
        <v>70</v>
      </c>
      <c r="E14" s="26" t="s">
        <v>44</v>
      </c>
      <c r="F14" s="26" t="s">
        <v>71</v>
      </c>
      <c r="G14" s="214" t="s">
        <v>72</v>
      </c>
      <c r="H14" s="215"/>
      <c r="I14" s="215"/>
      <c r="J14" s="215"/>
      <c r="K14" s="216"/>
      <c r="L14" s="30"/>
      <c r="M14" s="30"/>
      <c r="N14" s="30"/>
      <c r="O14" s="30"/>
      <c r="P14" s="30"/>
      <c r="Q14" s="29" t="s">
        <v>73</v>
      </c>
      <c r="R14" s="30"/>
      <c r="S14" s="30"/>
      <c r="T14" s="30"/>
      <c r="U14" s="29" t="s">
        <v>47</v>
      </c>
      <c r="V14" s="30"/>
      <c r="W14" s="29" t="s">
        <v>74</v>
      </c>
      <c r="X14" s="30"/>
      <c r="Y14" s="30"/>
      <c r="Z14" s="30"/>
      <c r="AA14" s="30"/>
      <c r="AB14" s="30"/>
      <c r="AC14" s="30"/>
      <c r="AD14" s="29"/>
      <c r="AE14" s="30"/>
      <c r="AF14" s="30"/>
      <c r="AG14" s="29"/>
      <c r="AH14" s="30"/>
      <c r="AI14" s="30"/>
      <c r="AJ14" s="30"/>
      <c r="AK14" s="32"/>
      <c r="AL14" s="32"/>
      <c r="AM14" s="32"/>
      <c r="AN14" s="32"/>
      <c r="AP14" s="34" t="s">
        <v>75</v>
      </c>
      <c r="AQ14" s="39"/>
      <c r="AT14" s="36"/>
    </row>
    <row r="15" spans="1:47" s="33" customFormat="1" ht="21.6" customHeight="1">
      <c r="A15" s="26" t="s">
        <v>42</v>
      </c>
      <c r="B15" s="26">
        <v>49</v>
      </c>
      <c r="C15" s="27">
        <f t="shared" ca="1" si="0"/>
        <v>7</v>
      </c>
      <c r="D15" s="38" t="s">
        <v>76</v>
      </c>
      <c r="E15" s="26" t="s">
        <v>44</v>
      </c>
      <c r="F15" s="26" t="s">
        <v>77</v>
      </c>
      <c r="G15" s="214" t="s">
        <v>78</v>
      </c>
      <c r="H15" s="215"/>
      <c r="I15" s="215"/>
      <c r="J15" s="215"/>
      <c r="K15" s="216"/>
      <c r="L15" s="30"/>
      <c r="M15" s="30"/>
      <c r="N15" s="30"/>
      <c r="O15" s="30"/>
      <c r="P15" s="29" t="s">
        <v>54</v>
      </c>
      <c r="Q15" s="30"/>
      <c r="R15" s="30"/>
      <c r="S15" s="29" t="s">
        <v>54</v>
      </c>
      <c r="T15" s="30"/>
      <c r="U15" s="30"/>
      <c r="V15" s="30"/>
      <c r="W15" s="30"/>
      <c r="X15" s="30"/>
      <c r="Y15" s="29" t="s">
        <v>54</v>
      </c>
      <c r="Z15" s="30"/>
      <c r="AA15" s="30"/>
      <c r="AB15" s="29" t="s">
        <v>54</v>
      </c>
      <c r="AC15" s="30"/>
      <c r="AD15" s="30"/>
      <c r="AE15" s="29"/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79</v>
      </c>
      <c r="AQ15" s="39"/>
      <c r="AT15" s="36"/>
    </row>
    <row r="16" spans="1:47" s="33" customFormat="1" ht="21.6" customHeight="1">
      <c r="A16" s="26" t="s">
        <v>42</v>
      </c>
      <c r="B16" s="26">
        <v>49</v>
      </c>
      <c r="C16" s="27">
        <f t="shared" ca="1" si="0"/>
        <v>8</v>
      </c>
      <c r="D16" s="28" t="s">
        <v>80</v>
      </c>
      <c r="E16" s="26" t="s">
        <v>44</v>
      </c>
      <c r="F16" s="26" t="s">
        <v>81</v>
      </c>
      <c r="G16" s="214" t="s">
        <v>82</v>
      </c>
      <c r="H16" s="215"/>
      <c r="I16" s="215"/>
      <c r="J16" s="215"/>
      <c r="K16" s="216"/>
      <c r="L16" s="30"/>
      <c r="M16" s="29" t="s">
        <v>54</v>
      </c>
      <c r="N16" s="30"/>
      <c r="O16" s="30"/>
      <c r="P16" s="30"/>
      <c r="Q16" s="30"/>
      <c r="R16" s="29" t="s">
        <v>54</v>
      </c>
      <c r="S16" s="30"/>
      <c r="T16" s="30"/>
      <c r="U16" s="30"/>
      <c r="V16" s="30"/>
      <c r="W16" s="30"/>
      <c r="X16" s="29" t="s">
        <v>45</v>
      </c>
      <c r="Y16" s="30"/>
      <c r="Z16" s="30"/>
      <c r="AA16" s="30"/>
      <c r="AB16" s="30"/>
      <c r="AC16" s="29" t="s">
        <v>54</v>
      </c>
      <c r="AD16" s="30"/>
      <c r="AE16" s="30"/>
      <c r="AF16" s="30"/>
      <c r="AG16" s="30"/>
      <c r="AH16" s="29" t="s">
        <v>54</v>
      </c>
      <c r="AI16" s="30"/>
      <c r="AJ16" s="30"/>
      <c r="AK16" s="32"/>
      <c r="AL16" s="32"/>
      <c r="AM16" s="32"/>
      <c r="AN16" s="32"/>
      <c r="AP16" s="34" t="s">
        <v>83</v>
      </c>
      <c r="AQ16" s="39"/>
      <c r="AT16" s="36"/>
    </row>
    <row r="17" spans="1:50" s="33" customFormat="1" ht="21.6" customHeight="1">
      <c r="A17" s="26" t="s">
        <v>42</v>
      </c>
      <c r="B17" s="26">
        <v>49</v>
      </c>
      <c r="C17" s="27">
        <f t="shared" ca="1" si="0"/>
        <v>9</v>
      </c>
      <c r="D17" s="28" t="s">
        <v>84</v>
      </c>
      <c r="E17" s="26" t="s">
        <v>44</v>
      </c>
      <c r="F17" s="26" t="s">
        <v>85</v>
      </c>
      <c r="G17" s="214" t="s">
        <v>86</v>
      </c>
      <c r="H17" s="215"/>
      <c r="I17" s="215"/>
      <c r="J17" s="215"/>
      <c r="K17" s="216"/>
      <c r="L17" s="30"/>
      <c r="M17" s="30"/>
      <c r="N17" s="30"/>
      <c r="O17" s="29" t="s">
        <v>55</v>
      </c>
      <c r="P17" s="30"/>
      <c r="Q17" s="30"/>
      <c r="R17" s="30"/>
      <c r="S17" s="30"/>
      <c r="T17" s="30"/>
      <c r="U17" s="29" t="s">
        <v>54</v>
      </c>
      <c r="V17" s="30"/>
      <c r="W17" s="30"/>
      <c r="X17" s="29" t="s">
        <v>54</v>
      </c>
      <c r="Y17" s="30"/>
      <c r="Z17" s="30"/>
      <c r="AA17" s="30"/>
      <c r="AB17" s="29" t="s">
        <v>45</v>
      </c>
      <c r="AC17" s="30"/>
      <c r="AD17" s="30"/>
      <c r="AE17" s="30"/>
      <c r="AF17" s="30"/>
      <c r="AG17" s="30"/>
      <c r="AH17" s="30"/>
      <c r="AI17" s="29" t="s">
        <v>45</v>
      </c>
      <c r="AJ17" s="30"/>
      <c r="AK17" s="40"/>
      <c r="AL17" s="32"/>
      <c r="AM17" s="32"/>
      <c r="AN17" s="32"/>
      <c r="AO17" s="32"/>
      <c r="AP17" s="34" t="s">
        <v>87</v>
      </c>
      <c r="AQ17" s="39"/>
      <c r="AT17" s="32"/>
      <c r="AU17" s="41"/>
      <c r="AV17" s="41"/>
      <c r="AW17" s="41"/>
      <c r="AX17" s="41"/>
    </row>
    <row r="18" spans="1:50" s="33" customFormat="1" ht="21.6" customHeight="1">
      <c r="A18" s="26" t="s">
        <v>42</v>
      </c>
      <c r="B18" s="26">
        <v>72</v>
      </c>
      <c r="C18" s="27">
        <f t="shared" ca="1" si="0"/>
        <v>10</v>
      </c>
      <c r="D18" s="38" t="s">
        <v>88</v>
      </c>
      <c r="E18" s="42" t="s">
        <v>44</v>
      </c>
      <c r="F18" s="42" t="s">
        <v>85</v>
      </c>
      <c r="G18" s="214" t="s">
        <v>89</v>
      </c>
      <c r="H18" s="215"/>
      <c r="I18" s="215"/>
      <c r="J18" s="215"/>
      <c r="K18" s="216"/>
      <c r="L18" s="30"/>
      <c r="M18" s="29" t="s">
        <v>47</v>
      </c>
      <c r="N18" s="30"/>
      <c r="O18" s="30"/>
      <c r="P18" s="29" t="s">
        <v>45</v>
      </c>
      <c r="Q18" s="30"/>
      <c r="R18" s="30"/>
      <c r="S18" s="30"/>
      <c r="T18" s="30"/>
      <c r="U18" s="30"/>
      <c r="V18" s="30"/>
      <c r="W18" s="30"/>
      <c r="X18" s="30"/>
      <c r="Y18" s="30"/>
      <c r="Z18" s="29" t="s">
        <v>45</v>
      </c>
      <c r="AA18" s="30"/>
      <c r="AB18" s="30"/>
      <c r="AC18" s="30"/>
      <c r="AD18" s="30"/>
      <c r="AE18" s="30"/>
      <c r="AF18" s="30"/>
      <c r="AG18" s="29"/>
      <c r="AH18" s="30"/>
      <c r="AI18" s="30"/>
      <c r="AJ18" s="29" t="s">
        <v>53</v>
      </c>
      <c r="AK18" s="43"/>
      <c r="AL18" s="32"/>
      <c r="AM18" s="32"/>
      <c r="AN18" s="32"/>
      <c r="AO18" s="32"/>
      <c r="AP18" s="44" t="s">
        <v>90</v>
      </c>
      <c r="AQ18" s="39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9"/>
      <c r="AT19" s="32"/>
      <c r="AU19" s="41"/>
      <c r="AV19" s="45"/>
      <c r="AW19" s="45"/>
      <c r="AX19" s="45"/>
    </row>
    <row r="20" spans="1:50" s="33" customFormat="1" ht="21.6" customHeight="1" thickBot="1">
      <c r="B20" s="52"/>
      <c r="C20" s="52"/>
      <c r="D20" s="217" t="s">
        <v>92</v>
      </c>
      <c r="E20" s="217"/>
      <c r="F20" s="217"/>
      <c r="G20" s="53" t="s">
        <v>93</v>
      </c>
      <c r="H20" s="53" t="s">
        <v>94</v>
      </c>
      <c r="I20" s="53" t="s">
        <v>95</v>
      </c>
      <c r="J20" s="54" t="s">
        <v>96</v>
      </c>
      <c r="K20" s="21" t="s">
        <v>97</v>
      </c>
      <c r="L20" s="53" t="s">
        <v>98</v>
      </c>
      <c r="M20" s="53" t="s">
        <v>99</v>
      </c>
      <c r="N20" s="21" t="s">
        <v>100</v>
      </c>
      <c r="O20" s="53" t="s">
        <v>101</v>
      </c>
      <c r="P20" s="21" t="s">
        <v>102</v>
      </c>
      <c r="V20" s="40"/>
      <c r="W20" s="40"/>
      <c r="X20" s="40"/>
      <c r="Y20" s="40"/>
      <c r="Z20" s="218" t="s">
        <v>103</v>
      </c>
      <c r="AA20" s="219"/>
      <c r="AB20" s="219"/>
      <c r="AC20" s="219"/>
      <c r="AD20" s="219"/>
      <c r="AE20" s="220"/>
      <c r="AM20" s="41"/>
      <c r="AN20" s="41"/>
      <c r="AP20" s="39"/>
      <c r="AQ20" s="32"/>
      <c r="AR20" s="32"/>
      <c r="AS20" s="32"/>
      <c r="AU20" s="45"/>
      <c r="AV20" s="45"/>
    </row>
    <row r="21" spans="1:50" s="33" customFormat="1" ht="21.6" customHeight="1" thickBot="1">
      <c r="B21" s="52"/>
      <c r="C21" s="52"/>
      <c r="D21" s="217"/>
      <c r="E21" s="217"/>
      <c r="F21" s="217"/>
      <c r="G21" s="53" t="s">
        <v>104</v>
      </c>
      <c r="H21" s="21" t="s">
        <v>105</v>
      </c>
      <c r="I21" s="21" t="s">
        <v>106</v>
      </c>
      <c r="J21" s="21" t="s">
        <v>107</v>
      </c>
      <c r="K21" s="55" t="s">
        <v>108</v>
      </c>
      <c r="L21" s="53" t="s">
        <v>109</v>
      </c>
      <c r="M21" s="21" t="s">
        <v>110</v>
      </c>
      <c r="N21" s="53" t="s">
        <v>111</v>
      </c>
      <c r="O21" s="21" t="s">
        <v>112</v>
      </c>
      <c r="P21" s="21" t="s">
        <v>113</v>
      </c>
      <c r="S21" s="56"/>
      <c r="T21" s="56"/>
      <c r="U21" s="56"/>
      <c r="V21" s="56"/>
      <c r="W21" s="56"/>
      <c r="X21" s="56"/>
      <c r="Z21" s="57"/>
      <c r="AA21" s="58"/>
      <c r="AB21" s="58"/>
      <c r="AC21" s="58"/>
      <c r="AD21" s="58"/>
      <c r="AE21" s="59"/>
      <c r="AM21" s="48"/>
      <c r="AN21" s="48"/>
      <c r="AP21" s="60" t="s">
        <v>114</v>
      </c>
      <c r="AQ21" s="39"/>
      <c r="AT21" s="61"/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69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55" t="s">
        <v>108</v>
      </c>
      <c r="T23" s="72"/>
      <c r="U23" s="72"/>
      <c r="V23" s="72"/>
      <c r="W23" s="72"/>
      <c r="X23" s="73"/>
      <c r="Z23" s="74"/>
      <c r="AA23" s="75"/>
      <c r="AB23" s="75"/>
      <c r="AC23" s="75"/>
      <c r="AD23" s="75"/>
      <c r="AE23" s="76"/>
      <c r="AM23" s="48"/>
      <c r="AN23" s="48"/>
      <c r="AO23" s="77"/>
    </row>
    <row r="24" spans="1:50" s="33" customFormat="1" ht="24" customHeight="1">
      <c r="A24" s="78" t="str">
        <f ca="1">OFFSET(A24,-15,0)</f>
        <v>PDL</v>
      </c>
      <c r="B24" s="79">
        <f ca="1">OFFSET(B24,-15,0)</f>
        <v>49</v>
      </c>
      <c r="C24" s="17">
        <v>1</v>
      </c>
      <c r="D24" s="28" t="str">
        <f ca="1">OFFSET(D24,-15,0)</f>
        <v>GASNIER Olivier</v>
      </c>
      <c r="E24" s="80" t="str">
        <f ca="1">OFFSET(E24,-15,0)</f>
        <v>M</v>
      </c>
      <c r="F24" s="26">
        <v>70</v>
      </c>
      <c r="G24" s="81">
        <v>10</v>
      </c>
      <c r="H24" s="81">
        <v>0</v>
      </c>
      <c r="I24" s="81">
        <v>10</v>
      </c>
      <c r="J24" s="81">
        <v>10</v>
      </c>
      <c r="K24" s="82" t="str">
        <f>IF(L24&lt;&gt;"","-","")</f>
        <v>-</v>
      </c>
      <c r="L24" s="83" t="s">
        <v>127</v>
      </c>
      <c r="M24" s="227">
        <f>SUM(G24:K24)</f>
        <v>30</v>
      </c>
      <c r="N24" s="228"/>
      <c r="O24" s="84"/>
      <c r="P24" s="231">
        <f t="shared" ref="P24:P33" ca="1" si="1">SUM(OFFSET(P24,0,-10),OFFSET(P24,0,-3))</f>
        <v>100</v>
      </c>
      <c r="Q24" s="232"/>
      <c r="R24" s="45"/>
      <c r="S24" s="85"/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N24" s="48"/>
      <c r="AO24" s="52"/>
      <c r="AQ24" s="39">
        <f t="shared" ref="AQ24:AQ33" si="2">COUNT(G24:K24)</f>
        <v>4</v>
      </c>
    </row>
    <row r="25" spans="1:50" s="33" customFormat="1" ht="21.6" customHeight="1">
      <c r="A25" s="78" t="str">
        <f t="shared" ref="A25:B33" ca="1" si="3">OFFSET(A25,-15,0)</f>
        <v>PDL</v>
      </c>
      <c r="B25" s="79">
        <f t="shared" ca="1" si="3"/>
        <v>53</v>
      </c>
      <c r="C25" s="17">
        <v>2</v>
      </c>
      <c r="D25" s="28" t="str">
        <f t="shared" ref="D25:E33" ca="1" si="4">OFFSET(D25,-15,0)</f>
        <v>FOUCHER William</v>
      </c>
      <c r="E25" s="80" t="str">
        <f t="shared" ca="1" si="4"/>
        <v>M</v>
      </c>
      <c r="F25" s="26">
        <v>34</v>
      </c>
      <c r="G25" s="81">
        <v>10</v>
      </c>
      <c r="H25" s="81">
        <v>10</v>
      </c>
      <c r="I25" s="81">
        <v>0</v>
      </c>
      <c r="J25" s="81">
        <v>10</v>
      </c>
      <c r="K25" s="82">
        <v>10</v>
      </c>
      <c r="L25" s="83" t="s">
        <v>128</v>
      </c>
      <c r="M25" s="227">
        <f t="shared" ref="M25:M33" si="5">SUM(G25:K25)</f>
        <v>40</v>
      </c>
      <c r="N25" s="228"/>
      <c r="O25" s="84"/>
      <c r="P25" s="233">
        <f t="shared" ca="1" si="1"/>
        <v>74</v>
      </c>
      <c r="Q25" s="232"/>
      <c r="R25" s="45"/>
      <c r="S25" s="85"/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M25" s="48"/>
      <c r="AN25" s="48"/>
      <c r="AO25" s="52"/>
      <c r="AQ25" s="39">
        <f t="shared" si="2"/>
        <v>5</v>
      </c>
    </row>
    <row r="26" spans="1:50" s="33" customFormat="1" ht="21.6" customHeight="1">
      <c r="A26" s="78" t="str">
        <f t="shared" ca="1" si="3"/>
        <v>PDL</v>
      </c>
      <c r="B26" s="79">
        <f t="shared" ca="1" si="3"/>
        <v>44</v>
      </c>
      <c r="C26" s="17">
        <v>3</v>
      </c>
      <c r="D26" s="28" t="str">
        <f t="shared" ca="1" si="4"/>
        <v>LE PIOUFFLE Guillaume</v>
      </c>
      <c r="E26" s="80" t="str">
        <f t="shared" ca="1" si="4"/>
        <v>M</v>
      </c>
      <c r="F26" s="26">
        <v>70</v>
      </c>
      <c r="G26" s="81">
        <v>0</v>
      </c>
      <c r="H26" s="81">
        <v>0</v>
      </c>
      <c r="I26" s="81">
        <v>10</v>
      </c>
      <c r="J26" s="81">
        <v>10</v>
      </c>
      <c r="K26" s="82">
        <v>10</v>
      </c>
      <c r="L26" s="83"/>
      <c r="M26" s="227">
        <f t="shared" si="5"/>
        <v>30</v>
      </c>
      <c r="N26" s="228"/>
      <c r="O26" s="84"/>
      <c r="P26" s="231">
        <f t="shared" ca="1" si="1"/>
        <v>100</v>
      </c>
      <c r="Q26" s="232"/>
      <c r="R26" s="45"/>
      <c r="S26" s="85" t="s">
        <v>45</v>
      </c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M26" s="48"/>
      <c r="AN26" s="48"/>
      <c r="AO26" s="52"/>
      <c r="AQ26" s="39">
        <f t="shared" si="2"/>
        <v>5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NOR</v>
      </c>
      <c r="B27" s="79">
        <f t="shared" ca="1" si="3"/>
        <v>61</v>
      </c>
      <c r="C27" s="17">
        <v>4</v>
      </c>
      <c r="D27" s="28" t="str">
        <f t="shared" ca="1" si="4"/>
        <v>COQUIN Henri</v>
      </c>
      <c r="E27" s="80" t="str">
        <f t="shared" ca="1" si="4"/>
        <v>M</v>
      </c>
      <c r="F27" s="26">
        <v>0</v>
      </c>
      <c r="G27" s="81">
        <v>0</v>
      </c>
      <c r="H27" s="81">
        <v>7</v>
      </c>
      <c r="I27" s="81">
        <v>0</v>
      </c>
      <c r="J27" s="81">
        <v>0</v>
      </c>
      <c r="K27" s="82">
        <v>0</v>
      </c>
      <c r="L27" s="83" t="s">
        <v>128</v>
      </c>
      <c r="M27" s="227">
        <f t="shared" si="5"/>
        <v>7</v>
      </c>
      <c r="N27" s="228"/>
      <c r="O27" s="84"/>
      <c r="P27" s="233">
        <f t="shared" ca="1" si="1"/>
        <v>7</v>
      </c>
      <c r="Q27" s="232"/>
      <c r="R27" s="45"/>
      <c r="S27" s="85"/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M27" s="48"/>
      <c r="AN27" s="48"/>
      <c r="AO27" s="52"/>
      <c r="AQ27" s="39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NOR</v>
      </c>
      <c r="B28" s="79">
        <f t="shared" ca="1" si="3"/>
        <v>61</v>
      </c>
      <c r="C28" s="17">
        <v>5</v>
      </c>
      <c r="D28" s="28" t="str">
        <f t="shared" ca="1" si="4"/>
        <v>FARIGOULE Frederic</v>
      </c>
      <c r="E28" s="80" t="str">
        <f t="shared" ca="1" si="4"/>
        <v>M</v>
      </c>
      <c r="F28" s="26">
        <v>20</v>
      </c>
      <c r="G28" s="81">
        <v>0</v>
      </c>
      <c r="H28" s="81">
        <v>10</v>
      </c>
      <c r="I28" s="81">
        <v>0</v>
      </c>
      <c r="J28" s="81">
        <v>0</v>
      </c>
      <c r="K28" s="82">
        <v>0</v>
      </c>
      <c r="L28" s="83" t="s">
        <v>128</v>
      </c>
      <c r="M28" s="227">
        <f t="shared" si="5"/>
        <v>10</v>
      </c>
      <c r="N28" s="228"/>
      <c r="O28" s="84"/>
      <c r="P28" s="233">
        <f t="shared" ca="1" si="1"/>
        <v>30</v>
      </c>
      <c r="Q28" s="232"/>
      <c r="R28" s="45"/>
      <c r="S28" s="85"/>
      <c r="T28" s="86"/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M28" s="48"/>
      <c r="AN28" s="48"/>
      <c r="AO28" s="52"/>
      <c r="AQ28" s="39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PDL</v>
      </c>
      <c r="B29" s="79">
        <f t="shared" ca="1" si="3"/>
        <v>72</v>
      </c>
      <c r="C29" s="17">
        <v>6</v>
      </c>
      <c r="D29" s="28" t="str">
        <f t="shared" ca="1" si="4"/>
        <v>PASQUIER Jerome</v>
      </c>
      <c r="E29" s="80" t="str">
        <f t="shared" ca="1" si="4"/>
        <v>M</v>
      </c>
      <c r="F29" s="26">
        <v>77</v>
      </c>
      <c r="G29" s="81">
        <v>10</v>
      </c>
      <c r="H29" s="81">
        <v>10</v>
      </c>
      <c r="I29" s="81">
        <v>10</v>
      </c>
      <c r="J29" s="81" t="str">
        <f>IF(L29&lt;&gt;"","-","")</f>
        <v>-</v>
      </c>
      <c r="K29" s="82" t="str">
        <f>IF(L29&lt;&gt;"","-","")</f>
        <v>-</v>
      </c>
      <c r="L29" s="83" t="s">
        <v>127</v>
      </c>
      <c r="M29" s="227">
        <f t="shared" si="5"/>
        <v>30</v>
      </c>
      <c r="N29" s="228"/>
      <c r="O29" s="84"/>
      <c r="P29" s="231">
        <f t="shared" ca="1" si="1"/>
        <v>107</v>
      </c>
      <c r="Q29" s="230"/>
      <c r="R29" s="45"/>
      <c r="S29" s="85"/>
      <c r="T29" s="86"/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M29" s="48"/>
      <c r="AN29" s="48"/>
      <c r="AO29" s="52"/>
      <c r="AQ29" s="39">
        <f t="shared" si="2"/>
        <v>3</v>
      </c>
      <c r="AR29" s="22"/>
    </row>
    <row r="30" spans="1:50" s="33" customFormat="1" ht="21.6" customHeight="1">
      <c r="A30" s="78" t="str">
        <f t="shared" ca="1" si="3"/>
        <v>PDL</v>
      </c>
      <c r="B30" s="79">
        <f t="shared" ca="1" si="3"/>
        <v>49</v>
      </c>
      <c r="C30" s="17">
        <v>7</v>
      </c>
      <c r="D30" s="38" t="str">
        <f t="shared" ca="1" si="4"/>
        <v>FRESNAIS Joel</v>
      </c>
      <c r="E30" s="80" t="str">
        <f t="shared" ca="1" si="4"/>
        <v>M</v>
      </c>
      <c r="F30" s="26">
        <v>20</v>
      </c>
      <c r="G30" s="81">
        <v>0</v>
      </c>
      <c r="H30" s="81">
        <v>0</v>
      </c>
      <c r="I30" s="81">
        <v>0</v>
      </c>
      <c r="J30" s="81">
        <v>0</v>
      </c>
      <c r="K30" s="82" t="str">
        <f>IF(L30&lt;&gt;"","-","")</f>
        <v/>
      </c>
      <c r="L30" s="83"/>
      <c r="M30" s="227">
        <f t="shared" si="5"/>
        <v>0</v>
      </c>
      <c r="N30" s="228"/>
      <c r="O30" s="84"/>
      <c r="P30" s="233">
        <f t="shared" ca="1" si="1"/>
        <v>20</v>
      </c>
      <c r="Q30" s="230"/>
      <c r="R30" s="45"/>
      <c r="S30" s="85"/>
      <c r="T30" s="86"/>
      <c r="U30" s="86"/>
      <c r="V30" s="86"/>
      <c r="W30" s="86"/>
      <c r="X30" s="87"/>
      <c r="Z30" s="85"/>
      <c r="AA30" s="86"/>
      <c r="AB30" s="86"/>
      <c r="AC30" s="86"/>
      <c r="AD30" s="86"/>
      <c r="AE30" s="87"/>
      <c r="AM30" s="48"/>
      <c r="AN30" s="48"/>
      <c r="AO30" s="52"/>
      <c r="AQ30" s="39">
        <f t="shared" si="2"/>
        <v>4</v>
      </c>
      <c r="AR30" s="22"/>
    </row>
    <row r="31" spans="1:50" s="33" customFormat="1" ht="21.6" customHeight="1">
      <c r="A31" s="78" t="str">
        <f t="shared" ca="1" si="3"/>
        <v>PDL</v>
      </c>
      <c r="B31" s="79">
        <f t="shared" ca="1" si="3"/>
        <v>49</v>
      </c>
      <c r="C31" s="17">
        <v>8</v>
      </c>
      <c r="D31" s="28" t="str">
        <f t="shared" ca="1" si="4"/>
        <v>PINARD Florent</v>
      </c>
      <c r="E31" s="80" t="str">
        <f t="shared" ca="1" si="4"/>
        <v>M</v>
      </c>
      <c r="F31" s="26">
        <v>60</v>
      </c>
      <c r="G31" s="81">
        <v>0</v>
      </c>
      <c r="H31" s="81">
        <v>0</v>
      </c>
      <c r="I31" s="81">
        <v>10</v>
      </c>
      <c r="J31" s="81">
        <v>0</v>
      </c>
      <c r="K31" s="82">
        <v>0</v>
      </c>
      <c r="L31" s="83" t="s">
        <v>128</v>
      </c>
      <c r="M31" s="227">
        <f t="shared" si="5"/>
        <v>10</v>
      </c>
      <c r="N31" s="228"/>
      <c r="O31" s="84"/>
      <c r="P31" s="233">
        <f t="shared" ca="1" si="1"/>
        <v>70</v>
      </c>
      <c r="Q31" s="232"/>
      <c r="R31" s="45"/>
      <c r="S31" s="85"/>
      <c r="T31" s="86"/>
      <c r="U31" s="86"/>
      <c r="V31" s="86"/>
      <c r="W31" s="86"/>
      <c r="X31" s="87"/>
      <c r="Z31" s="85"/>
      <c r="AA31" s="86"/>
      <c r="AB31" s="86"/>
      <c r="AC31" s="86"/>
      <c r="AD31" s="86"/>
      <c r="AE31" s="87"/>
      <c r="AM31" s="48"/>
      <c r="AN31" s="48"/>
      <c r="AO31" s="52"/>
      <c r="AQ31" s="39">
        <f t="shared" si="2"/>
        <v>5</v>
      </c>
      <c r="AR31" s="22"/>
    </row>
    <row r="32" spans="1:50" s="33" customFormat="1" ht="21.6" customHeight="1">
      <c r="A32" s="78" t="str">
        <f t="shared" ca="1" si="3"/>
        <v>PDL</v>
      </c>
      <c r="B32" s="79">
        <f t="shared" ca="1" si="3"/>
        <v>49</v>
      </c>
      <c r="C32" s="17">
        <v>9</v>
      </c>
      <c r="D32" s="28" t="str">
        <f t="shared" ca="1" si="4"/>
        <v>GUERINEAU Denis</v>
      </c>
      <c r="E32" s="80" t="str">
        <f t="shared" ca="1" si="4"/>
        <v>M</v>
      </c>
      <c r="F32" s="26">
        <v>10</v>
      </c>
      <c r="G32" s="81">
        <v>10</v>
      </c>
      <c r="H32" s="81">
        <v>0</v>
      </c>
      <c r="I32" s="81">
        <v>0</v>
      </c>
      <c r="J32" s="81">
        <v>10</v>
      </c>
      <c r="K32" s="82">
        <v>10</v>
      </c>
      <c r="L32" s="83" t="s">
        <v>128</v>
      </c>
      <c r="M32" s="227">
        <f t="shared" si="5"/>
        <v>30</v>
      </c>
      <c r="N32" s="228"/>
      <c r="O32" s="84"/>
      <c r="P32" s="229">
        <f t="shared" ca="1" si="1"/>
        <v>40</v>
      </c>
      <c r="Q32" s="230"/>
      <c r="R32" s="89"/>
      <c r="S32" s="85"/>
      <c r="T32" s="86"/>
      <c r="U32" s="86"/>
      <c r="V32" s="86"/>
      <c r="W32" s="86"/>
      <c r="X32" s="87"/>
      <c r="Z32" s="85"/>
      <c r="AA32" s="86"/>
      <c r="AB32" s="86"/>
      <c r="AC32" s="86"/>
      <c r="AD32" s="86"/>
      <c r="AE32" s="87"/>
      <c r="AN32" s="90"/>
      <c r="AO32" s="90"/>
      <c r="AP32" s="90"/>
      <c r="AQ32" s="39">
        <f t="shared" si="2"/>
        <v>5</v>
      </c>
      <c r="AR32" s="48"/>
      <c r="AS32" s="48"/>
    </row>
    <row r="33" spans="1:45" s="33" customFormat="1" ht="21.6" customHeight="1" thickBot="1">
      <c r="A33" s="91" t="str">
        <f t="shared" ca="1" si="3"/>
        <v>PDL</v>
      </c>
      <c r="B33" s="92">
        <f t="shared" ca="1" si="3"/>
        <v>72</v>
      </c>
      <c r="C33" s="17">
        <v>10</v>
      </c>
      <c r="D33" s="38" t="str">
        <f t="shared" ca="1" si="4"/>
        <v>TAYSSE Stephane</v>
      </c>
      <c r="E33" s="80" t="str">
        <f t="shared" ca="1" si="4"/>
        <v>M</v>
      </c>
      <c r="F33" s="26">
        <v>57</v>
      </c>
      <c r="G33" s="81">
        <v>10</v>
      </c>
      <c r="H33" s="81">
        <v>10</v>
      </c>
      <c r="I33" s="81">
        <v>10</v>
      </c>
      <c r="J33" s="81">
        <v>10</v>
      </c>
      <c r="K33" s="82">
        <v>0</v>
      </c>
      <c r="L33" s="83"/>
      <c r="M33" s="227">
        <f t="shared" si="5"/>
        <v>40</v>
      </c>
      <c r="N33" s="228"/>
      <c r="O33" s="84"/>
      <c r="P33" s="229">
        <f t="shared" ca="1" si="1"/>
        <v>97</v>
      </c>
      <c r="Q33" s="230"/>
      <c r="R33" s="89"/>
      <c r="S33" s="93" t="s">
        <v>65</v>
      </c>
      <c r="T33" s="94"/>
      <c r="U33" s="94"/>
      <c r="V33" s="94"/>
      <c r="W33" s="94"/>
      <c r="X33" s="95"/>
      <c r="Z33" s="93"/>
      <c r="AA33" s="94"/>
      <c r="AB33" s="94"/>
      <c r="AC33" s="94"/>
      <c r="AD33" s="94"/>
      <c r="AE33" s="95"/>
      <c r="AN33" s="90"/>
      <c r="AO33" s="90"/>
      <c r="AP33" s="90"/>
      <c r="AQ33" s="39">
        <f t="shared" si="2"/>
        <v>5</v>
      </c>
      <c r="AR33" s="48"/>
      <c r="AS33" s="48"/>
    </row>
    <row r="34" spans="1:45" s="33" customFormat="1" ht="13.9" customHeight="1">
      <c r="A34" s="37"/>
      <c r="B34" s="37"/>
      <c r="C34" s="96" t="s">
        <v>129</v>
      </c>
      <c r="D34" s="96"/>
      <c r="E34" s="96"/>
      <c r="F34" s="96"/>
      <c r="G34" s="96"/>
      <c r="H34" s="96"/>
      <c r="I34" s="96"/>
      <c r="J34" s="96"/>
      <c r="K34" s="96"/>
      <c r="L34" s="96"/>
      <c r="M34" s="236" t="s">
        <v>130</v>
      </c>
      <c r="N34" s="236"/>
      <c r="O34" s="236"/>
      <c r="P34" s="236"/>
      <c r="Q34" s="236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</row>
    <row r="35" spans="1:45" s="33" customFormat="1" ht="14.45" hidden="1" customHeight="1">
      <c r="A35" s="37"/>
      <c r="B35" s="37"/>
      <c r="C35" s="98">
        <f>COUNT(L35:AJ35,S42:X42,Z42:AE42)</f>
        <v>0</v>
      </c>
      <c r="D35" s="98"/>
      <c r="E35" s="39"/>
      <c r="F35" s="39"/>
      <c r="G35" s="237" t="s">
        <v>131</v>
      </c>
      <c r="H35" s="238"/>
      <c r="I35" s="238"/>
      <c r="J35" s="238"/>
      <c r="K35" s="238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100"/>
      <c r="AL35" s="41"/>
      <c r="AM35" s="41"/>
    </row>
    <row r="36" spans="1:45" s="33" customFormat="1" ht="14.45" hidden="1" customHeight="1">
      <c r="A36" s="37"/>
      <c r="B36" s="37"/>
      <c r="C36" s="39"/>
      <c r="D36" s="39"/>
      <c r="E36" s="39"/>
      <c r="F36" s="39"/>
      <c r="G36" s="234" t="s">
        <v>132</v>
      </c>
      <c r="H36" s="235"/>
      <c r="I36" s="235"/>
      <c r="J36" s="235"/>
      <c r="K36" s="235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100"/>
      <c r="AL36" s="41"/>
      <c r="AM36" s="41"/>
    </row>
    <row r="37" spans="1:45" s="33" customFormat="1" ht="14.45" hidden="1" customHeight="1">
      <c r="A37" s="37"/>
      <c r="B37" s="37"/>
      <c r="C37" s="98"/>
      <c r="D37" s="39"/>
      <c r="E37" s="39"/>
      <c r="F37" s="39"/>
      <c r="G37" s="234" t="s">
        <v>133</v>
      </c>
      <c r="H37" s="235"/>
      <c r="I37" s="235"/>
      <c r="J37" s="235"/>
      <c r="K37" s="235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</row>
    <row r="38" spans="1:45" s="33" customFormat="1" ht="5.45" hidden="1" customHeight="1">
      <c r="A38" s="1"/>
      <c r="B38" s="1"/>
      <c r="C38" s="101"/>
      <c r="D38" s="39"/>
      <c r="E38" s="102"/>
      <c r="F38" s="103"/>
      <c r="G38" s="102"/>
      <c r="H38" s="102"/>
      <c r="I38" s="102"/>
      <c r="J38" s="102"/>
      <c r="K38" s="102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5"/>
      <c r="AL38" s="3"/>
      <c r="AM38" s="3"/>
      <c r="AN38" s="3"/>
      <c r="AO38" s="3"/>
      <c r="AP38" s="3"/>
      <c r="AQ38" s="3"/>
      <c r="AR38" s="3"/>
      <c r="AS38" s="3"/>
    </row>
    <row r="39" spans="1:45" hidden="1">
      <c r="A39" s="1"/>
      <c r="B39" s="1"/>
      <c r="C39" s="101"/>
      <c r="D39" s="24"/>
      <c r="E39" s="102"/>
      <c r="F39" s="103"/>
      <c r="G39" s="102"/>
      <c r="H39" s="102"/>
      <c r="I39" s="102"/>
      <c r="J39" s="102"/>
      <c r="K39" s="102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  <c r="AG39" s="107"/>
      <c r="AH39" s="107"/>
      <c r="AI39" s="107"/>
      <c r="AJ39" s="107"/>
      <c r="AK39" s="3"/>
      <c r="AL39" s="3"/>
      <c r="AM39" s="3"/>
      <c r="AN39" s="3"/>
      <c r="AO39" s="3"/>
      <c r="AP39" s="3"/>
      <c r="AQ39" s="3"/>
      <c r="AR39" s="3"/>
      <c r="AS39" s="3"/>
    </row>
    <row r="40" spans="1:45" hidden="1">
      <c r="C40" s="24"/>
      <c r="D40" s="24"/>
      <c r="E40" s="24"/>
      <c r="F40" s="24"/>
      <c r="G40" s="24"/>
      <c r="H40" s="24"/>
      <c r="I40" s="24"/>
      <c r="J40" s="24"/>
      <c r="K40" s="24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8"/>
    </row>
    <row r="41" spans="1:45" ht="5.45" hidden="1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45" ht="14.45" hidden="1" customHeight="1">
      <c r="C42" s="24"/>
      <c r="D42" s="3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7"/>
      <c r="T42" s="107"/>
      <c r="U42" s="107"/>
      <c r="V42" s="107"/>
      <c r="W42" s="107"/>
      <c r="X42" s="107"/>
      <c r="Z42" s="107"/>
      <c r="AA42" s="107"/>
      <c r="AB42" s="107"/>
      <c r="AC42" s="107"/>
      <c r="AD42" s="107"/>
      <c r="AE42" s="107"/>
    </row>
    <row r="43" spans="1:45" hidden="1">
      <c r="C43" s="24"/>
      <c r="D43" s="3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6"/>
      <c r="T43" s="106"/>
      <c r="U43" s="106"/>
      <c r="V43" s="106"/>
      <c r="W43" s="106"/>
      <c r="X43" s="106"/>
      <c r="Z43" s="106"/>
      <c r="AA43" s="106"/>
      <c r="AB43" s="106"/>
      <c r="AC43" s="106"/>
      <c r="AD43" s="106"/>
      <c r="AE43" s="106"/>
    </row>
    <row r="44" spans="1:4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6"/>
      <c r="T44" s="106"/>
      <c r="U44" s="106"/>
      <c r="V44" s="106"/>
      <c r="W44" s="106"/>
      <c r="X44" s="106"/>
      <c r="Z44" s="106"/>
      <c r="AA44" s="106"/>
      <c r="AB44" s="106"/>
      <c r="AC44" s="106"/>
      <c r="AD44" s="106"/>
      <c r="AE44" s="106"/>
    </row>
    <row r="45" spans="1:45" ht="4.9000000000000004" hidden="1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4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6"/>
      <c r="T46" s="106"/>
      <c r="U46" s="106"/>
      <c r="V46" s="106"/>
      <c r="W46" s="106"/>
      <c r="X46" s="106"/>
      <c r="Z46" s="106"/>
      <c r="AA46" s="106"/>
      <c r="AB46" s="106"/>
      <c r="AC46" s="106"/>
      <c r="AD46" s="106"/>
      <c r="AE46" s="106"/>
    </row>
    <row r="47" spans="1:4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6"/>
      <c r="T47" s="106"/>
      <c r="U47" s="106"/>
      <c r="V47" s="106"/>
      <c r="W47" s="106"/>
      <c r="X47" s="106"/>
      <c r="Z47" s="106"/>
      <c r="AA47" s="106"/>
      <c r="AB47" s="106"/>
      <c r="AC47" s="106"/>
      <c r="AD47" s="106"/>
      <c r="AE47" s="106"/>
    </row>
    <row r="50" spans="12:36">
      <c r="L50" t="s">
        <v>134</v>
      </c>
      <c r="M50" t="s">
        <v>135</v>
      </c>
      <c r="N50" t="s">
        <v>136</v>
      </c>
      <c r="O50" t="s">
        <v>137</v>
      </c>
      <c r="P50" t="s">
        <v>138</v>
      </c>
      <c r="Q50" t="s">
        <v>139</v>
      </c>
      <c r="R50" t="s">
        <v>140</v>
      </c>
      <c r="S50" t="s">
        <v>141</v>
      </c>
      <c r="T50" t="s">
        <v>142</v>
      </c>
      <c r="U50" t="s">
        <v>143</v>
      </c>
      <c r="V50" t="s">
        <v>144</v>
      </c>
      <c r="W50" t="s">
        <v>145</v>
      </c>
      <c r="X50" t="s">
        <v>146</v>
      </c>
      <c r="Y50" t="s">
        <v>147</v>
      </c>
      <c r="Z50" t="s">
        <v>148</v>
      </c>
      <c r="AA50" t="s">
        <v>149</v>
      </c>
      <c r="AB50" t="s">
        <v>150</v>
      </c>
      <c r="AC50" t="s">
        <v>151</v>
      </c>
      <c r="AF50" t="s">
        <v>152</v>
      </c>
      <c r="AH50" t="s">
        <v>153</v>
      </c>
      <c r="AI50" t="s">
        <v>154</v>
      </c>
      <c r="AJ50" t="s">
        <v>155</v>
      </c>
    </row>
    <row r="51" spans="12:36">
      <c r="L51" t="s">
        <v>156</v>
      </c>
      <c r="M51" t="s">
        <v>157</v>
      </c>
      <c r="N51" t="s">
        <v>158</v>
      </c>
      <c r="O51" t="s">
        <v>159</v>
      </c>
      <c r="P51" t="s">
        <v>160</v>
      </c>
      <c r="Q51" t="s">
        <v>161</v>
      </c>
      <c r="R51" t="s">
        <v>162</v>
      </c>
      <c r="S51" t="s">
        <v>163</v>
      </c>
      <c r="T51" t="s">
        <v>164</v>
      </c>
      <c r="U51" t="s">
        <v>165</v>
      </c>
      <c r="V51" t="s">
        <v>166</v>
      </c>
      <c r="W51" t="s">
        <v>167</v>
      </c>
      <c r="X51" t="s">
        <v>168</v>
      </c>
      <c r="Y51" t="s">
        <v>169</v>
      </c>
      <c r="Z51" t="s">
        <v>170</v>
      </c>
      <c r="AA51" t="s">
        <v>171</v>
      </c>
      <c r="AB51" t="s">
        <v>172</v>
      </c>
      <c r="AC51" t="s">
        <v>173</v>
      </c>
      <c r="AF51" t="s">
        <v>174</v>
      </c>
      <c r="AH51" t="s">
        <v>175</v>
      </c>
      <c r="AI51" t="s">
        <v>176</v>
      </c>
      <c r="AJ51" t="s">
        <v>177</v>
      </c>
    </row>
  </sheetData>
  <sheetProtection selectLockedCells="1"/>
  <mergeCells count="56">
    <mergeCell ref="G37:K37"/>
    <mergeCell ref="M30:N30"/>
    <mergeCell ref="P30:Q30"/>
    <mergeCell ref="M31:N31"/>
    <mergeCell ref="P31:Q31"/>
    <mergeCell ref="M32:N32"/>
    <mergeCell ref="P32:Q32"/>
    <mergeCell ref="M33:N33"/>
    <mergeCell ref="P33:Q33"/>
    <mergeCell ref="M34:Q34"/>
    <mergeCell ref="G35:K35"/>
    <mergeCell ref="G36:K36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000000000000001" header="0.13" footer="0.14000000000000001"/>
  <pageSetup paperSize="9" scale="8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zoomScale="81" zoomScaleNormal="81" workbookViewId="0">
      <pane ySplit="1" topLeftCell="A9" activePane="bottomLeft" state="frozenSplit"/>
      <selection activeCell="G18" sqref="G18:K18"/>
      <selection pane="bottomLeft" activeCell="F51" sqref="F51:F52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7.28515625" hidden="1" customWidth="1"/>
    <col min="43" max="43" width="4" hidden="1" customWidth="1"/>
    <col min="44" max="45" width="4" customWidth="1"/>
    <col min="46" max="46" width="10.42578125" style="12" customWidth="1"/>
    <col min="47" max="240" width="11.42578125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2" width="4" customWidth="1"/>
    <col min="253" max="254" width="11.42578125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351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 t="s">
        <v>242</v>
      </c>
      <c r="U2" s="9"/>
      <c r="V2" s="9"/>
      <c r="W2" s="5"/>
      <c r="X2" s="196" t="str">
        <f>IF(T2="","",T2)</f>
        <v>3</v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>33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20" t="s">
        <v>22</v>
      </c>
      <c r="S8" s="20" t="s">
        <v>23</v>
      </c>
      <c r="T8" s="20" t="s">
        <v>24</v>
      </c>
      <c r="U8" s="21" t="s">
        <v>25</v>
      </c>
      <c r="V8" s="20" t="s">
        <v>26</v>
      </c>
      <c r="W8" s="20" t="s">
        <v>27</v>
      </c>
      <c r="X8" s="21" t="s">
        <v>28</v>
      </c>
      <c r="Y8" s="20" t="s">
        <v>29</v>
      </c>
      <c r="Z8" s="20" t="s">
        <v>30</v>
      </c>
      <c r="AA8" s="20" t="s">
        <v>31</v>
      </c>
      <c r="AB8" s="21" t="s">
        <v>32</v>
      </c>
      <c r="AC8" s="20" t="s">
        <v>33</v>
      </c>
      <c r="AD8" s="20" t="s">
        <v>34</v>
      </c>
      <c r="AE8" s="20" t="s">
        <v>35</v>
      </c>
      <c r="AF8" s="21" t="s">
        <v>36</v>
      </c>
      <c r="AG8" s="109" t="s">
        <v>37</v>
      </c>
      <c r="AH8" s="109" t="s">
        <v>38</v>
      </c>
      <c r="AI8" s="21" t="s">
        <v>39</v>
      </c>
      <c r="AJ8" s="21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7" s="33" customFormat="1" ht="19.149999999999999" customHeight="1">
      <c r="A9" s="26" t="s">
        <v>191</v>
      </c>
      <c r="B9" s="26">
        <v>35</v>
      </c>
      <c r="C9" s="27">
        <f ca="1">OFFSET(C9,15,0)</f>
        <v>1</v>
      </c>
      <c r="D9" s="38" t="s">
        <v>352</v>
      </c>
      <c r="E9" s="26" t="s">
        <v>44</v>
      </c>
      <c r="F9" s="26">
        <v>58</v>
      </c>
      <c r="G9" s="214" t="s">
        <v>353</v>
      </c>
      <c r="H9" s="215"/>
      <c r="I9" s="215"/>
      <c r="J9" s="215"/>
      <c r="K9" s="216"/>
      <c r="L9" s="29" t="s">
        <v>262</v>
      </c>
      <c r="M9" s="30"/>
      <c r="N9" s="30"/>
      <c r="O9" s="30"/>
      <c r="P9" s="30"/>
      <c r="Q9" s="29" t="s">
        <v>53</v>
      </c>
      <c r="R9" s="30"/>
      <c r="S9" s="30"/>
      <c r="T9" s="30"/>
      <c r="U9" s="30"/>
      <c r="V9" s="29" t="s">
        <v>48</v>
      </c>
      <c r="W9" s="30"/>
      <c r="X9" s="30"/>
      <c r="Y9" s="30"/>
      <c r="Z9" s="30"/>
      <c r="AA9" s="29" t="s">
        <v>54</v>
      </c>
      <c r="AB9" s="30"/>
      <c r="AC9" s="30"/>
      <c r="AD9" s="30"/>
      <c r="AE9" s="29" t="s">
        <v>45</v>
      </c>
      <c r="AF9" s="30"/>
      <c r="AG9" s="30"/>
      <c r="AH9" s="30"/>
      <c r="AI9" s="30"/>
      <c r="AJ9" s="30"/>
      <c r="AK9" s="31"/>
      <c r="AL9" s="32"/>
      <c r="AM9" s="31"/>
      <c r="AN9" s="32"/>
      <c r="AP9" s="34" t="s">
        <v>49</v>
      </c>
      <c r="AQ9" s="35">
        <f>IF(E9="M",100,IF(E9=1,100,IF(E9="","",120)))</f>
        <v>100</v>
      </c>
      <c r="AT9" s="36"/>
    </row>
    <row r="10" spans="1:47" s="37" customFormat="1" ht="21.6" customHeight="1">
      <c r="A10" s="26" t="s">
        <v>42</v>
      </c>
      <c r="B10" s="26">
        <v>53</v>
      </c>
      <c r="C10" s="27">
        <f t="shared" ref="C10:C18" ca="1" si="0">OFFSET(C10,15,0)</f>
        <v>2</v>
      </c>
      <c r="D10" s="38" t="s">
        <v>354</v>
      </c>
      <c r="E10" s="26" t="s">
        <v>44</v>
      </c>
      <c r="F10" s="26">
        <v>58</v>
      </c>
      <c r="G10" s="214" t="s">
        <v>300</v>
      </c>
      <c r="H10" s="215"/>
      <c r="I10" s="215"/>
      <c r="J10" s="215"/>
      <c r="K10" s="216"/>
      <c r="L10" s="30"/>
      <c r="M10" s="30"/>
      <c r="N10" s="29" t="s">
        <v>45</v>
      </c>
      <c r="O10" s="30"/>
      <c r="P10" s="30"/>
      <c r="Q10" s="30"/>
      <c r="R10" s="30"/>
      <c r="S10" s="29" t="s">
        <v>53</v>
      </c>
      <c r="T10" s="30"/>
      <c r="U10" s="30"/>
      <c r="V10" s="30"/>
      <c r="W10" s="29" t="s">
        <v>210</v>
      </c>
      <c r="X10" s="30"/>
      <c r="Y10" s="30"/>
      <c r="Z10" s="30"/>
      <c r="AA10" s="30"/>
      <c r="AB10" s="30"/>
      <c r="AC10" s="29" t="s">
        <v>48</v>
      </c>
      <c r="AD10" s="30"/>
      <c r="AE10" s="30"/>
      <c r="AF10" s="29"/>
      <c r="AG10" s="30"/>
      <c r="AH10" s="30"/>
      <c r="AI10" s="30"/>
      <c r="AJ10" s="30"/>
      <c r="AK10" s="31"/>
      <c r="AL10" s="32"/>
      <c r="AM10" s="31"/>
      <c r="AN10" s="32"/>
      <c r="AP10" s="34" t="s">
        <v>56</v>
      </c>
      <c r="AQ10" s="35"/>
      <c r="AT10" s="36"/>
    </row>
    <row r="11" spans="1:47" s="33" customFormat="1" ht="21.6" customHeight="1">
      <c r="A11" s="26" t="s">
        <v>42</v>
      </c>
      <c r="B11" s="26">
        <v>85</v>
      </c>
      <c r="C11" s="27">
        <f t="shared" ca="1" si="0"/>
        <v>3</v>
      </c>
      <c r="D11" s="38" t="s">
        <v>355</v>
      </c>
      <c r="E11" s="26" t="s">
        <v>44</v>
      </c>
      <c r="F11" s="26">
        <v>58</v>
      </c>
      <c r="G11" s="214" t="s">
        <v>356</v>
      </c>
      <c r="H11" s="215"/>
      <c r="I11" s="215"/>
      <c r="J11" s="215"/>
      <c r="K11" s="216"/>
      <c r="L11" s="29" t="s">
        <v>65</v>
      </c>
      <c r="M11" s="30"/>
      <c r="N11" s="30"/>
      <c r="O11" s="30"/>
      <c r="P11" s="30"/>
      <c r="Q11" s="30"/>
      <c r="R11" s="30"/>
      <c r="S11" s="30"/>
      <c r="T11" s="29" t="s">
        <v>54</v>
      </c>
      <c r="U11" s="30"/>
      <c r="V11" s="30"/>
      <c r="W11" s="30"/>
      <c r="X11" s="30"/>
      <c r="Y11" s="29" t="s">
        <v>45</v>
      </c>
      <c r="Z11" s="30"/>
      <c r="AA11" s="30"/>
      <c r="AB11" s="30"/>
      <c r="AC11" s="30"/>
      <c r="AD11" s="29" t="s">
        <v>65</v>
      </c>
      <c r="AE11" s="30"/>
      <c r="AF11" s="30"/>
      <c r="AG11" s="30"/>
      <c r="AH11" s="29" t="s">
        <v>54</v>
      </c>
      <c r="AI11" s="30"/>
      <c r="AJ11" s="30"/>
      <c r="AK11" s="31"/>
      <c r="AL11" s="32"/>
      <c r="AM11" s="31"/>
      <c r="AN11" s="32"/>
      <c r="AP11" s="34" t="s">
        <v>60</v>
      </c>
      <c r="AQ11" s="39"/>
      <c r="AT11" s="36"/>
    </row>
    <row r="12" spans="1:47" s="33" customFormat="1" ht="21.6" customHeight="1">
      <c r="A12" s="26" t="s">
        <v>42</v>
      </c>
      <c r="B12" s="26">
        <v>85</v>
      </c>
      <c r="C12" s="27">
        <f t="shared" ca="1" si="0"/>
        <v>4</v>
      </c>
      <c r="D12" s="38" t="s">
        <v>357</v>
      </c>
      <c r="E12" s="26" t="s">
        <v>44</v>
      </c>
      <c r="F12" s="26">
        <v>58</v>
      </c>
      <c r="G12" s="214" t="s">
        <v>257</v>
      </c>
      <c r="H12" s="215"/>
      <c r="I12" s="215"/>
      <c r="J12" s="215"/>
      <c r="K12" s="216"/>
      <c r="L12" s="30"/>
      <c r="M12" s="30"/>
      <c r="N12" s="29" t="s">
        <v>54</v>
      </c>
      <c r="O12" s="30"/>
      <c r="P12" s="30"/>
      <c r="Q12" s="30"/>
      <c r="R12" s="29" t="s">
        <v>55</v>
      </c>
      <c r="S12" s="30"/>
      <c r="T12" s="30"/>
      <c r="U12" s="30"/>
      <c r="V12" s="29" t="s">
        <v>45</v>
      </c>
      <c r="W12" s="30"/>
      <c r="X12" s="30"/>
      <c r="Y12" s="30"/>
      <c r="Z12" s="29" t="s">
        <v>45</v>
      </c>
      <c r="AA12" s="30"/>
      <c r="AB12" s="30"/>
      <c r="AC12" s="30"/>
      <c r="AD12" s="30"/>
      <c r="AE12" s="30"/>
      <c r="AF12" s="30"/>
      <c r="AG12" s="30"/>
      <c r="AH12" s="30"/>
      <c r="AI12" s="29"/>
      <c r="AJ12" s="30"/>
      <c r="AK12" s="31"/>
      <c r="AL12" s="32"/>
      <c r="AM12" s="31"/>
      <c r="AN12" s="32"/>
      <c r="AP12" s="34" t="s">
        <v>66</v>
      </c>
      <c r="AQ12" s="39"/>
      <c r="AT12" s="36"/>
    </row>
    <row r="13" spans="1:47" s="33" customFormat="1" ht="21.6" customHeight="1">
      <c r="A13" s="26" t="s">
        <v>42</v>
      </c>
      <c r="B13" s="26">
        <v>44</v>
      </c>
      <c r="C13" s="27">
        <f t="shared" ca="1" si="0"/>
        <v>5</v>
      </c>
      <c r="D13" s="38" t="s">
        <v>358</v>
      </c>
      <c r="E13" s="26" t="s">
        <v>44</v>
      </c>
      <c r="F13" s="26">
        <v>58</v>
      </c>
      <c r="G13" s="214" t="s">
        <v>359</v>
      </c>
      <c r="H13" s="215"/>
      <c r="I13" s="215"/>
      <c r="J13" s="215"/>
      <c r="K13" s="216"/>
      <c r="L13" s="30"/>
      <c r="M13" s="30"/>
      <c r="N13" s="30"/>
      <c r="O13" s="29" t="s">
        <v>210</v>
      </c>
      <c r="P13" s="30"/>
      <c r="Q13" s="30"/>
      <c r="R13" s="30"/>
      <c r="S13" s="30"/>
      <c r="T13" s="29" t="s">
        <v>54</v>
      </c>
      <c r="U13" s="30"/>
      <c r="V13" s="30"/>
      <c r="W13" s="30"/>
      <c r="X13" s="30"/>
      <c r="Y13" s="30"/>
      <c r="Z13" s="30"/>
      <c r="AA13" s="29" t="s">
        <v>73</v>
      </c>
      <c r="AB13" s="30"/>
      <c r="AC13" s="30"/>
      <c r="AD13" s="30"/>
      <c r="AE13" s="30"/>
      <c r="AF13" s="29"/>
      <c r="AG13" s="30"/>
      <c r="AH13" s="30"/>
      <c r="AI13" s="30"/>
      <c r="AJ13" s="29"/>
      <c r="AK13" s="32"/>
      <c r="AL13" s="32"/>
      <c r="AM13" s="32"/>
      <c r="AN13" s="32"/>
      <c r="AP13" s="34" t="s">
        <v>69</v>
      </c>
      <c r="AQ13" s="39"/>
      <c r="AT13" s="36"/>
    </row>
    <row r="14" spans="1:47" s="33" customFormat="1" ht="21.6" customHeight="1">
      <c r="A14" s="26" t="s">
        <v>42</v>
      </c>
      <c r="B14" s="26">
        <v>72</v>
      </c>
      <c r="C14" s="27">
        <f t="shared" ca="1" si="0"/>
        <v>6</v>
      </c>
      <c r="D14" s="38" t="s">
        <v>360</v>
      </c>
      <c r="E14" s="26" t="s">
        <v>44</v>
      </c>
      <c r="F14" s="26">
        <v>58</v>
      </c>
      <c r="G14" s="214" t="s">
        <v>361</v>
      </c>
      <c r="H14" s="215"/>
      <c r="I14" s="215"/>
      <c r="J14" s="215"/>
      <c r="K14" s="216"/>
      <c r="L14" s="30"/>
      <c r="M14" s="30"/>
      <c r="N14" s="30"/>
      <c r="O14" s="30"/>
      <c r="P14" s="30"/>
      <c r="Q14" s="29" t="s">
        <v>48</v>
      </c>
      <c r="R14" s="30"/>
      <c r="S14" s="30"/>
      <c r="T14" s="30"/>
      <c r="U14" s="29"/>
      <c r="V14" s="30"/>
      <c r="W14" s="29" t="s">
        <v>210</v>
      </c>
      <c r="X14" s="30"/>
      <c r="Y14" s="30"/>
      <c r="Z14" s="30"/>
      <c r="AA14" s="30"/>
      <c r="AB14" s="30"/>
      <c r="AC14" s="30"/>
      <c r="AD14" s="29" t="s">
        <v>54</v>
      </c>
      <c r="AE14" s="30"/>
      <c r="AF14" s="30"/>
      <c r="AG14" s="29" t="s">
        <v>54</v>
      </c>
      <c r="AH14" s="30"/>
      <c r="AI14" s="30"/>
      <c r="AJ14" s="30"/>
      <c r="AK14" s="32"/>
      <c r="AL14" s="32"/>
      <c r="AM14" s="32"/>
      <c r="AN14" s="32"/>
      <c r="AP14" s="34" t="s">
        <v>75</v>
      </c>
      <c r="AQ14" s="39"/>
      <c r="AT14" s="36"/>
    </row>
    <row r="15" spans="1:47" s="33" customFormat="1" ht="21.6" customHeight="1">
      <c r="A15" s="26" t="s">
        <v>42</v>
      </c>
      <c r="B15" s="26">
        <v>49</v>
      </c>
      <c r="C15" s="27">
        <f t="shared" ca="1" si="0"/>
        <v>7</v>
      </c>
      <c r="D15" s="38" t="s">
        <v>362</v>
      </c>
      <c r="E15" s="26" t="s">
        <v>44</v>
      </c>
      <c r="F15" s="26">
        <v>58</v>
      </c>
      <c r="G15" s="214" t="s">
        <v>297</v>
      </c>
      <c r="H15" s="215"/>
      <c r="I15" s="215"/>
      <c r="J15" s="215"/>
      <c r="K15" s="216"/>
      <c r="L15" s="30"/>
      <c r="M15" s="30"/>
      <c r="N15" s="30"/>
      <c r="O15" s="30"/>
      <c r="P15" s="29" t="s">
        <v>54</v>
      </c>
      <c r="Q15" s="30"/>
      <c r="R15" s="30"/>
      <c r="S15" s="29" t="s">
        <v>54</v>
      </c>
      <c r="T15" s="30"/>
      <c r="U15" s="30"/>
      <c r="V15" s="30"/>
      <c r="W15" s="30"/>
      <c r="X15" s="30"/>
      <c r="Y15" s="29" t="s">
        <v>54</v>
      </c>
      <c r="Z15" s="30"/>
      <c r="AA15" s="30"/>
      <c r="AB15" s="29"/>
      <c r="AC15" s="30"/>
      <c r="AD15" s="30"/>
      <c r="AE15" s="29" t="s">
        <v>54</v>
      </c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79</v>
      </c>
      <c r="AQ15" s="39"/>
      <c r="AT15" s="36"/>
    </row>
    <row r="16" spans="1:47" s="33" customFormat="1" ht="21.6" customHeight="1">
      <c r="A16" s="26" t="s">
        <v>191</v>
      </c>
      <c r="B16" s="26">
        <v>29</v>
      </c>
      <c r="C16" s="27">
        <f t="shared" ca="1" si="0"/>
        <v>8</v>
      </c>
      <c r="D16" s="38" t="s">
        <v>363</v>
      </c>
      <c r="E16" s="26" t="s">
        <v>44</v>
      </c>
      <c r="F16" s="26">
        <v>58</v>
      </c>
      <c r="G16" s="214" t="s">
        <v>237</v>
      </c>
      <c r="H16" s="215"/>
      <c r="I16" s="215"/>
      <c r="J16" s="215"/>
      <c r="K16" s="216"/>
      <c r="L16" s="30"/>
      <c r="M16" s="29" t="s">
        <v>54</v>
      </c>
      <c r="N16" s="30"/>
      <c r="O16" s="30"/>
      <c r="P16" s="30"/>
      <c r="Q16" s="30"/>
      <c r="R16" s="29" t="s">
        <v>210</v>
      </c>
      <c r="S16" s="30"/>
      <c r="T16" s="30"/>
      <c r="U16" s="30"/>
      <c r="V16" s="30"/>
      <c r="W16" s="30"/>
      <c r="X16" s="29"/>
      <c r="Y16" s="30"/>
      <c r="Z16" s="30"/>
      <c r="AA16" s="30"/>
      <c r="AB16" s="30"/>
      <c r="AC16" s="29" t="s">
        <v>210</v>
      </c>
      <c r="AD16" s="30"/>
      <c r="AE16" s="30"/>
      <c r="AF16" s="30"/>
      <c r="AG16" s="30"/>
      <c r="AH16" s="29" t="s">
        <v>364</v>
      </c>
      <c r="AI16" s="30"/>
      <c r="AJ16" s="30"/>
      <c r="AK16" s="32"/>
      <c r="AL16" s="32"/>
      <c r="AM16" s="32"/>
      <c r="AN16" s="32"/>
      <c r="AP16" s="34" t="s">
        <v>83</v>
      </c>
      <c r="AQ16" s="39"/>
      <c r="AT16" s="36"/>
    </row>
    <row r="17" spans="1:50" s="33" customFormat="1" ht="21.6" customHeight="1">
      <c r="A17" s="26" t="s">
        <v>202</v>
      </c>
      <c r="B17" s="26">
        <v>37</v>
      </c>
      <c r="C17" s="27">
        <f t="shared" ca="1" si="0"/>
        <v>9</v>
      </c>
      <c r="D17" s="28" t="s">
        <v>365</v>
      </c>
      <c r="E17" s="26" t="s">
        <v>44</v>
      </c>
      <c r="F17" s="26">
        <v>59</v>
      </c>
      <c r="G17" s="214" t="s">
        <v>218</v>
      </c>
      <c r="H17" s="215"/>
      <c r="I17" s="215"/>
      <c r="J17" s="215"/>
      <c r="K17" s="216"/>
      <c r="L17" s="30"/>
      <c r="M17" s="30"/>
      <c r="N17" s="30"/>
      <c r="O17" s="29" t="s">
        <v>45</v>
      </c>
      <c r="P17" s="30"/>
      <c r="Q17" s="30"/>
      <c r="R17" s="30"/>
      <c r="S17" s="30"/>
      <c r="T17" s="30"/>
      <c r="U17" s="29"/>
      <c r="V17" s="30"/>
      <c r="W17" s="30"/>
      <c r="X17" s="29"/>
      <c r="Y17" s="30"/>
      <c r="Z17" s="30"/>
      <c r="AA17" s="30"/>
      <c r="AB17" s="29"/>
      <c r="AC17" s="30"/>
      <c r="AD17" s="30"/>
      <c r="AE17" s="30"/>
      <c r="AF17" s="30"/>
      <c r="AG17" s="30"/>
      <c r="AH17" s="30"/>
      <c r="AI17" s="29"/>
      <c r="AJ17" s="30"/>
      <c r="AK17" s="40"/>
      <c r="AL17" s="32"/>
      <c r="AM17" s="32"/>
      <c r="AN17" s="32"/>
      <c r="AO17" s="32"/>
      <c r="AP17" s="34" t="s">
        <v>87</v>
      </c>
      <c r="AQ17" s="39"/>
      <c r="AT17" s="32"/>
      <c r="AU17" s="41"/>
      <c r="AV17" s="41"/>
      <c r="AW17" s="41"/>
      <c r="AX17" s="41"/>
    </row>
    <row r="18" spans="1:50" s="33" customFormat="1" ht="21.6" customHeight="1">
      <c r="A18" s="26" t="s">
        <v>42</v>
      </c>
      <c r="B18" s="26">
        <v>72</v>
      </c>
      <c r="C18" s="27">
        <f t="shared" ca="1" si="0"/>
        <v>10</v>
      </c>
      <c r="D18" s="38" t="s">
        <v>366</v>
      </c>
      <c r="E18" s="42" t="s">
        <v>44</v>
      </c>
      <c r="F18" s="42">
        <v>59</v>
      </c>
      <c r="G18" s="214" t="s">
        <v>367</v>
      </c>
      <c r="H18" s="215"/>
      <c r="I18" s="215"/>
      <c r="J18" s="215"/>
      <c r="K18" s="216"/>
      <c r="L18" s="30"/>
      <c r="M18" s="29" t="s">
        <v>249</v>
      </c>
      <c r="N18" s="30"/>
      <c r="O18" s="30"/>
      <c r="P18" s="29" t="s">
        <v>368</v>
      </c>
      <c r="Q18" s="30"/>
      <c r="R18" s="30"/>
      <c r="S18" s="30"/>
      <c r="T18" s="30"/>
      <c r="U18" s="30"/>
      <c r="V18" s="30"/>
      <c r="W18" s="30"/>
      <c r="X18" s="30"/>
      <c r="Y18" s="30"/>
      <c r="Z18" s="29" t="s">
        <v>54</v>
      </c>
      <c r="AA18" s="30"/>
      <c r="AB18" s="30"/>
      <c r="AC18" s="30"/>
      <c r="AD18" s="30"/>
      <c r="AE18" s="30"/>
      <c r="AF18" s="30"/>
      <c r="AG18" s="29" t="s">
        <v>239</v>
      </c>
      <c r="AH18" s="30"/>
      <c r="AI18" s="30"/>
      <c r="AJ18" s="29"/>
      <c r="AK18" s="43"/>
      <c r="AL18" s="32"/>
      <c r="AM18" s="32"/>
      <c r="AN18" s="32"/>
      <c r="AO18" s="32"/>
      <c r="AP18" s="44" t="s">
        <v>90</v>
      </c>
      <c r="AQ18" s="39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9"/>
      <c r="AT19" s="32"/>
      <c r="AU19" s="41"/>
      <c r="AV19" s="45"/>
      <c r="AW19" s="45"/>
      <c r="AX19" s="45"/>
    </row>
    <row r="20" spans="1:50" s="33" customFormat="1" ht="21.6" customHeight="1" thickBot="1">
      <c r="B20" s="52"/>
      <c r="C20" s="52"/>
      <c r="D20" s="217" t="s">
        <v>92</v>
      </c>
      <c r="E20" s="217"/>
      <c r="F20" s="217"/>
      <c r="G20" s="109" t="s">
        <v>93</v>
      </c>
      <c r="H20" s="109" t="s">
        <v>94</v>
      </c>
      <c r="I20" s="21" t="s">
        <v>95</v>
      </c>
      <c r="J20" s="109" t="s">
        <v>96</v>
      </c>
      <c r="K20" s="109" t="s">
        <v>97</v>
      </c>
      <c r="L20" s="109" t="s">
        <v>98</v>
      </c>
      <c r="M20" s="109" t="s">
        <v>99</v>
      </c>
      <c r="N20" s="109" t="s">
        <v>100</v>
      </c>
      <c r="O20" s="109" t="s">
        <v>101</v>
      </c>
      <c r="P20" s="109" t="s">
        <v>102</v>
      </c>
      <c r="V20" s="40"/>
      <c r="W20" s="40"/>
      <c r="X20" s="40"/>
      <c r="Y20" s="40"/>
      <c r="Z20" s="218" t="s">
        <v>103</v>
      </c>
      <c r="AA20" s="219"/>
      <c r="AB20" s="219"/>
      <c r="AC20" s="219"/>
      <c r="AD20" s="219"/>
      <c r="AE20" s="220"/>
      <c r="AM20" s="41"/>
      <c r="AN20" s="41"/>
      <c r="AP20" s="39"/>
      <c r="AQ20" s="32"/>
      <c r="AR20" s="32"/>
      <c r="AS20" s="32"/>
      <c r="AU20" s="45"/>
      <c r="AV20" s="45"/>
    </row>
    <row r="21" spans="1:50" s="33" customFormat="1" ht="21.6" customHeight="1" thickBot="1">
      <c r="B21" s="52"/>
      <c r="C21" s="52"/>
      <c r="D21" s="217"/>
      <c r="E21" s="217"/>
      <c r="F21" s="217"/>
      <c r="G21" s="21" t="s">
        <v>104</v>
      </c>
      <c r="H21" s="109" t="s">
        <v>105</v>
      </c>
      <c r="I21" s="109" t="s">
        <v>106</v>
      </c>
      <c r="J21" s="21" t="s">
        <v>107</v>
      </c>
      <c r="K21" s="109" t="s">
        <v>108</v>
      </c>
      <c r="L21" s="109" t="s">
        <v>109</v>
      </c>
      <c r="M21" s="109" t="s">
        <v>110</v>
      </c>
      <c r="N21" s="109" t="s">
        <v>111</v>
      </c>
      <c r="O21" s="109" t="s">
        <v>112</v>
      </c>
      <c r="P21" s="21" t="s">
        <v>113</v>
      </c>
      <c r="S21" s="56"/>
      <c r="T21" s="56"/>
      <c r="U21" s="56"/>
      <c r="V21" s="56"/>
      <c r="W21" s="56"/>
      <c r="X21" s="56"/>
      <c r="Z21" s="57"/>
      <c r="AA21" s="58"/>
      <c r="AB21" s="58"/>
      <c r="AC21" s="58"/>
      <c r="AD21" s="58"/>
      <c r="AE21" s="59"/>
      <c r="AM21" s="48"/>
      <c r="AN21" s="48"/>
      <c r="AP21" s="60" t="s">
        <v>114</v>
      </c>
      <c r="AQ21" s="39"/>
      <c r="AT21" s="61"/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69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09" t="s">
        <v>98</v>
      </c>
      <c r="T23" s="109" t="s">
        <v>112</v>
      </c>
      <c r="U23" s="109" t="s">
        <v>101</v>
      </c>
      <c r="V23" s="72"/>
      <c r="W23" s="72"/>
      <c r="X23" s="73"/>
      <c r="Z23" s="74"/>
      <c r="AA23" s="75"/>
      <c r="AB23" s="75"/>
      <c r="AC23" s="75"/>
      <c r="AD23" s="75"/>
      <c r="AE23" s="76"/>
      <c r="AM23" s="48"/>
      <c r="AN23" s="48"/>
      <c r="AO23" s="77"/>
    </row>
    <row r="24" spans="1:50" s="33" customFormat="1" ht="24" customHeight="1">
      <c r="A24" s="78" t="str">
        <f ca="1">OFFSET(A24,-15,0)</f>
        <v>BRE</v>
      </c>
      <c r="B24" s="79">
        <f ca="1">OFFSET(B24,-15,0)</f>
        <v>35</v>
      </c>
      <c r="C24" s="17">
        <v>1</v>
      </c>
      <c r="D24" s="38" t="str">
        <f ca="1">OFFSET(D24,-15,0)</f>
        <v>CHAUMET Leo</v>
      </c>
      <c r="E24" s="80" t="str">
        <f ca="1">OFFSET(E24,-15,0)</f>
        <v>M</v>
      </c>
      <c r="F24" s="26">
        <v>0</v>
      </c>
      <c r="G24" s="81">
        <v>10</v>
      </c>
      <c r="H24" s="81">
        <v>10</v>
      </c>
      <c r="I24" s="81">
        <v>0</v>
      </c>
      <c r="J24" s="81">
        <v>0</v>
      </c>
      <c r="K24" s="82">
        <v>10</v>
      </c>
      <c r="L24" s="83"/>
      <c r="M24" s="227">
        <f>SUM(G24:K24)</f>
        <v>30</v>
      </c>
      <c r="N24" s="228"/>
      <c r="O24" s="84"/>
      <c r="P24" s="233">
        <f t="shared" ref="P24:P33" ca="1" si="1">SUM(OFFSET(P24,0,-10),OFFSET(P24,0,-3))</f>
        <v>30</v>
      </c>
      <c r="Q24" s="232"/>
      <c r="R24" s="45"/>
      <c r="S24" s="85"/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N24" s="48"/>
      <c r="AO24" s="52"/>
      <c r="AQ24" s="39">
        <f t="shared" ref="AQ24:AQ33" si="2">COUNT(G24:K24)</f>
        <v>5</v>
      </c>
    </row>
    <row r="25" spans="1:50" s="33" customFormat="1" ht="21.6" customHeight="1">
      <c r="A25" s="78" t="str">
        <f t="shared" ref="A25:B33" ca="1" si="3">OFFSET(A25,-15,0)</f>
        <v>PDL</v>
      </c>
      <c r="B25" s="79">
        <f t="shared" ca="1" si="3"/>
        <v>53</v>
      </c>
      <c r="C25" s="17">
        <v>2</v>
      </c>
      <c r="D25" s="38" t="str">
        <f t="shared" ref="D25:E33" ca="1" si="4">OFFSET(D25,-15,0)</f>
        <v>COCHY Mael</v>
      </c>
      <c r="E25" s="80" t="str">
        <f t="shared" ca="1" si="4"/>
        <v>M</v>
      </c>
      <c r="F25" s="26">
        <v>10</v>
      </c>
      <c r="G25" s="81">
        <v>10</v>
      </c>
      <c r="H25" s="81">
        <v>10</v>
      </c>
      <c r="I25" s="81">
        <v>0</v>
      </c>
      <c r="J25" s="81">
        <v>0</v>
      </c>
      <c r="K25" s="82" t="str">
        <f>IF(L25&lt;&gt;"","-","")</f>
        <v/>
      </c>
      <c r="L25" s="83"/>
      <c r="M25" s="227">
        <f t="shared" ref="M25:M33" si="5">SUM(G25:K25)</f>
        <v>20</v>
      </c>
      <c r="N25" s="228"/>
      <c r="O25" s="84"/>
      <c r="P25" s="233">
        <f t="shared" ca="1" si="1"/>
        <v>30</v>
      </c>
      <c r="Q25" s="232"/>
      <c r="R25" s="45"/>
      <c r="S25" s="85"/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M25" s="48"/>
      <c r="AN25" s="48"/>
      <c r="AO25" s="52"/>
      <c r="AQ25" s="39">
        <f t="shared" si="2"/>
        <v>4</v>
      </c>
    </row>
    <row r="26" spans="1:50" s="33" customFormat="1" ht="21.6" customHeight="1">
      <c r="A26" s="78" t="str">
        <f t="shared" ca="1" si="3"/>
        <v>PDL</v>
      </c>
      <c r="B26" s="79">
        <f t="shared" ca="1" si="3"/>
        <v>85</v>
      </c>
      <c r="C26" s="17">
        <v>3</v>
      </c>
      <c r="D26" s="38" t="str">
        <f t="shared" ca="1" si="4"/>
        <v>ERMACORA Corentin</v>
      </c>
      <c r="E26" s="80" t="str">
        <f t="shared" ca="1" si="4"/>
        <v>M</v>
      </c>
      <c r="F26" s="26">
        <v>20</v>
      </c>
      <c r="G26" s="81">
        <v>0</v>
      </c>
      <c r="H26" s="81">
        <v>0</v>
      </c>
      <c r="I26" s="81">
        <v>10</v>
      </c>
      <c r="J26" s="81">
        <v>7</v>
      </c>
      <c r="K26" s="82">
        <v>0</v>
      </c>
      <c r="L26" s="83"/>
      <c r="M26" s="227">
        <f t="shared" si="5"/>
        <v>17</v>
      </c>
      <c r="N26" s="228"/>
      <c r="O26" s="84"/>
      <c r="P26" s="233">
        <f t="shared" ca="1" si="1"/>
        <v>37</v>
      </c>
      <c r="Q26" s="232"/>
      <c r="R26" s="45"/>
      <c r="S26" s="85"/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M26" s="48"/>
      <c r="AN26" s="48"/>
      <c r="AO26" s="52"/>
      <c r="AQ26" s="39">
        <f t="shared" si="2"/>
        <v>5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PDL</v>
      </c>
      <c r="B27" s="79">
        <f t="shared" ca="1" si="3"/>
        <v>85</v>
      </c>
      <c r="C27" s="17">
        <v>4</v>
      </c>
      <c r="D27" s="38" t="str">
        <f t="shared" ca="1" si="4"/>
        <v>FERCHAUD Alex</v>
      </c>
      <c r="E27" s="80" t="str">
        <f t="shared" ca="1" si="4"/>
        <v>M</v>
      </c>
      <c r="F27" s="26">
        <v>30</v>
      </c>
      <c r="G27" s="81">
        <v>0</v>
      </c>
      <c r="H27" s="81">
        <v>10</v>
      </c>
      <c r="I27" s="81">
        <v>10</v>
      </c>
      <c r="J27" s="81">
        <v>10</v>
      </c>
      <c r="K27" s="82">
        <v>0</v>
      </c>
      <c r="L27" s="83"/>
      <c r="M27" s="227">
        <f t="shared" si="5"/>
        <v>30</v>
      </c>
      <c r="N27" s="228"/>
      <c r="O27" s="84"/>
      <c r="P27" s="233">
        <f t="shared" ca="1" si="1"/>
        <v>60</v>
      </c>
      <c r="Q27" s="232"/>
      <c r="R27" s="45"/>
      <c r="S27" s="85" t="s">
        <v>210</v>
      </c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M27" s="48"/>
      <c r="AN27" s="48"/>
      <c r="AO27" s="52"/>
      <c r="AQ27" s="39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PDL</v>
      </c>
      <c r="B28" s="79">
        <f t="shared" ca="1" si="3"/>
        <v>44</v>
      </c>
      <c r="C28" s="17">
        <v>5</v>
      </c>
      <c r="D28" s="38" t="str">
        <f t="shared" ca="1" si="4"/>
        <v>GIL Mateo</v>
      </c>
      <c r="E28" s="80" t="str">
        <f t="shared" ca="1" si="4"/>
        <v>M</v>
      </c>
      <c r="F28" s="26">
        <v>0</v>
      </c>
      <c r="G28" s="81">
        <v>0</v>
      </c>
      <c r="H28" s="81">
        <v>0</v>
      </c>
      <c r="I28" s="81">
        <v>10</v>
      </c>
      <c r="J28" s="81">
        <v>7</v>
      </c>
      <c r="K28" s="82">
        <v>10</v>
      </c>
      <c r="L28" s="83"/>
      <c r="M28" s="227">
        <f t="shared" si="5"/>
        <v>27</v>
      </c>
      <c r="N28" s="228"/>
      <c r="O28" s="84"/>
      <c r="P28" s="233">
        <f t="shared" ca="1" si="1"/>
        <v>27</v>
      </c>
      <c r="Q28" s="232"/>
      <c r="R28" s="45"/>
      <c r="S28" s="85" t="s">
        <v>65</v>
      </c>
      <c r="T28" s="86"/>
      <c r="U28" s="86" t="s">
        <v>45</v>
      </c>
      <c r="V28" s="86"/>
      <c r="W28" s="86"/>
      <c r="X28" s="87"/>
      <c r="Z28" s="85"/>
      <c r="AA28" s="86"/>
      <c r="AB28" s="86"/>
      <c r="AC28" s="86"/>
      <c r="AD28" s="86"/>
      <c r="AE28" s="87"/>
      <c r="AM28" s="48"/>
      <c r="AN28" s="48"/>
      <c r="AO28" s="52"/>
      <c r="AQ28" s="39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PDL</v>
      </c>
      <c r="B29" s="79">
        <f t="shared" ca="1" si="3"/>
        <v>72</v>
      </c>
      <c r="C29" s="17">
        <v>6</v>
      </c>
      <c r="D29" s="38" t="str">
        <f t="shared" ca="1" si="4"/>
        <v>LAUNAY Loris</v>
      </c>
      <c r="E29" s="80" t="str">
        <f t="shared" ca="1" si="4"/>
        <v>M</v>
      </c>
      <c r="F29" s="26">
        <v>10</v>
      </c>
      <c r="G29" s="81">
        <v>0</v>
      </c>
      <c r="H29" s="81">
        <v>0</v>
      </c>
      <c r="I29" s="81">
        <v>0</v>
      </c>
      <c r="J29" s="81">
        <v>0</v>
      </c>
      <c r="K29" s="82">
        <v>0</v>
      </c>
      <c r="L29" s="83"/>
      <c r="M29" s="227">
        <f t="shared" si="5"/>
        <v>0</v>
      </c>
      <c r="N29" s="228"/>
      <c r="O29" s="84"/>
      <c r="P29" s="233">
        <f t="shared" ca="1" si="1"/>
        <v>10</v>
      </c>
      <c r="Q29" s="230"/>
      <c r="R29" s="45"/>
      <c r="S29" s="85"/>
      <c r="T29" s="86"/>
      <c r="U29" s="86" t="s">
        <v>54</v>
      </c>
      <c r="V29" s="86"/>
      <c r="W29" s="86"/>
      <c r="X29" s="87"/>
      <c r="Z29" s="85"/>
      <c r="AA29" s="86"/>
      <c r="AB29" s="86"/>
      <c r="AC29" s="86"/>
      <c r="AD29" s="86"/>
      <c r="AE29" s="87"/>
      <c r="AM29" s="48"/>
      <c r="AN29" s="48"/>
      <c r="AO29" s="52"/>
      <c r="AQ29" s="39">
        <f t="shared" si="2"/>
        <v>5</v>
      </c>
      <c r="AR29" s="22"/>
    </row>
    <row r="30" spans="1:50" s="33" customFormat="1" ht="21.6" customHeight="1">
      <c r="A30" s="78" t="str">
        <f t="shared" ca="1" si="3"/>
        <v>PDL</v>
      </c>
      <c r="B30" s="79">
        <f t="shared" ca="1" si="3"/>
        <v>49</v>
      </c>
      <c r="C30" s="17">
        <v>7</v>
      </c>
      <c r="D30" s="38" t="str">
        <f t="shared" ca="1" si="4"/>
        <v>MONJAL Remi</v>
      </c>
      <c r="E30" s="80" t="str">
        <f t="shared" ca="1" si="4"/>
        <v>M</v>
      </c>
      <c r="F30" s="26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3"/>
      <c r="M30" s="227">
        <f t="shared" si="5"/>
        <v>0</v>
      </c>
      <c r="N30" s="228"/>
      <c r="O30" s="84"/>
      <c r="P30" s="233">
        <f t="shared" ca="1" si="1"/>
        <v>0</v>
      </c>
      <c r="Q30" s="230"/>
      <c r="R30" s="45"/>
      <c r="S30" s="85"/>
      <c r="T30" s="86" t="s">
        <v>54</v>
      </c>
      <c r="U30" s="86"/>
      <c r="V30" s="86"/>
      <c r="W30" s="86"/>
      <c r="X30" s="87"/>
      <c r="Z30" s="85"/>
      <c r="AA30" s="86"/>
      <c r="AB30" s="86"/>
      <c r="AC30" s="86"/>
      <c r="AD30" s="86"/>
      <c r="AE30" s="87"/>
      <c r="AM30" s="48"/>
      <c r="AN30" s="48"/>
      <c r="AO30" s="52"/>
      <c r="AQ30" s="39">
        <f t="shared" si="2"/>
        <v>5</v>
      </c>
      <c r="AR30" s="22"/>
    </row>
    <row r="31" spans="1:50" s="33" customFormat="1" ht="21.6" customHeight="1">
      <c r="A31" s="78" t="str">
        <f t="shared" ca="1" si="3"/>
        <v>BRE</v>
      </c>
      <c r="B31" s="79">
        <f t="shared" ca="1" si="3"/>
        <v>29</v>
      </c>
      <c r="C31" s="17">
        <v>8</v>
      </c>
      <c r="D31" s="38" t="str">
        <f t="shared" ca="1" si="4"/>
        <v>PHILIPPE Samuel</v>
      </c>
      <c r="E31" s="80" t="str">
        <f t="shared" ca="1" si="4"/>
        <v>M</v>
      </c>
      <c r="F31" s="26">
        <v>17</v>
      </c>
      <c r="G31" s="81">
        <v>0</v>
      </c>
      <c r="H31" s="81">
        <v>0</v>
      </c>
      <c r="I31" s="81">
        <v>0</v>
      </c>
      <c r="J31" s="81">
        <v>7</v>
      </c>
      <c r="K31" s="82">
        <v>10</v>
      </c>
      <c r="L31" s="83"/>
      <c r="M31" s="227">
        <f t="shared" si="5"/>
        <v>17</v>
      </c>
      <c r="N31" s="228"/>
      <c r="O31" s="84"/>
      <c r="P31" s="233">
        <f t="shared" ca="1" si="1"/>
        <v>34</v>
      </c>
      <c r="Q31" s="232"/>
      <c r="R31" s="45"/>
      <c r="S31" s="85"/>
      <c r="T31" s="86" t="s">
        <v>45</v>
      </c>
      <c r="U31" s="86"/>
      <c r="V31" s="86"/>
      <c r="W31" s="86"/>
      <c r="X31" s="87"/>
      <c r="Z31" s="85"/>
      <c r="AA31" s="86"/>
      <c r="AB31" s="86"/>
      <c r="AC31" s="86"/>
      <c r="AD31" s="86"/>
      <c r="AE31" s="87"/>
      <c r="AM31" s="48"/>
      <c r="AN31" s="48"/>
      <c r="AO31" s="52"/>
      <c r="AQ31" s="39">
        <f t="shared" si="2"/>
        <v>5</v>
      </c>
      <c r="AR31" s="22"/>
    </row>
    <row r="32" spans="1:50" s="33" customFormat="1" ht="21.6" customHeight="1">
      <c r="A32" s="78" t="str">
        <f t="shared" ca="1" si="3"/>
        <v>TBO</v>
      </c>
      <c r="B32" s="79">
        <f t="shared" ca="1" si="3"/>
        <v>37</v>
      </c>
      <c r="C32" s="17">
        <v>9</v>
      </c>
      <c r="D32" s="28" t="str">
        <f t="shared" ca="1" si="4"/>
        <v>GRANGE Guillaume</v>
      </c>
      <c r="E32" s="80" t="str">
        <f t="shared" ca="1" si="4"/>
        <v>M</v>
      </c>
      <c r="F32" s="26">
        <v>90</v>
      </c>
      <c r="G32" s="81">
        <v>10</v>
      </c>
      <c r="H32" s="81" t="str">
        <f>IF(L32&lt;&gt;"","-","")</f>
        <v>-</v>
      </c>
      <c r="I32" s="81" t="str">
        <f>IF(L32&lt;&gt;"","-","")</f>
        <v>-</v>
      </c>
      <c r="J32" s="81" t="str">
        <f>IF(L32&lt;&gt;"","-","")</f>
        <v>-</v>
      </c>
      <c r="K32" s="82" t="str">
        <f>IF(L32&lt;&gt;"","-","")</f>
        <v>-</v>
      </c>
      <c r="L32" s="83" t="s">
        <v>127</v>
      </c>
      <c r="M32" s="227">
        <f t="shared" si="5"/>
        <v>10</v>
      </c>
      <c r="N32" s="228"/>
      <c r="O32" s="84"/>
      <c r="P32" s="231">
        <f t="shared" ca="1" si="1"/>
        <v>100</v>
      </c>
      <c r="Q32" s="230"/>
      <c r="R32" s="89"/>
      <c r="S32" s="85"/>
      <c r="T32" s="86"/>
      <c r="U32" s="86"/>
      <c r="V32" s="86"/>
      <c r="W32" s="86"/>
      <c r="X32" s="87"/>
      <c r="Z32" s="85"/>
      <c r="AA32" s="86"/>
      <c r="AB32" s="86"/>
      <c r="AC32" s="86"/>
      <c r="AD32" s="86"/>
      <c r="AE32" s="87"/>
      <c r="AN32" s="90"/>
      <c r="AO32" s="90"/>
      <c r="AP32" s="90"/>
      <c r="AQ32" s="39">
        <f t="shared" si="2"/>
        <v>1</v>
      </c>
      <c r="AR32" s="48"/>
      <c r="AS32" s="48"/>
    </row>
    <row r="33" spans="1:45" s="33" customFormat="1" ht="21.6" customHeight="1" thickBot="1">
      <c r="A33" s="91" t="str">
        <f t="shared" ca="1" si="3"/>
        <v>PDL</v>
      </c>
      <c r="B33" s="92">
        <f t="shared" ca="1" si="3"/>
        <v>72</v>
      </c>
      <c r="C33" s="17">
        <v>10</v>
      </c>
      <c r="D33" s="28" t="str">
        <f t="shared" ca="1" si="4"/>
        <v>HEDOUIN Tim</v>
      </c>
      <c r="E33" s="80" t="str">
        <f t="shared" ca="1" si="4"/>
        <v>M</v>
      </c>
      <c r="F33" s="26">
        <v>70</v>
      </c>
      <c r="G33" s="81">
        <v>10</v>
      </c>
      <c r="H33" s="81">
        <v>10</v>
      </c>
      <c r="I33" s="81">
        <v>0</v>
      </c>
      <c r="J33" s="81">
        <v>10</v>
      </c>
      <c r="K33" s="82" t="str">
        <f>IF(L33&lt;&gt;"","-","")</f>
        <v/>
      </c>
      <c r="L33" s="83"/>
      <c r="M33" s="227">
        <f t="shared" si="5"/>
        <v>30</v>
      </c>
      <c r="N33" s="228"/>
      <c r="O33" s="84"/>
      <c r="P33" s="231">
        <f t="shared" ca="1" si="1"/>
        <v>100</v>
      </c>
      <c r="Q33" s="230"/>
      <c r="R33" s="89"/>
      <c r="S33" s="93"/>
      <c r="T33" s="94"/>
      <c r="U33" s="94"/>
      <c r="V33" s="94"/>
      <c r="W33" s="94"/>
      <c r="X33" s="95"/>
      <c r="Z33" s="93"/>
      <c r="AA33" s="94"/>
      <c r="AB33" s="94"/>
      <c r="AC33" s="94"/>
      <c r="AD33" s="94"/>
      <c r="AE33" s="95"/>
      <c r="AN33" s="90"/>
      <c r="AO33" s="90"/>
      <c r="AP33" s="90"/>
      <c r="AQ33" s="39">
        <f t="shared" si="2"/>
        <v>4</v>
      </c>
      <c r="AR33" s="48"/>
      <c r="AS33" s="48"/>
    </row>
    <row r="34" spans="1:45" s="33" customFormat="1" ht="13.9" customHeight="1">
      <c r="A34" s="37"/>
      <c r="B34" s="37"/>
      <c r="C34" s="236" t="s">
        <v>129</v>
      </c>
      <c r="D34" s="236"/>
      <c r="E34" s="236"/>
      <c r="F34" s="236"/>
      <c r="G34" s="236"/>
      <c r="H34" s="236"/>
      <c r="I34" s="236"/>
      <c r="J34" s="236"/>
      <c r="K34" s="236"/>
      <c r="L34" s="236"/>
      <c r="M34" s="236" t="s">
        <v>130</v>
      </c>
      <c r="N34" s="236"/>
      <c r="O34" s="236"/>
      <c r="P34" s="236"/>
      <c r="Q34" s="236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</row>
    <row r="35" spans="1:45" s="33" customFormat="1" ht="14.45" hidden="1" customHeight="1">
      <c r="A35" s="37"/>
      <c r="B35" s="37"/>
      <c r="C35" s="98">
        <f>COUNT(L35:AJ35,S42:X42,Z42:AE42)</f>
        <v>0</v>
      </c>
      <c r="D35" s="98"/>
      <c r="E35" s="39"/>
      <c r="F35" s="39"/>
      <c r="G35" s="237" t="s">
        <v>131</v>
      </c>
      <c r="H35" s="238"/>
      <c r="I35" s="238"/>
      <c r="J35" s="238"/>
      <c r="K35" s="238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100"/>
      <c r="AL35" s="41"/>
      <c r="AM35" s="41"/>
    </row>
    <row r="36" spans="1:45" s="33" customFormat="1" ht="14.45" hidden="1" customHeight="1">
      <c r="A36" s="37"/>
      <c r="B36" s="37"/>
      <c r="C36" s="39"/>
      <c r="D36" s="39"/>
      <c r="E36" s="39"/>
      <c r="F36" s="39"/>
      <c r="G36" s="234" t="s">
        <v>132</v>
      </c>
      <c r="H36" s="235"/>
      <c r="I36" s="235"/>
      <c r="J36" s="235"/>
      <c r="K36" s="235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100"/>
      <c r="AL36" s="41"/>
      <c r="AM36" s="41"/>
    </row>
    <row r="37" spans="1:45" s="33" customFormat="1" ht="14.45" hidden="1" customHeight="1">
      <c r="A37" s="37"/>
      <c r="B37" s="37"/>
      <c r="C37" s="98"/>
      <c r="D37" s="39"/>
      <c r="E37" s="39"/>
      <c r="F37" s="39"/>
      <c r="G37" s="234" t="s">
        <v>133</v>
      </c>
      <c r="H37" s="235"/>
      <c r="I37" s="235"/>
      <c r="J37" s="235"/>
      <c r="K37" s="235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</row>
    <row r="38" spans="1:45" s="33" customFormat="1" ht="5.45" hidden="1" customHeight="1">
      <c r="A38" s="1"/>
      <c r="B38" s="1"/>
      <c r="C38" s="101"/>
      <c r="D38" s="39"/>
      <c r="E38" s="102"/>
      <c r="F38" s="103"/>
      <c r="G38" s="102"/>
      <c r="H38" s="102"/>
      <c r="I38" s="102"/>
      <c r="J38" s="102"/>
      <c r="K38" s="102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5"/>
      <c r="AL38" s="3"/>
      <c r="AM38" s="3"/>
      <c r="AN38" s="3"/>
      <c r="AO38" s="3"/>
      <c r="AP38" s="3"/>
      <c r="AQ38" s="3"/>
      <c r="AR38" s="3"/>
      <c r="AS38" s="3"/>
    </row>
    <row r="39" spans="1:45" hidden="1">
      <c r="A39" s="1"/>
      <c r="B39" s="1"/>
      <c r="C39" s="101"/>
      <c r="D39" s="24"/>
      <c r="E39" s="102"/>
      <c r="F39" s="103"/>
      <c r="G39" s="102"/>
      <c r="H39" s="102"/>
      <c r="I39" s="102"/>
      <c r="J39" s="102"/>
      <c r="K39" s="102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  <c r="AG39" s="107"/>
      <c r="AH39" s="107"/>
      <c r="AI39" s="107"/>
      <c r="AJ39" s="107"/>
      <c r="AK39" s="3"/>
      <c r="AL39" s="3"/>
      <c r="AM39" s="3"/>
      <c r="AN39" s="3"/>
      <c r="AO39" s="3"/>
      <c r="AP39" s="3"/>
      <c r="AQ39" s="3"/>
      <c r="AR39" s="3"/>
      <c r="AS39" s="3"/>
    </row>
    <row r="40" spans="1:45" hidden="1">
      <c r="C40" s="24"/>
      <c r="D40" s="24"/>
      <c r="E40" s="24"/>
      <c r="F40" s="24"/>
      <c r="G40" s="24"/>
      <c r="H40" s="24"/>
      <c r="I40" s="24"/>
      <c r="J40" s="24"/>
      <c r="K40" s="24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8"/>
    </row>
    <row r="41" spans="1:45" ht="5.45" hidden="1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45" ht="14.45" hidden="1" customHeight="1">
      <c r="C42" s="24"/>
      <c r="D42" s="3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7"/>
      <c r="T42" s="107"/>
      <c r="U42" s="107"/>
      <c r="V42" s="107"/>
      <c r="W42" s="107"/>
      <c r="X42" s="107"/>
      <c r="Z42" s="107"/>
      <c r="AA42" s="107"/>
      <c r="AB42" s="107"/>
      <c r="AC42" s="107"/>
      <c r="AD42" s="107"/>
      <c r="AE42" s="107"/>
    </row>
    <row r="43" spans="1:45" hidden="1">
      <c r="C43" s="24"/>
      <c r="D43" s="3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6"/>
      <c r="T43" s="106"/>
      <c r="U43" s="106"/>
      <c r="V43" s="106"/>
      <c r="W43" s="106"/>
      <c r="X43" s="106"/>
      <c r="Z43" s="106"/>
      <c r="AA43" s="106"/>
      <c r="AB43" s="106"/>
      <c r="AC43" s="106"/>
      <c r="AD43" s="106"/>
      <c r="AE43" s="106"/>
    </row>
    <row r="44" spans="1:4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6"/>
      <c r="T44" s="106"/>
      <c r="U44" s="106"/>
      <c r="V44" s="106"/>
      <c r="W44" s="106"/>
      <c r="X44" s="106"/>
      <c r="Z44" s="106"/>
      <c r="AA44" s="106"/>
      <c r="AB44" s="106"/>
      <c r="AC44" s="106"/>
      <c r="AD44" s="106"/>
      <c r="AE44" s="106"/>
    </row>
    <row r="45" spans="1:45" ht="4.9000000000000004" hidden="1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4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6"/>
      <c r="T46" s="106"/>
      <c r="U46" s="106"/>
      <c r="V46" s="106"/>
      <c r="W46" s="106"/>
      <c r="X46" s="106"/>
      <c r="Z46" s="106"/>
      <c r="AA46" s="106"/>
      <c r="AB46" s="106"/>
      <c r="AC46" s="106"/>
      <c r="AD46" s="106"/>
      <c r="AE46" s="106"/>
    </row>
    <row r="47" spans="1:4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6"/>
      <c r="T47" s="106"/>
      <c r="U47" s="106"/>
      <c r="V47" s="106"/>
      <c r="W47" s="106"/>
      <c r="X47" s="106"/>
      <c r="Z47" s="106"/>
      <c r="AA47" s="106"/>
      <c r="AB47" s="106"/>
      <c r="AC47" s="106"/>
      <c r="AD47" s="106"/>
      <c r="AE47" s="106"/>
    </row>
    <row r="50" spans="12:29">
      <c r="L50" t="s">
        <v>134</v>
      </c>
      <c r="M50" t="s">
        <v>135</v>
      </c>
      <c r="N50" t="s">
        <v>136</v>
      </c>
      <c r="O50" t="s">
        <v>137</v>
      </c>
      <c r="P50" t="s">
        <v>138</v>
      </c>
      <c r="Q50" t="s">
        <v>139</v>
      </c>
      <c r="R50" t="s">
        <v>140</v>
      </c>
      <c r="S50" t="s">
        <v>141</v>
      </c>
      <c r="T50" t="s">
        <v>142</v>
      </c>
      <c r="V50" t="s">
        <v>144</v>
      </c>
      <c r="W50" t="s">
        <v>145</v>
      </c>
      <c r="Y50" t="s">
        <v>147</v>
      </c>
      <c r="Z50" t="s">
        <v>148</v>
      </c>
      <c r="AA50" t="s">
        <v>149</v>
      </c>
      <c r="AC50" t="s">
        <v>151</v>
      </c>
    </row>
    <row r="51" spans="12:29">
      <c r="L51" t="s">
        <v>156</v>
      </c>
      <c r="M51" t="s">
        <v>157</v>
      </c>
      <c r="N51" t="s">
        <v>158</v>
      </c>
      <c r="O51" t="s">
        <v>159</v>
      </c>
      <c r="P51" t="s">
        <v>160</v>
      </c>
      <c r="Q51" t="s">
        <v>161</v>
      </c>
      <c r="R51" t="s">
        <v>162</v>
      </c>
      <c r="S51" t="s">
        <v>163</v>
      </c>
      <c r="T51" t="s">
        <v>164</v>
      </c>
      <c r="V51" t="s">
        <v>166</v>
      </c>
      <c r="W51" t="s">
        <v>143</v>
      </c>
      <c r="Y51" t="s">
        <v>169</v>
      </c>
      <c r="Z51" t="s">
        <v>170</v>
      </c>
      <c r="AA51" t="s">
        <v>171</v>
      </c>
      <c r="AC51" t="s">
        <v>146</v>
      </c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000000000000001" header="0.13" footer="0.14000000000000001"/>
  <pageSetup paperSize="9" scale="8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47"/>
  <sheetViews>
    <sheetView topLeftCell="C8" zoomScale="81" zoomScaleNormal="81" workbookViewId="0">
      <pane ySplit="1" topLeftCell="A15" activePane="bottomLeft" state="frozenSplit"/>
      <selection activeCell="G18" sqref="G18:K18"/>
      <selection pane="bottomLeft" activeCell="P33" activeCellId="1" sqref="P25:Q25 P33:Q33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7.28515625" hidden="1" customWidth="1"/>
    <col min="43" max="43" width="4" hidden="1" customWidth="1"/>
    <col min="44" max="45" width="4" customWidth="1"/>
    <col min="46" max="46" width="10.42578125" style="12" customWidth="1"/>
    <col min="47" max="240" width="11.42578125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2" width="4" customWidth="1"/>
    <col min="253" max="254" width="11.42578125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369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/>
      <c r="U2" s="9"/>
      <c r="V2" s="9"/>
      <c r="W2" s="5"/>
      <c r="X2" s="196" t="str">
        <f>IF(T2="","",T2)</f>
        <v/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>34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109" t="s">
        <v>16</v>
      </c>
      <c r="M8" s="109" t="s">
        <v>17</v>
      </c>
      <c r="N8" s="109" t="s">
        <v>18</v>
      </c>
      <c r="O8" s="109" t="s">
        <v>19</v>
      </c>
      <c r="P8" s="109" t="s">
        <v>20</v>
      </c>
      <c r="Q8" s="109" t="s">
        <v>21</v>
      </c>
      <c r="R8" s="109" t="s">
        <v>22</v>
      </c>
      <c r="S8" s="109" t="s">
        <v>23</v>
      </c>
      <c r="T8" s="109" t="s">
        <v>24</v>
      </c>
      <c r="U8" s="109" t="s">
        <v>25</v>
      </c>
      <c r="V8" s="109" t="s">
        <v>26</v>
      </c>
      <c r="W8" s="109" t="s">
        <v>27</v>
      </c>
      <c r="X8" s="109" t="s">
        <v>28</v>
      </c>
      <c r="Y8" s="109" t="s">
        <v>29</v>
      </c>
      <c r="Z8" s="109" t="s">
        <v>30</v>
      </c>
      <c r="AA8" s="109" t="s">
        <v>31</v>
      </c>
      <c r="AB8" s="109" t="s">
        <v>32</v>
      </c>
      <c r="AC8" s="109" t="s">
        <v>33</v>
      </c>
      <c r="AD8" s="109" t="s">
        <v>34</v>
      </c>
      <c r="AE8" s="109" t="s">
        <v>35</v>
      </c>
      <c r="AF8" s="109" t="s">
        <v>36</v>
      </c>
      <c r="AG8" s="109" t="s">
        <v>37</v>
      </c>
      <c r="AH8" s="109" t="s">
        <v>38</v>
      </c>
      <c r="AI8" s="109" t="s">
        <v>39</v>
      </c>
      <c r="AJ8" s="109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7" s="33" customFormat="1" ht="19.149999999999999" customHeight="1">
      <c r="A9" s="26" t="s">
        <v>42</v>
      </c>
      <c r="B9" s="26">
        <v>85</v>
      </c>
      <c r="C9" s="27">
        <f ca="1">OFFSET(C9,15,0)</f>
        <v>1</v>
      </c>
      <c r="D9" s="38" t="s">
        <v>370</v>
      </c>
      <c r="E9" s="26" t="s">
        <v>44</v>
      </c>
      <c r="F9" s="26">
        <v>59</v>
      </c>
      <c r="G9" s="214" t="s">
        <v>371</v>
      </c>
      <c r="H9" s="215"/>
      <c r="I9" s="215"/>
      <c r="J9" s="215"/>
      <c r="K9" s="216"/>
      <c r="L9" s="29" t="s">
        <v>65</v>
      </c>
      <c r="M9" s="30"/>
      <c r="N9" s="30"/>
      <c r="O9" s="30"/>
      <c r="P9" s="30"/>
      <c r="Q9" s="29" t="s">
        <v>54</v>
      </c>
      <c r="R9" s="30"/>
      <c r="S9" s="30"/>
      <c r="T9" s="30"/>
      <c r="U9" s="30"/>
      <c r="V9" s="29" t="s">
        <v>210</v>
      </c>
      <c r="W9" s="30"/>
      <c r="X9" s="30"/>
      <c r="Y9" s="30"/>
      <c r="Z9" s="30"/>
      <c r="AA9" s="29" t="s">
        <v>219</v>
      </c>
      <c r="AB9" s="30"/>
      <c r="AC9" s="30"/>
      <c r="AD9" s="30"/>
      <c r="AE9" s="29" t="s">
        <v>54</v>
      </c>
      <c r="AF9" s="30"/>
      <c r="AG9" s="30"/>
      <c r="AH9" s="30"/>
      <c r="AI9" s="30"/>
      <c r="AJ9" s="30"/>
      <c r="AK9" s="31"/>
      <c r="AL9" s="32"/>
      <c r="AM9" s="31"/>
      <c r="AN9" s="32"/>
      <c r="AP9" s="34" t="s">
        <v>49</v>
      </c>
      <c r="AQ9" s="35">
        <f>IF(E9="M",100,IF(E9=1,100,IF(E9="","",120)))</f>
        <v>100</v>
      </c>
      <c r="AT9" s="36"/>
    </row>
    <row r="10" spans="1:47" s="37" customFormat="1" ht="21.6" customHeight="1">
      <c r="A10" s="26" t="s">
        <v>42</v>
      </c>
      <c r="B10" s="26">
        <v>85</v>
      </c>
      <c r="C10" s="27">
        <f t="shared" ref="C10:C18" ca="1" si="0">OFFSET(C10,15,0)</f>
        <v>2</v>
      </c>
      <c r="D10" s="38" t="s">
        <v>372</v>
      </c>
      <c r="E10" s="26" t="s">
        <v>44</v>
      </c>
      <c r="F10" s="26">
        <v>59</v>
      </c>
      <c r="G10" s="214" t="s">
        <v>215</v>
      </c>
      <c r="H10" s="215"/>
      <c r="I10" s="215"/>
      <c r="J10" s="215"/>
      <c r="K10" s="216"/>
      <c r="L10" s="30"/>
      <c r="M10" s="30"/>
      <c r="N10" s="29" t="s">
        <v>45</v>
      </c>
      <c r="O10" s="30"/>
      <c r="P10" s="30"/>
      <c r="Q10" s="30"/>
      <c r="R10" s="30"/>
      <c r="S10" s="29"/>
      <c r="T10" s="30"/>
      <c r="U10" s="30"/>
      <c r="V10" s="30"/>
      <c r="W10" s="29"/>
      <c r="X10" s="30"/>
      <c r="Y10" s="30"/>
      <c r="Z10" s="30"/>
      <c r="AA10" s="30"/>
      <c r="AB10" s="30"/>
      <c r="AC10" s="29"/>
      <c r="AD10" s="30"/>
      <c r="AE10" s="30"/>
      <c r="AF10" s="29"/>
      <c r="AG10" s="30"/>
      <c r="AH10" s="30"/>
      <c r="AI10" s="30"/>
      <c r="AJ10" s="30"/>
      <c r="AK10" s="31"/>
      <c r="AL10" s="32"/>
      <c r="AM10" s="31"/>
      <c r="AN10" s="32"/>
      <c r="AP10" s="34" t="s">
        <v>56</v>
      </c>
      <c r="AQ10" s="35"/>
      <c r="AT10" s="36"/>
    </row>
    <row r="11" spans="1:47" s="33" customFormat="1" ht="21.6" customHeight="1">
      <c r="A11" s="26" t="s">
        <v>42</v>
      </c>
      <c r="B11" s="26">
        <v>44</v>
      </c>
      <c r="C11" s="27">
        <f t="shared" ca="1" si="0"/>
        <v>3</v>
      </c>
      <c r="D11" s="38" t="s">
        <v>373</v>
      </c>
      <c r="E11" s="26" t="s">
        <v>44</v>
      </c>
      <c r="F11" s="26">
        <v>59</v>
      </c>
      <c r="G11" s="214" t="s">
        <v>315</v>
      </c>
      <c r="H11" s="215"/>
      <c r="I11" s="215"/>
      <c r="J11" s="215"/>
      <c r="K11" s="216"/>
      <c r="L11" s="29" t="s">
        <v>47</v>
      </c>
      <c r="M11" s="30"/>
      <c r="N11" s="30"/>
      <c r="O11" s="30"/>
      <c r="P11" s="30"/>
      <c r="Q11" s="30"/>
      <c r="R11" s="30"/>
      <c r="S11" s="30"/>
      <c r="T11" s="29" t="s">
        <v>219</v>
      </c>
      <c r="U11" s="30"/>
      <c r="V11" s="30"/>
      <c r="W11" s="30"/>
      <c r="X11" s="30"/>
      <c r="Y11" s="29" t="s">
        <v>53</v>
      </c>
      <c r="Z11" s="30"/>
      <c r="AA11" s="30"/>
      <c r="AB11" s="30"/>
      <c r="AC11" s="30"/>
      <c r="AD11" s="29" t="s">
        <v>54</v>
      </c>
      <c r="AE11" s="30"/>
      <c r="AF11" s="30"/>
      <c r="AG11" s="30"/>
      <c r="AH11" s="29"/>
      <c r="AI11" s="30"/>
      <c r="AJ11" s="30"/>
      <c r="AK11" s="31"/>
      <c r="AL11" s="32"/>
      <c r="AM11" s="31"/>
      <c r="AN11" s="32"/>
      <c r="AP11" s="34" t="s">
        <v>60</v>
      </c>
      <c r="AQ11" s="39"/>
      <c r="AT11" s="36"/>
    </row>
    <row r="12" spans="1:47" s="33" customFormat="1" ht="21.6" customHeight="1">
      <c r="A12" s="26" t="s">
        <v>42</v>
      </c>
      <c r="B12" s="26">
        <v>49</v>
      </c>
      <c r="C12" s="27">
        <f t="shared" ca="1" si="0"/>
        <v>4</v>
      </c>
      <c r="D12" s="38" t="s">
        <v>374</v>
      </c>
      <c r="E12" s="26" t="s">
        <v>44</v>
      </c>
      <c r="F12" s="26">
        <v>60</v>
      </c>
      <c r="G12" s="214" t="s">
        <v>252</v>
      </c>
      <c r="H12" s="215"/>
      <c r="I12" s="215"/>
      <c r="J12" s="215"/>
      <c r="K12" s="216"/>
      <c r="L12" s="30"/>
      <c r="M12" s="30"/>
      <c r="N12" s="29" t="s">
        <v>54</v>
      </c>
      <c r="O12" s="30"/>
      <c r="P12" s="30"/>
      <c r="Q12" s="30"/>
      <c r="R12" s="29" t="s">
        <v>219</v>
      </c>
      <c r="S12" s="30"/>
      <c r="T12" s="30"/>
      <c r="U12" s="30"/>
      <c r="V12" s="29" t="s">
        <v>47</v>
      </c>
      <c r="W12" s="30"/>
      <c r="X12" s="30"/>
      <c r="Y12" s="30"/>
      <c r="Z12" s="29" t="s">
        <v>54</v>
      </c>
      <c r="AA12" s="30"/>
      <c r="AB12" s="30"/>
      <c r="AC12" s="30"/>
      <c r="AD12" s="30"/>
      <c r="AE12" s="30"/>
      <c r="AF12" s="30"/>
      <c r="AG12" s="30"/>
      <c r="AH12" s="30"/>
      <c r="AI12" s="29" t="s">
        <v>54</v>
      </c>
      <c r="AJ12" s="30"/>
      <c r="AK12" s="31"/>
      <c r="AL12" s="32"/>
      <c r="AM12" s="31"/>
      <c r="AN12" s="32"/>
      <c r="AP12" s="34" t="s">
        <v>66</v>
      </c>
      <c r="AQ12" s="39"/>
      <c r="AT12" s="36"/>
    </row>
    <row r="13" spans="1:47" s="33" customFormat="1" ht="21.6" customHeight="1">
      <c r="A13" s="26" t="s">
        <v>224</v>
      </c>
      <c r="B13" s="26">
        <v>79</v>
      </c>
      <c r="C13" s="27">
        <f t="shared" ca="1" si="0"/>
        <v>5</v>
      </c>
      <c r="D13" s="38" t="s">
        <v>375</v>
      </c>
      <c r="E13" s="26" t="s">
        <v>44</v>
      </c>
      <c r="F13" s="26">
        <v>60</v>
      </c>
      <c r="G13" s="214" t="s">
        <v>376</v>
      </c>
      <c r="H13" s="215"/>
      <c r="I13" s="215"/>
      <c r="J13" s="215"/>
      <c r="K13" s="216"/>
      <c r="L13" s="30"/>
      <c r="M13" s="30"/>
      <c r="N13" s="30"/>
      <c r="O13" s="29" t="s">
        <v>45</v>
      </c>
      <c r="P13" s="30"/>
      <c r="Q13" s="30"/>
      <c r="R13" s="30"/>
      <c r="S13" s="30"/>
      <c r="T13" s="29" t="s">
        <v>47</v>
      </c>
      <c r="U13" s="30"/>
      <c r="V13" s="30"/>
      <c r="W13" s="30"/>
      <c r="X13" s="30"/>
      <c r="Y13" s="30"/>
      <c r="Z13" s="30"/>
      <c r="AA13" s="29" t="s">
        <v>53</v>
      </c>
      <c r="AB13" s="30"/>
      <c r="AC13" s="30"/>
      <c r="AD13" s="30"/>
      <c r="AE13" s="30"/>
      <c r="AF13" s="29"/>
      <c r="AG13" s="30"/>
      <c r="AH13" s="30"/>
      <c r="AI13" s="30"/>
      <c r="AJ13" s="29" t="s">
        <v>54</v>
      </c>
      <c r="AK13" s="32"/>
      <c r="AL13" s="32"/>
      <c r="AM13" s="32"/>
      <c r="AN13" s="32"/>
      <c r="AP13" s="34" t="s">
        <v>69</v>
      </c>
      <c r="AQ13" s="39"/>
      <c r="AT13" s="36"/>
    </row>
    <row r="14" spans="1:47" s="33" customFormat="1" ht="21.6" customHeight="1">
      <c r="A14" s="26" t="s">
        <v>42</v>
      </c>
      <c r="B14" s="26">
        <v>44</v>
      </c>
      <c r="C14" s="27">
        <f t="shared" ca="1" si="0"/>
        <v>6</v>
      </c>
      <c r="D14" s="38" t="s">
        <v>377</v>
      </c>
      <c r="E14" s="26" t="s">
        <v>44</v>
      </c>
      <c r="F14" s="26">
        <v>60</v>
      </c>
      <c r="G14" s="214" t="s">
        <v>378</v>
      </c>
      <c r="H14" s="215"/>
      <c r="I14" s="215"/>
      <c r="J14" s="215"/>
      <c r="K14" s="216"/>
      <c r="L14" s="30"/>
      <c r="M14" s="30"/>
      <c r="N14" s="30"/>
      <c r="O14" s="30"/>
      <c r="P14" s="30"/>
      <c r="Q14" s="29" t="s">
        <v>316</v>
      </c>
      <c r="R14" s="30"/>
      <c r="S14" s="30"/>
      <c r="T14" s="30"/>
      <c r="U14" s="29" t="s">
        <v>47</v>
      </c>
      <c r="V14" s="30"/>
      <c r="W14" s="29"/>
      <c r="X14" s="30"/>
      <c r="Y14" s="30"/>
      <c r="Z14" s="30"/>
      <c r="AA14" s="30"/>
      <c r="AB14" s="30"/>
      <c r="AC14" s="30"/>
      <c r="AD14" s="29" t="s">
        <v>65</v>
      </c>
      <c r="AE14" s="30"/>
      <c r="AF14" s="30"/>
      <c r="AG14" s="29" t="s">
        <v>54</v>
      </c>
      <c r="AH14" s="30"/>
      <c r="AI14" s="30"/>
      <c r="AJ14" s="30"/>
      <c r="AK14" s="32"/>
      <c r="AL14" s="32"/>
      <c r="AM14" s="32"/>
      <c r="AN14" s="32"/>
      <c r="AP14" s="34" t="s">
        <v>75</v>
      </c>
      <c r="AQ14" s="39"/>
      <c r="AT14" s="36"/>
    </row>
    <row r="15" spans="1:47" s="33" customFormat="1" ht="21.6" customHeight="1">
      <c r="A15" s="26" t="s">
        <v>42</v>
      </c>
      <c r="B15" s="26">
        <v>44</v>
      </c>
      <c r="C15" s="27">
        <f t="shared" ca="1" si="0"/>
        <v>7</v>
      </c>
      <c r="D15" s="38" t="s">
        <v>379</v>
      </c>
      <c r="E15" s="26" t="s">
        <v>44</v>
      </c>
      <c r="F15" s="26">
        <v>60</v>
      </c>
      <c r="G15" s="214" t="s">
        <v>380</v>
      </c>
      <c r="H15" s="215"/>
      <c r="I15" s="215"/>
      <c r="J15" s="215"/>
      <c r="K15" s="216"/>
      <c r="L15" s="30"/>
      <c r="M15" s="30"/>
      <c r="N15" s="30"/>
      <c r="O15" s="30"/>
      <c r="P15" s="29" t="s">
        <v>219</v>
      </c>
      <c r="Q15" s="30"/>
      <c r="R15" s="30"/>
      <c r="S15" s="29"/>
      <c r="T15" s="30"/>
      <c r="U15" s="30"/>
      <c r="V15" s="30"/>
      <c r="W15" s="30"/>
      <c r="X15" s="30"/>
      <c r="Y15" s="29" t="s">
        <v>381</v>
      </c>
      <c r="Z15" s="30"/>
      <c r="AA15" s="30"/>
      <c r="AB15" s="29" t="s">
        <v>219</v>
      </c>
      <c r="AC15" s="30"/>
      <c r="AD15" s="30"/>
      <c r="AE15" s="29" t="s">
        <v>47</v>
      </c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79</v>
      </c>
      <c r="AQ15" s="39"/>
      <c r="AT15" s="36"/>
    </row>
    <row r="16" spans="1:47" s="33" customFormat="1" ht="21.6" customHeight="1">
      <c r="A16" s="26" t="s">
        <v>191</v>
      </c>
      <c r="B16" s="26">
        <v>35</v>
      </c>
      <c r="C16" s="27">
        <f t="shared" ca="1" si="0"/>
        <v>8</v>
      </c>
      <c r="D16" s="38" t="s">
        <v>382</v>
      </c>
      <c r="E16" s="26" t="s">
        <v>44</v>
      </c>
      <c r="F16" s="26">
        <v>60</v>
      </c>
      <c r="G16" s="214" t="s">
        <v>348</v>
      </c>
      <c r="H16" s="215"/>
      <c r="I16" s="215"/>
      <c r="J16" s="215"/>
      <c r="K16" s="216"/>
      <c r="L16" s="30"/>
      <c r="M16" s="29" t="s">
        <v>54</v>
      </c>
      <c r="N16" s="30"/>
      <c r="O16" s="30"/>
      <c r="P16" s="30"/>
      <c r="Q16" s="30"/>
      <c r="R16" s="29" t="s">
        <v>54</v>
      </c>
      <c r="S16" s="30"/>
      <c r="T16" s="30"/>
      <c r="U16" s="30"/>
      <c r="V16" s="30"/>
      <c r="W16" s="30"/>
      <c r="X16" s="29" t="s">
        <v>54</v>
      </c>
      <c r="Y16" s="30"/>
      <c r="Z16" s="30"/>
      <c r="AA16" s="30"/>
      <c r="AB16" s="30"/>
      <c r="AC16" s="29"/>
      <c r="AD16" s="30"/>
      <c r="AE16" s="30"/>
      <c r="AF16" s="30"/>
      <c r="AG16" s="30"/>
      <c r="AH16" s="29"/>
      <c r="AI16" s="30"/>
      <c r="AJ16" s="30"/>
      <c r="AK16" s="32"/>
      <c r="AL16" s="32"/>
      <c r="AM16" s="32"/>
      <c r="AN16" s="32"/>
      <c r="AP16" s="34" t="s">
        <v>83</v>
      </c>
      <c r="AQ16" s="39"/>
      <c r="AT16" s="36"/>
    </row>
    <row r="17" spans="1:50" s="33" customFormat="1" ht="21.6" customHeight="1">
      <c r="A17" s="26" t="s">
        <v>202</v>
      </c>
      <c r="B17" s="26">
        <v>28</v>
      </c>
      <c r="C17" s="27">
        <f t="shared" ca="1" si="0"/>
        <v>9</v>
      </c>
      <c r="D17" s="38" t="s">
        <v>383</v>
      </c>
      <c r="E17" s="26" t="s">
        <v>44</v>
      </c>
      <c r="F17" s="26">
        <v>60</v>
      </c>
      <c r="G17" s="214" t="s">
        <v>384</v>
      </c>
      <c r="H17" s="215"/>
      <c r="I17" s="215"/>
      <c r="J17" s="215"/>
      <c r="K17" s="216"/>
      <c r="L17" s="30"/>
      <c r="M17" s="30"/>
      <c r="N17" s="30"/>
      <c r="O17" s="29" t="s">
        <v>54</v>
      </c>
      <c r="P17" s="30"/>
      <c r="Q17" s="30"/>
      <c r="R17" s="30"/>
      <c r="S17" s="30"/>
      <c r="T17" s="30"/>
      <c r="U17" s="29" t="s">
        <v>219</v>
      </c>
      <c r="V17" s="30"/>
      <c r="W17" s="30"/>
      <c r="X17" s="29" t="s">
        <v>316</v>
      </c>
      <c r="Y17" s="30"/>
      <c r="Z17" s="30"/>
      <c r="AA17" s="30"/>
      <c r="AB17" s="29" t="s">
        <v>45</v>
      </c>
      <c r="AC17" s="30"/>
      <c r="AD17" s="30"/>
      <c r="AE17" s="30"/>
      <c r="AF17" s="30"/>
      <c r="AG17" s="30"/>
      <c r="AH17" s="30"/>
      <c r="AI17" s="29" t="s">
        <v>45</v>
      </c>
      <c r="AJ17" s="30"/>
      <c r="AK17" s="40"/>
      <c r="AL17" s="32"/>
      <c r="AM17" s="32"/>
      <c r="AN17" s="32"/>
      <c r="AO17" s="32"/>
      <c r="AP17" s="34" t="s">
        <v>87</v>
      </c>
      <c r="AQ17" s="39"/>
      <c r="AT17" s="32"/>
      <c r="AU17" s="41"/>
      <c r="AV17" s="41"/>
      <c r="AW17" s="41"/>
      <c r="AX17" s="41"/>
    </row>
    <row r="18" spans="1:50" s="33" customFormat="1" ht="21.6" customHeight="1">
      <c r="A18" s="26" t="s">
        <v>42</v>
      </c>
      <c r="B18" s="26">
        <v>53</v>
      </c>
      <c r="C18" s="27">
        <f t="shared" ca="1" si="0"/>
        <v>10</v>
      </c>
      <c r="D18" s="38" t="s">
        <v>385</v>
      </c>
      <c r="E18" s="42" t="s">
        <v>44</v>
      </c>
      <c r="F18" s="42">
        <v>60</v>
      </c>
      <c r="G18" s="214" t="s">
        <v>386</v>
      </c>
      <c r="H18" s="215"/>
      <c r="I18" s="215"/>
      <c r="J18" s="215"/>
      <c r="K18" s="216"/>
      <c r="L18" s="30"/>
      <c r="M18" s="29" t="s">
        <v>45</v>
      </c>
      <c r="N18" s="30"/>
      <c r="O18" s="30"/>
      <c r="P18" s="29" t="s">
        <v>210</v>
      </c>
      <c r="Q18" s="30"/>
      <c r="R18" s="30"/>
      <c r="S18" s="30"/>
      <c r="T18" s="30"/>
      <c r="U18" s="30"/>
      <c r="V18" s="30"/>
      <c r="W18" s="30"/>
      <c r="X18" s="30"/>
      <c r="Y18" s="30"/>
      <c r="Z18" s="29" t="s">
        <v>53</v>
      </c>
      <c r="AA18" s="30"/>
      <c r="AB18" s="30"/>
      <c r="AC18" s="30"/>
      <c r="AD18" s="30"/>
      <c r="AE18" s="30"/>
      <c r="AF18" s="30"/>
      <c r="AG18" s="29" t="s">
        <v>307</v>
      </c>
      <c r="AH18" s="30"/>
      <c r="AI18" s="30"/>
      <c r="AJ18" s="29" t="s">
        <v>45</v>
      </c>
      <c r="AK18" s="43"/>
      <c r="AL18" s="32"/>
      <c r="AM18" s="32"/>
      <c r="AN18" s="32"/>
      <c r="AO18" s="32"/>
      <c r="AP18" s="44" t="s">
        <v>90</v>
      </c>
      <c r="AQ18" s="39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9"/>
      <c r="AT19" s="32"/>
      <c r="AU19" s="41"/>
      <c r="AV19" s="45"/>
      <c r="AW19" s="45"/>
      <c r="AX19" s="45"/>
    </row>
    <row r="20" spans="1:50" s="33" customFormat="1" ht="21.6" customHeight="1" thickBot="1">
      <c r="B20" s="52"/>
      <c r="C20" s="52"/>
      <c r="D20" s="217" t="s">
        <v>92</v>
      </c>
      <c r="E20" s="217"/>
      <c r="F20" s="217"/>
      <c r="G20" s="109" t="s">
        <v>93</v>
      </c>
      <c r="H20" s="109" t="s">
        <v>94</v>
      </c>
      <c r="I20" s="109" t="s">
        <v>95</v>
      </c>
      <c r="J20" s="109" t="s">
        <v>96</v>
      </c>
      <c r="K20" s="109" t="s">
        <v>97</v>
      </c>
      <c r="L20" s="109" t="s">
        <v>98</v>
      </c>
      <c r="M20" s="109" t="s">
        <v>99</v>
      </c>
      <c r="N20" s="109" t="s">
        <v>100</v>
      </c>
      <c r="O20" s="109" t="s">
        <v>101</v>
      </c>
      <c r="P20" s="109" t="s">
        <v>102</v>
      </c>
      <c r="V20" s="40"/>
      <c r="W20" s="40"/>
      <c r="X20" s="40"/>
      <c r="Y20" s="40"/>
      <c r="Z20" s="218" t="s">
        <v>103</v>
      </c>
      <c r="AA20" s="219"/>
      <c r="AB20" s="219"/>
      <c r="AC20" s="219"/>
      <c r="AD20" s="219"/>
      <c r="AE20" s="220"/>
      <c r="AM20" s="41"/>
      <c r="AN20" s="41"/>
      <c r="AP20" s="39"/>
      <c r="AQ20" s="32"/>
      <c r="AR20" s="32"/>
      <c r="AS20" s="32"/>
      <c r="AU20" s="45"/>
      <c r="AV20" s="45"/>
    </row>
    <row r="21" spans="1:50" s="33" customFormat="1" ht="21.6" customHeight="1" thickBot="1">
      <c r="B21" s="52"/>
      <c r="C21" s="52"/>
      <c r="D21" s="217"/>
      <c r="E21" s="217"/>
      <c r="F21" s="217"/>
      <c r="G21" s="109" t="s">
        <v>104</v>
      </c>
      <c r="H21" s="109" t="s">
        <v>105</v>
      </c>
      <c r="I21" s="109" t="s">
        <v>106</v>
      </c>
      <c r="J21" s="109" t="s">
        <v>107</v>
      </c>
      <c r="K21" s="109" t="s">
        <v>108</v>
      </c>
      <c r="L21" s="109" t="s">
        <v>109</v>
      </c>
      <c r="M21" s="109" t="s">
        <v>110</v>
      </c>
      <c r="N21" s="109" t="s">
        <v>111</v>
      </c>
      <c r="O21" s="109" t="s">
        <v>112</v>
      </c>
      <c r="P21" s="109" t="s">
        <v>113</v>
      </c>
      <c r="S21" s="56"/>
      <c r="T21" s="56"/>
      <c r="U21" s="56"/>
      <c r="V21" s="56"/>
      <c r="W21" s="56"/>
      <c r="X21" s="56"/>
      <c r="Z21" s="57"/>
      <c r="AA21" s="58"/>
      <c r="AB21" s="58"/>
      <c r="AC21" s="58"/>
      <c r="AD21" s="58"/>
      <c r="AE21" s="59"/>
      <c r="AM21" s="48"/>
      <c r="AN21" s="48"/>
      <c r="AP21" s="60" t="s">
        <v>114</v>
      </c>
      <c r="AQ21" s="39"/>
      <c r="AT21" s="61"/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69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09" t="s">
        <v>101</v>
      </c>
      <c r="T23" s="72"/>
      <c r="U23" s="72"/>
      <c r="V23" s="72"/>
      <c r="W23" s="72"/>
      <c r="X23" s="73"/>
      <c r="Z23" s="74"/>
      <c r="AA23" s="75"/>
      <c r="AB23" s="75"/>
      <c r="AC23" s="75"/>
      <c r="AD23" s="75"/>
      <c r="AE23" s="76"/>
      <c r="AM23" s="48"/>
      <c r="AN23" s="48"/>
      <c r="AO23" s="77"/>
    </row>
    <row r="24" spans="1:50" s="33" customFormat="1" ht="24" customHeight="1">
      <c r="A24" s="78" t="str">
        <f ca="1">OFFSET(A24,-15,0)</f>
        <v>PDL</v>
      </c>
      <c r="B24" s="79">
        <f ca="1">OFFSET(B24,-15,0)</f>
        <v>85</v>
      </c>
      <c r="C24" s="17">
        <v>1</v>
      </c>
      <c r="D24" s="38" t="str">
        <f ca="1">OFFSET(D24,-15,0)</f>
        <v>HERMOUET Francois</v>
      </c>
      <c r="E24" s="80" t="str">
        <f ca="1">OFFSET(E24,-15,0)</f>
        <v>M</v>
      </c>
      <c r="F24" s="26">
        <v>10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3" t="s">
        <v>128</v>
      </c>
      <c r="M24" s="227">
        <f>SUM(G24:K24)</f>
        <v>0</v>
      </c>
      <c r="N24" s="228"/>
      <c r="O24" s="84"/>
      <c r="P24" s="233">
        <f t="shared" ref="P24:P33" ca="1" si="1">SUM(OFFSET(P24,0,-10),OFFSET(P24,0,-3))</f>
        <v>10</v>
      </c>
      <c r="Q24" s="232"/>
      <c r="R24" s="45"/>
      <c r="S24" s="85"/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N24" s="48"/>
      <c r="AO24" s="52"/>
      <c r="AQ24" s="39">
        <f t="shared" ref="AQ24:AQ33" si="2">COUNT(G24:K24)</f>
        <v>5</v>
      </c>
    </row>
    <row r="25" spans="1:50" s="33" customFormat="1" ht="21.6" customHeight="1">
      <c r="A25" s="78" t="str">
        <f t="shared" ref="A25:B33" ca="1" si="3">OFFSET(A25,-15,0)</f>
        <v>PDL</v>
      </c>
      <c r="B25" s="79">
        <f t="shared" ca="1" si="3"/>
        <v>85</v>
      </c>
      <c r="C25" s="17">
        <v>2</v>
      </c>
      <c r="D25" s="38" t="str">
        <f t="shared" ref="D25:E33" ca="1" si="4">OFFSET(D25,-15,0)</f>
        <v>MATHE Aurelien</v>
      </c>
      <c r="E25" s="80" t="str">
        <f t="shared" ca="1" si="4"/>
        <v>M</v>
      </c>
      <c r="F25" s="26">
        <v>97</v>
      </c>
      <c r="G25" s="81">
        <v>10</v>
      </c>
      <c r="H25" s="81" t="str">
        <f>IF(L25&lt;&gt;"","-","")</f>
        <v>-</v>
      </c>
      <c r="I25" s="81" t="str">
        <f>IF(L25&lt;&gt;"","-","")</f>
        <v>-</v>
      </c>
      <c r="J25" s="81" t="str">
        <f>IF(L25&lt;&gt;"","-","")</f>
        <v>-</v>
      </c>
      <c r="K25" s="82" t="str">
        <f t="shared" ref="K25:K31" si="5">IF(L25&lt;&gt;"","-","")</f>
        <v>-</v>
      </c>
      <c r="L25" s="83" t="s">
        <v>127</v>
      </c>
      <c r="M25" s="227">
        <f t="shared" ref="M25:M33" si="6">SUM(G25:K25)</f>
        <v>10</v>
      </c>
      <c r="N25" s="228"/>
      <c r="O25" s="84"/>
      <c r="P25" s="253">
        <f t="shared" ca="1" si="1"/>
        <v>107</v>
      </c>
      <c r="Q25" s="254"/>
      <c r="R25" s="45"/>
      <c r="S25" s="85"/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M25" s="48"/>
      <c r="AN25" s="48"/>
      <c r="AO25" s="52"/>
      <c r="AQ25" s="39">
        <f t="shared" si="2"/>
        <v>1</v>
      </c>
    </row>
    <row r="26" spans="1:50" s="33" customFormat="1" ht="21.6" customHeight="1">
      <c r="A26" s="78" t="str">
        <f t="shared" ca="1" si="3"/>
        <v>PDL</v>
      </c>
      <c r="B26" s="79">
        <f t="shared" ca="1" si="3"/>
        <v>44</v>
      </c>
      <c r="C26" s="17">
        <v>3</v>
      </c>
      <c r="D26" s="38" t="str">
        <f t="shared" ca="1" si="4"/>
        <v>OLLIVIER Sullivan</v>
      </c>
      <c r="E26" s="80" t="str">
        <f t="shared" ca="1" si="4"/>
        <v>M</v>
      </c>
      <c r="F26" s="26">
        <v>0</v>
      </c>
      <c r="G26" s="81">
        <v>10</v>
      </c>
      <c r="H26" s="81">
        <v>0</v>
      </c>
      <c r="I26" s="81">
        <v>10</v>
      </c>
      <c r="J26" s="81">
        <v>0</v>
      </c>
      <c r="K26" s="82" t="str">
        <f t="shared" si="5"/>
        <v/>
      </c>
      <c r="L26" s="83"/>
      <c r="M26" s="227">
        <f t="shared" si="6"/>
        <v>20</v>
      </c>
      <c r="N26" s="228"/>
      <c r="O26" s="84"/>
      <c r="P26" s="233">
        <f t="shared" ca="1" si="1"/>
        <v>20</v>
      </c>
      <c r="Q26" s="232"/>
      <c r="R26" s="45"/>
      <c r="S26" s="85"/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M26" s="48"/>
      <c r="AN26" s="48"/>
      <c r="AO26" s="52"/>
      <c r="AQ26" s="39">
        <f t="shared" si="2"/>
        <v>4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PDL</v>
      </c>
      <c r="B27" s="79">
        <f t="shared" ca="1" si="3"/>
        <v>49</v>
      </c>
      <c r="C27" s="17">
        <v>4</v>
      </c>
      <c r="D27" s="38" t="str">
        <f t="shared" ca="1" si="4"/>
        <v>BALAVOINE Paul Henri</v>
      </c>
      <c r="E27" s="80" t="str">
        <f t="shared" ca="1" si="4"/>
        <v>M</v>
      </c>
      <c r="F27" s="26">
        <v>0</v>
      </c>
      <c r="G27" s="81">
        <v>0</v>
      </c>
      <c r="H27" s="81">
        <v>0</v>
      </c>
      <c r="I27" s="81">
        <v>10</v>
      </c>
      <c r="J27" s="81">
        <v>0</v>
      </c>
      <c r="K27" s="82">
        <v>0</v>
      </c>
      <c r="L27" s="83" t="s">
        <v>128</v>
      </c>
      <c r="M27" s="227">
        <f t="shared" si="6"/>
        <v>10</v>
      </c>
      <c r="N27" s="228"/>
      <c r="O27" s="84"/>
      <c r="P27" s="233">
        <f t="shared" ca="1" si="1"/>
        <v>10</v>
      </c>
      <c r="Q27" s="232"/>
      <c r="R27" s="45"/>
      <c r="S27" s="85"/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M27" s="48"/>
      <c r="AN27" s="48"/>
      <c r="AO27" s="52"/>
      <c r="AQ27" s="39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PC</v>
      </c>
      <c r="B28" s="79">
        <f t="shared" ca="1" si="3"/>
        <v>79</v>
      </c>
      <c r="C28" s="17">
        <v>5</v>
      </c>
      <c r="D28" s="38" t="str">
        <f t="shared" ca="1" si="4"/>
        <v>BISSERIER Lucas</v>
      </c>
      <c r="E28" s="80" t="str">
        <f t="shared" ca="1" si="4"/>
        <v>M</v>
      </c>
      <c r="F28" s="26">
        <v>0</v>
      </c>
      <c r="G28" s="81">
        <v>10</v>
      </c>
      <c r="H28" s="81">
        <v>10</v>
      </c>
      <c r="I28" s="81">
        <v>10</v>
      </c>
      <c r="J28" s="81">
        <v>0</v>
      </c>
      <c r="K28" s="82">
        <v>0</v>
      </c>
      <c r="L28" s="83" t="s">
        <v>128</v>
      </c>
      <c r="M28" s="227">
        <f t="shared" si="6"/>
        <v>30</v>
      </c>
      <c r="N28" s="228"/>
      <c r="O28" s="84"/>
      <c r="P28" s="233">
        <f t="shared" ca="1" si="1"/>
        <v>30</v>
      </c>
      <c r="Q28" s="232"/>
      <c r="R28" s="45"/>
      <c r="S28" s="85" t="s">
        <v>54</v>
      </c>
      <c r="T28" s="86"/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M28" s="48"/>
      <c r="AN28" s="48"/>
      <c r="AO28" s="52"/>
      <c r="AQ28" s="39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PDL</v>
      </c>
      <c r="B29" s="79">
        <f t="shared" ca="1" si="3"/>
        <v>44</v>
      </c>
      <c r="C29" s="17">
        <v>6</v>
      </c>
      <c r="D29" s="38" t="str">
        <f t="shared" ca="1" si="4"/>
        <v>DE KEUKELAERE Maxence</v>
      </c>
      <c r="E29" s="80" t="str">
        <f t="shared" ca="1" si="4"/>
        <v>M</v>
      </c>
      <c r="F29" s="26">
        <v>27</v>
      </c>
      <c r="G29" s="81">
        <v>7</v>
      </c>
      <c r="H29" s="81">
        <v>10</v>
      </c>
      <c r="I29" s="81">
        <v>7</v>
      </c>
      <c r="J29" s="81">
        <v>0</v>
      </c>
      <c r="K29" s="82">
        <v>7</v>
      </c>
      <c r="L29" s="83" t="s">
        <v>128</v>
      </c>
      <c r="M29" s="227">
        <f t="shared" si="6"/>
        <v>31</v>
      </c>
      <c r="N29" s="228"/>
      <c r="O29" s="84"/>
      <c r="P29" s="233">
        <f t="shared" ca="1" si="1"/>
        <v>58</v>
      </c>
      <c r="Q29" s="230"/>
      <c r="R29" s="45"/>
      <c r="S29" s="85" t="s">
        <v>387</v>
      </c>
      <c r="T29" s="86"/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M29" s="48"/>
      <c r="AN29" s="48"/>
      <c r="AO29" s="52"/>
      <c r="AQ29" s="39">
        <f t="shared" si="2"/>
        <v>5</v>
      </c>
      <c r="AR29" s="22"/>
    </row>
    <row r="30" spans="1:50" s="33" customFormat="1" ht="21.6" customHeight="1">
      <c r="A30" s="78" t="str">
        <f t="shared" ca="1" si="3"/>
        <v>PDL</v>
      </c>
      <c r="B30" s="79">
        <f t="shared" ca="1" si="3"/>
        <v>44</v>
      </c>
      <c r="C30" s="17">
        <v>7</v>
      </c>
      <c r="D30" s="38" t="str">
        <f t="shared" ca="1" si="4"/>
        <v>DELUGE Leo</v>
      </c>
      <c r="E30" s="80" t="str">
        <f t="shared" ca="1" si="4"/>
        <v>M</v>
      </c>
      <c r="F30" s="26">
        <v>0</v>
      </c>
      <c r="G30" s="81">
        <v>0</v>
      </c>
      <c r="H30" s="81">
        <v>0</v>
      </c>
      <c r="I30" s="81">
        <v>0</v>
      </c>
      <c r="J30" s="81">
        <v>10</v>
      </c>
      <c r="K30" s="82" t="str">
        <f t="shared" si="5"/>
        <v/>
      </c>
      <c r="L30" s="83"/>
      <c r="M30" s="227">
        <f t="shared" si="6"/>
        <v>10</v>
      </c>
      <c r="N30" s="228"/>
      <c r="O30" s="84"/>
      <c r="P30" s="233">
        <f t="shared" ca="1" si="1"/>
        <v>10</v>
      </c>
      <c r="Q30" s="230"/>
      <c r="R30" s="45"/>
      <c r="S30" s="85"/>
      <c r="T30" s="86"/>
      <c r="U30" s="86"/>
      <c r="V30" s="86"/>
      <c r="W30" s="86"/>
      <c r="X30" s="87"/>
      <c r="Z30" s="85"/>
      <c r="AA30" s="86"/>
      <c r="AB30" s="86"/>
      <c r="AC30" s="86"/>
      <c r="AD30" s="86"/>
      <c r="AE30" s="87"/>
      <c r="AM30" s="48"/>
      <c r="AN30" s="48"/>
      <c r="AO30" s="52"/>
      <c r="AQ30" s="39">
        <f t="shared" si="2"/>
        <v>4</v>
      </c>
      <c r="AR30" s="22"/>
    </row>
    <row r="31" spans="1:50" s="33" customFormat="1" ht="21.6" customHeight="1">
      <c r="A31" s="78" t="str">
        <f t="shared" ca="1" si="3"/>
        <v>BRE</v>
      </c>
      <c r="B31" s="79">
        <f t="shared" ca="1" si="3"/>
        <v>35</v>
      </c>
      <c r="C31" s="17">
        <v>8</v>
      </c>
      <c r="D31" s="38" t="str">
        <f t="shared" ca="1" si="4"/>
        <v>ESNAULT Yann</v>
      </c>
      <c r="E31" s="80" t="str">
        <f t="shared" ca="1" si="4"/>
        <v>M</v>
      </c>
      <c r="F31" s="26">
        <v>50</v>
      </c>
      <c r="G31" s="81">
        <v>0</v>
      </c>
      <c r="H31" s="81">
        <v>0</v>
      </c>
      <c r="I31" s="81">
        <v>0</v>
      </c>
      <c r="J31" s="81" t="str">
        <f>IF(L31&lt;&gt;"","-","")</f>
        <v>-</v>
      </c>
      <c r="K31" s="82" t="str">
        <f t="shared" si="5"/>
        <v>-</v>
      </c>
      <c r="L31" s="83" t="s">
        <v>240</v>
      </c>
      <c r="M31" s="227">
        <f t="shared" si="6"/>
        <v>0</v>
      </c>
      <c r="N31" s="228"/>
      <c r="O31" s="84"/>
      <c r="P31" s="233">
        <f t="shared" ca="1" si="1"/>
        <v>50</v>
      </c>
      <c r="Q31" s="232"/>
      <c r="R31" s="45"/>
      <c r="S31" s="85"/>
      <c r="T31" s="86"/>
      <c r="U31" s="86"/>
      <c r="V31" s="86"/>
      <c r="W31" s="86"/>
      <c r="X31" s="87"/>
      <c r="Z31" s="85"/>
      <c r="AA31" s="86"/>
      <c r="AB31" s="86"/>
      <c r="AC31" s="86"/>
      <c r="AD31" s="86"/>
      <c r="AE31" s="87"/>
      <c r="AM31" s="48"/>
      <c r="AN31" s="48"/>
      <c r="AO31" s="52"/>
      <c r="AQ31" s="39">
        <f t="shared" si="2"/>
        <v>3</v>
      </c>
      <c r="AR31" s="22"/>
    </row>
    <row r="32" spans="1:50" s="33" customFormat="1" ht="21.6" customHeight="1">
      <c r="A32" s="78" t="str">
        <f t="shared" ca="1" si="3"/>
        <v>TBO</v>
      </c>
      <c r="B32" s="79">
        <f t="shared" ca="1" si="3"/>
        <v>28</v>
      </c>
      <c r="C32" s="17">
        <v>9</v>
      </c>
      <c r="D32" s="38" t="str">
        <f t="shared" ca="1" si="4"/>
        <v>FRANCOIS Loic</v>
      </c>
      <c r="E32" s="80" t="str">
        <f t="shared" ca="1" si="4"/>
        <v>M</v>
      </c>
      <c r="F32" s="26">
        <v>60</v>
      </c>
      <c r="G32" s="81">
        <v>0</v>
      </c>
      <c r="H32" s="81">
        <v>0</v>
      </c>
      <c r="I32" s="81">
        <v>7</v>
      </c>
      <c r="J32" s="81">
        <v>10</v>
      </c>
      <c r="K32" s="82">
        <v>10</v>
      </c>
      <c r="L32" s="83" t="s">
        <v>128</v>
      </c>
      <c r="M32" s="227">
        <f t="shared" si="6"/>
        <v>27</v>
      </c>
      <c r="N32" s="228"/>
      <c r="O32" s="84"/>
      <c r="P32" s="229">
        <f t="shared" ca="1" si="1"/>
        <v>87</v>
      </c>
      <c r="Q32" s="230"/>
      <c r="R32" s="89"/>
      <c r="S32" s="85"/>
      <c r="T32" s="86"/>
      <c r="U32" s="86"/>
      <c r="V32" s="86"/>
      <c r="W32" s="86"/>
      <c r="X32" s="87"/>
      <c r="Z32" s="85"/>
      <c r="AA32" s="86"/>
      <c r="AB32" s="86"/>
      <c r="AC32" s="86"/>
      <c r="AD32" s="86"/>
      <c r="AE32" s="87"/>
      <c r="AN32" s="90"/>
      <c r="AO32" s="90"/>
      <c r="AP32" s="90"/>
      <c r="AQ32" s="39">
        <f t="shared" si="2"/>
        <v>5</v>
      </c>
      <c r="AR32" s="48"/>
      <c r="AS32" s="48"/>
    </row>
    <row r="33" spans="1:45" s="33" customFormat="1" ht="21.6" customHeight="1" thickBot="1">
      <c r="A33" s="91" t="str">
        <f t="shared" ca="1" si="3"/>
        <v>PDL</v>
      </c>
      <c r="B33" s="92">
        <f t="shared" ca="1" si="3"/>
        <v>53</v>
      </c>
      <c r="C33" s="17">
        <v>10</v>
      </c>
      <c r="D33" s="38" t="str">
        <f t="shared" ca="1" si="4"/>
        <v>GIULIANI Pierre</v>
      </c>
      <c r="E33" s="80" t="str">
        <f t="shared" ca="1" si="4"/>
        <v>M</v>
      </c>
      <c r="F33" s="26">
        <v>60</v>
      </c>
      <c r="G33" s="81">
        <v>10</v>
      </c>
      <c r="H33" s="81">
        <v>0</v>
      </c>
      <c r="I33" s="81">
        <v>10</v>
      </c>
      <c r="J33" s="81">
        <v>10</v>
      </c>
      <c r="K33" s="82">
        <v>10</v>
      </c>
      <c r="L33" s="83" t="s">
        <v>127</v>
      </c>
      <c r="M33" s="227">
        <f t="shared" si="6"/>
        <v>40</v>
      </c>
      <c r="N33" s="228"/>
      <c r="O33" s="84"/>
      <c r="P33" s="253">
        <f t="shared" ca="1" si="1"/>
        <v>100</v>
      </c>
      <c r="Q33" s="254"/>
      <c r="R33" s="89"/>
      <c r="S33" s="93"/>
      <c r="T33" s="94"/>
      <c r="U33" s="94"/>
      <c r="V33" s="94"/>
      <c r="W33" s="94"/>
      <c r="X33" s="95"/>
      <c r="Z33" s="93"/>
      <c r="AA33" s="94"/>
      <c r="AB33" s="94"/>
      <c r="AC33" s="94"/>
      <c r="AD33" s="94"/>
      <c r="AE33" s="95"/>
      <c r="AN33" s="90"/>
      <c r="AO33" s="90"/>
      <c r="AP33" s="90"/>
      <c r="AQ33" s="39">
        <f t="shared" si="2"/>
        <v>5</v>
      </c>
      <c r="AR33" s="48"/>
      <c r="AS33" s="48"/>
    </row>
    <row r="34" spans="1:45" s="33" customFormat="1" ht="13.9" customHeight="1">
      <c r="A34" s="37"/>
      <c r="B34" s="37"/>
      <c r="C34" s="236" t="s">
        <v>129</v>
      </c>
      <c r="D34" s="236"/>
      <c r="E34" s="236"/>
      <c r="F34" s="236"/>
      <c r="G34" s="236"/>
      <c r="H34" s="236"/>
      <c r="I34" s="236"/>
      <c r="J34" s="236"/>
      <c r="K34" s="236"/>
      <c r="L34" s="236"/>
      <c r="M34" s="236" t="s">
        <v>130</v>
      </c>
      <c r="N34" s="236"/>
      <c r="O34" s="236"/>
      <c r="P34" s="236"/>
      <c r="Q34" s="236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</row>
    <row r="35" spans="1:45" s="33" customFormat="1" ht="14.45" hidden="1" customHeight="1">
      <c r="A35" s="37"/>
      <c r="B35" s="37"/>
      <c r="C35" s="98">
        <f>COUNT(L35:AJ35,S42:X42,Z42:AE42)</f>
        <v>0</v>
      </c>
      <c r="D35" s="98"/>
      <c r="E35" s="39"/>
      <c r="F35" s="39"/>
      <c r="G35" s="237" t="s">
        <v>131</v>
      </c>
      <c r="H35" s="238"/>
      <c r="I35" s="238"/>
      <c r="J35" s="238"/>
      <c r="K35" s="238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100"/>
      <c r="AL35" s="41"/>
      <c r="AM35" s="41"/>
    </row>
    <row r="36" spans="1:45" s="33" customFormat="1" ht="14.45" hidden="1" customHeight="1">
      <c r="A36" s="37"/>
      <c r="B36" s="37"/>
      <c r="C36" s="39"/>
      <c r="D36" s="39"/>
      <c r="E36" s="39"/>
      <c r="F36" s="39"/>
      <c r="G36" s="234" t="s">
        <v>132</v>
      </c>
      <c r="H36" s="235"/>
      <c r="I36" s="235"/>
      <c r="J36" s="235"/>
      <c r="K36" s="235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100"/>
      <c r="AL36" s="41"/>
      <c r="AM36" s="41"/>
    </row>
    <row r="37" spans="1:45" s="33" customFormat="1" ht="14.45" hidden="1" customHeight="1">
      <c r="A37" s="37"/>
      <c r="B37" s="37"/>
      <c r="C37" s="98"/>
      <c r="D37" s="39"/>
      <c r="E37" s="39"/>
      <c r="F37" s="39"/>
      <c r="G37" s="234" t="s">
        <v>133</v>
      </c>
      <c r="H37" s="235"/>
      <c r="I37" s="235"/>
      <c r="J37" s="235"/>
      <c r="K37" s="235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</row>
    <row r="38" spans="1:45" s="33" customFormat="1" ht="5.45" hidden="1" customHeight="1">
      <c r="A38" s="1"/>
      <c r="B38" s="1"/>
      <c r="C38" s="101"/>
      <c r="D38" s="39"/>
      <c r="E38" s="102"/>
      <c r="F38" s="103"/>
      <c r="G38" s="102"/>
      <c r="H38" s="102"/>
      <c r="I38" s="102"/>
      <c r="J38" s="102"/>
      <c r="K38" s="102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5"/>
      <c r="AL38" s="3"/>
      <c r="AM38" s="3"/>
      <c r="AN38" s="3"/>
      <c r="AO38" s="3"/>
      <c r="AP38" s="3"/>
      <c r="AQ38" s="3"/>
      <c r="AR38" s="3"/>
      <c r="AS38" s="3"/>
    </row>
    <row r="39" spans="1:45" hidden="1">
      <c r="A39" s="1"/>
      <c r="B39" s="1"/>
      <c r="C39" s="101"/>
      <c r="D39" s="24"/>
      <c r="E39" s="102"/>
      <c r="F39" s="103"/>
      <c r="G39" s="102"/>
      <c r="H39" s="102"/>
      <c r="I39" s="102"/>
      <c r="J39" s="102"/>
      <c r="K39" s="102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  <c r="AG39" s="107"/>
      <c r="AH39" s="107"/>
      <c r="AI39" s="107"/>
      <c r="AJ39" s="107"/>
      <c r="AK39" s="3"/>
      <c r="AL39" s="3"/>
      <c r="AM39" s="3"/>
      <c r="AN39" s="3"/>
      <c r="AO39" s="3"/>
      <c r="AP39" s="3"/>
      <c r="AQ39" s="3"/>
      <c r="AR39" s="3"/>
      <c r="AS39" s="3"/>
    </row>
    <row r="40" spans="1:45" hidden="1">
      <c r="C40" s="24"/>
      <c r="D40" s="24"/>
      <c r="E40" s="24"/>
      <c r="F40" s="24"/>
      <c r="G40" s="24"/>
      <c r="H40" s="24"/>
      <c r="I40" s="24"/>
      <c r="J40" s="24"/>
      <c r="K40" s="24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8"/>
    </row>
    <row r="41" spans="1:45" ht="5.45" hidden="1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45" ht="14.45" hidden="1" customHeight="1">
      <c r="C42" s="24"/>
      <c r="D42" s="3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7"/>
      <c r="T42" s="107"/>
      <c r="U42" s="107"/>
      <c r="V42" s="107"/>
      <c r="W42" s="107"/>
      <c r="X42" s="107"/>
      <c r="Z42" s="107"/>
      <c r="AA42" s="107"/>
      <c r="AB42" s="107"/>
      <c r="AC42" s="107"/>
      <c r="AD42" s="107"/>
      <c r="AE42" s="107"/>
    </row>
    <row r="43" spans="1:45" hidden="1">
      <c r="C43" s="24"/>
      <c r="D43" s="3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6"/>
      <c r="T43" s="106"/>
      <c r="U43" s="106"/>
      <c r="V43" s="106"/>
      <c r="W43" s="106"/>
      <c r="X43" s="106"/>
      <c r="Z43" s="106"/>
      <c r="AA43" s="106"/>
      <c r="AB43" s="106"/>
      <c r="AC43" s="106"/>
      <c r="AD43" s="106"/>
      <c r="AE43" s="106"/>
    </row>
    <row r="44" spans="1:4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6"/>
      <c r="T44" s="106"/>
      <c r="U44" s="106"/>
      <c r="V44" s="106"/>
      <c r="W44" s="106"/>
      <c r="X44" s="106"/>
      <c r="Z44" s="106"/>
      <c r="AA44" s="106"/>
      <c r="AB44" s="106"/>
      <c r="AC44" s="106"/>
      <c r="AD44" s="106"/>
      <c r="AE44" s="106"/>
    </row>
    <row r="45" spans="1:45" ht="4.9000000000000004" hidden="1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4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6"/>
      <c r="T46" s="106"/>
      <c r="U46" s="106"/>
      <c r="V46" s="106"/>
      <c r="W46" s="106"/>
      <c r="X46" s="106"/>
      <c r="Z46" s="106"/>
      <c r="AA46" s="106"/>
      <c r="AB46" s="106"/>
      <c r="AC46" s="106"/>
      <c r="AD46" s="106"/>
      <c r="AE46" s="106"/>
    </row>
    <row r="47" spans="1:4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6"/>
      <c r="T47" s="106"/>
      <c r="U47" s="106"/>
      <c r="V47" s="106"/>
      <c r="W47" s="106"/>
      <c r="X47" s="106"/>
      <c r="Z47" s="106"/>
      <c r="AA47" s="106"/>
      <c r="AB47" s="106"/>
      <c r="AC47" s="106"/>
      <c r="AD47" s="106"/>
      <c r="AE47" s="106"/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000000000000001" header="0.13" footer="0.14000000000000001"/>
  <pageSetup paperSize="9" scale="8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zoomScale="81" zoomScaleNormal="81" workbookViewId="0">
      <pane ySplit="1" topLeftCell="A15" activePane="bottomLeft" state="frozenSplit"/>
      <selection activeCell="G18" sqref="G18:K18"/>
      <selection pane="bottomLeft" activeCell="AU16" sqref="AU16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7.28515625" hidden="1" customWidth="1"/>
    <col min="43" max="43" width="4" hidden="1" customWidth="1"/>
    <col min="44" max="45" width="4" customWidth="1"/>
    <col min="46" max="46" width="10.42578125" style="12" customWidth="1"/>
    <col min="47" max="240" width="11.42578125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2" width="4" customWidth="1"/>
    <col min="253" max="254" width="11.42578125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388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 t="s">
        <v>294</v>
      </c>
      <c r="U2" s="9"/>
      <c r="V2" s="9"/>
      <c r="W2" s="5"/>
      <c r="X2" s="196" t="str">
        <f>IF(T2="","",T2)</f>
        <v>5</v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>35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20" t="s">
        <v>22</v>
      </c>
      <c r="S8" s="20" t="s">
        <v>23</v>
      </c>
      <c r="T8" s="20" t="s">
        <v>24</v>
      </c>
      <c r="U8" s="20" t="s">
        <v>25</v>
      </c>
      <c r="V8" s="20" t="s">
        <v>26</v>
      </c>
      <c r="W8" s="20" t="s">
        <v>27</v>
      </c>
      <c r="X8" s="109" t="s">
        <v>28</v>
      </c>
      <c r="Y8" s="20" t="s">
        <v>29</v>
      </c>
      <c r="Z8" s="20" t="s">
        <v>30</v>
      </c>
      <c r="AA8" s="20" t="s">
        <v>31</v>
      </c>
      <c r="AB8" s="109" t="s">
        <v>32</v>
      </c>
      <c r="AC8" s="20" t="s">
        <v>33</v>
      </c>
      <c r="AD8" s="21" t="s">
        <v>34</v>
      </c>
      <c r="AE8" s="20" t="s">
        <v>35</v>
      </c>
      <c r="AF8" s="20" t="s">
        <v>36</v>
      </c>
      <c r="AG8" s="109" t="s">
        <v>37</v>
      </c>
      <c r="AH8" s="21" t="s">
        <v>38</v>
      </c>
      <c r="AI8" s="109" t="s">
        <v>39</v>
      </c>
      <c r="AJ8" s="109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7" s="33" customFormat="1" ht="19.149999999999999" customHeight="1">
      <c r="A9" s="26" t="s">
        <v>191</v>
      </c>
      <c r="B9" s="26">
        <v>35</v>
      </c>
      <c r="C9" s="27">
        <f ca="1">OFFSET(C9,15,0)</f>
        <v>1</v>
      </c>
      <c r="D9" s="28" t="s">
        <v>389</v>
      </c>
      <c r="E9" s="26" t="s">
        <v>44</v>
      </c>
      <c r="F9" s="26">
        <v>60</v>
      </c>
      <c r="G9" s="214" t="s">
        <v>390</v>
      </c>
      <c r="H9" s="215"/>
      <c r="I9" s="215"/>
      <c r="J9" s="215"/>
      <c r="K9" s="216"/>
      <c r="L9" s="29" t="s">
        <v>45</v>
      </c>
      <c r="M9" s="30"/>
      <c r="N9" s="30"/>
      <c r="O9" s="30"/>
      <c r="P9" s="30"/>
      <c r="Q9" s="29" t="s">
        <v>54</v>
      </c>
      <c r="R9" s="30"/>
      <c r="S9" s="30"/>
      <c r="T9" s="30"/>
      <c r="U9" s="30"/>
      <c r="V9" s="29" t="s">
        <v>54</v>
      </c>
      <c r="W9" s="30"/>
      <c r="X9" s="30"/>
      <c r="Y9" s="30"/>
      <c r="Z9" s="30"/>
      <c r="AA9" s="29" t="s">
        <v>54</v>
      </c>
      <c r="AB9" s="30"/>
      <c r="AC9" s="30"/>
      <c r="AD9" s="30"/>
      <c r="AE9" s="29" t="s">
        <v>45</v>
      </c>
      <c r="AF9" s="30"/>
      <c r="AG9" s="30"/>
      <c r="AH9" s="30"/>
      <c r="AI9" s="30"/>
      <c r="AJ9" s="30"/>
      <c r="AK9" s="31"/>
      <c r="AL9" s="32"/>
      <c r="AM9" s="31"/>
      <c r="AN9" s="32"/>
      <c r="AP9" s="34" t="s">
        <v>49</v>
      </c>
      <c r="AQ9" s="35">
        <f>IF(E9="M",100,IF(E9=1,100,IF(E9="","",120)))</f>
        <v>100</v>
      </c>
      <c r="AT9" s="36"/>
    </row>
    <row r="10" spans="1:47" s="37" customFormat="1" ht="21.6" customHeight="1">
      <c r="A10" s="26" t="s">
        <v>42</v>
      </c>
      <c r="B10" s="26">
        <v>49</v>
      </c>
      <c r="C10" s="27">
        <f t="shared" ref="C10:C18" ca="1" si="0">OFFSET(C10,15,0)</f>
        <v>2</v>
      </c>
      <c r="D10" s="28" t="s">
        <v>391</v>
      </c>
      <c r="E10" s="26" t="s">
        <v>44</v>
      </c>
      <c r="F10" s="26">
        <v>60</v>
      </c>
      <c r="G10" s="214" t="s">
        <v>252</v>
      </c>
      <c r="H10" s="215"/>
      <c r="I10" s="215"/>
      <c r="J10" s="215"/>
      <c r="K10" s="216"/>
      <c r="L10" s="30"/>
      <c r="M10" s="30"/>
      <c r="N10" s="29" t="s">
        <v>65</v>
      </c>
      <c r="O10" s="30"/>
      <c r="P10" s="30"/>
      <c r="Q10" s="30"/>
      <c r="R10" s="30"/>
      <c r="S10" s="29" t="s">
        <v>195</v>
      </c>
      <c r="T10" s="30"/>
      <c r="U10" s="30"/>
      <c r="V10" s="30"/>
      <c r="W10" s="29" t="s">
        <v>54</v>
      </c>
      <c r="X10" s="30"/>
      <c r="Y10" s="30"/>
      <c r="Z10" s="30"/>
      <c r="AA10" s="30"/>
      <c r="AB10" s="30"/>
      <c r="AC10" s="29" t="s">
        <v>48</v>
      </c>
      <c r="AD10" s="30"/>
      <c r="AE10" s="30"/>
      <c r="AF10" s="29" t="s">
        <v>54</v>
      </c>
      <c r="AG10" s="30"/>
      <c r="AH10" s="30"/>
      <c r="AI10" s="30"/>
      <c r="AJ10" s="30"/>
      <c r="AK10" s="31"/>
      <c r="AL10" s="32"/>
      <c r="AM10" s="31"/>
      <c r="AN10" s="32"/>
      <c r="AP10" s="34" t="s">
        <v>56</v>
      </c>
      <c r="AQ10" s="35"/>
      <c r="AT10" s="36"/>
    </row>
    <row r="11" spans="1:47" s="33" customFormat="1" ht="21.6" customHeight="1">
      <c r="A11" s="26" t="s">
        <v>42</v>
      </c>
      <c r="B11" s="26">
        <v>72</v>
      </c>
      <c r="C11" s="27">
        <f t="shared" ca="1" si="0"/>
        <v>3</v>
      </c>
      <c r="D11" s="28" t="s">
        <v>392</v>
      </c>
      <c r="E11" s="26" t="s">
        <v>44</v>
      </c>
      <c r="F11" s="26">
        <v>60</v>
      </c>
      <c r="G11" s="214" t="s">
        <v>393</v>
      </c>
      <c r="H11" s="215"/>
      <c r="I11" s="215"/>
      <c r="J11" s="215"/>
      <c r="K11" s="216"/>
      <c r="L11" s="29" t="s">
        <v>54</v>
      </c>
      <c r="M11" s="30"/>
      <c r="N11" s="30"/>
      <c r="O11" s="30"/>
      <c r="P11" s="30"/>
      <c r="Q11" s="30"/>
      <c r="R11" s="30"/>
      <c r="S11" s="30"/>
      <c r="T11" s="29" t="s">
        <v>54</v>
      </c>
      <c r="U11" s="30"/>
      <c r="V11" s="30"/>
      <c r="W11" s="30"/>
      <c r="X11" s="30"/>
      <c r="Y11" s="29" t="s">
        <v>53</v>
      </c>
      <c r="Z11" s="30"/>
      <c r="AA11" s="30"/>
      <c r="AB11" s="30"/>
      <c r="AC11" s="30"/>
      <c r="AD11" s="29"/>
      <c r="AE11" s="30"/>
      <c r="AF11" s="30"/>
      <c r="AG11" s="30"/>
      <c r="AH11" s="29"/>
      <c r="AI11" s="30"/>
      <c r="AJ11" s="30"/>
      <c r="AK11" s="31"/>
      <c r="AL11" s="32"/>
      <c r="AM11" s="31"/>
      <c r="AN11" s="32"/>
      <c r="AP11" s="34" t="s">
        <v>60</v>
      </c>
      <c r="AQ11" s="39"/>
      <c r="AT11" s="36"/>
    </row>
    <row r="12" spans="1:47" s="33" customFormat="1" ht="21.6" customHeight="1">
      <c r="A12" s="26" t="s">
        <v>42</v>
      </c>
      <c r="B12" s="26">
        <v>44</v>
      </c>
      <c r="C12" s="27">
        <f t="shared" ca="1" si="0"/>
        <v>4</v>
      </c>
      <c r="D12" s="38" t="s">
        <v>394</v>
      </c>
      <c r="E12" s="26" t="s">
        <v>44</v>
      </c>
      <c r="F12" s="26">
        <v>60</v>
      </c>
      <c r="G12" s="214" t="s">
        <v>339</v>
      </c>
      <c r="H12" s="215"/>
      <c r="I12" s="215"/>
      <c r="J12" s="215"/>
      <c r="K12" s="216"/>
      <c r="L12" s="30"/>
      <c r="M12" s="30"/>
      <c r="N12" s="29" t="s">
        <v>55</v>
      </c>
      <c r="O12" s="30"/>
      <c r="P12" s="30"/>
      <c r="Q12" s="30"/>
      <c r="R12" s="29" t="s">
        <v>249</v>
      </c>
      <c r="S12" s="30"/>
      <c r="T12" s="30"/>
      <c r="U12" s="30"/>
      <c r="V12" s="29" t="s">
        <v>45</v>
      </c>
      <c r="W12" s="30"/>
      <c r="X12" s="30"/>
      <c r="Y12" s="30"/>
      <c r="Z12" s="29" t="s">
        <v>65</v>
      </c>
      <c r="AA12" s="30"/>
      <c r="AB12" s="30"/>
      <c r="AC12" s="30"/>
      <c r="AD12" s="30"/>
      <c r="AE12" s="30"/>
      <c r="AF12" s="30"/>
      <c r="AG12" s="30"/>
      <c r="AH12" s="30"/>
      <c r="AI12" s="29"/>
      <c r="AJ12" s="30"/>
      <c r="AK12" s="31"/>
      <c r="AL12" s="32"/>
      <c r="AM12" s="31"/>
      <c r="AN12" s="32"/>
      <c r="AP12" s="34" t="s">
        <v>66</v>
      </c>
      <c r="AQ12" s="39"/>
      <c r="AT12" s="36"/>
    </row>
    <row r="13" spans="1:47" s="33" customFormat="1" ht="21.6" customHeight="1">
      <c r="A13" s="26" t="s">
        <v>42</v>
      </c>
      <c r="B13" s="26">
        <v>44</v>
      </c>
      <c r="C13" s="27">
        <f t="shared" ca="1" si="0"/>
        <v>5</v>
      </c>
      <c r="D13" s="38" t="s">
        <v>395</v>
      </c>
      <c r="E13" s="26" t="s">
        <v>44</v>
      </c>
      <c r="F13" s="26">
        <v>60</v>
      </c>
      <c r="G13" s="214" t="s">
        <v>396</v>
      </c>
      <c r="H13" s="215"/>
      <c r="I13" s="215"/>
      <c r="J13" s="215"/>
      <c r="K13" s="216"/>
      <c r="L13" s="30"/>
      <c r="M13" s="30"/>
      <c r="N13" s="30"/>
      <c r="O13" s="29" t="s">
        <v>311</v>
      </c>
      <c r="P13" s="30"/>
      <c r="Q13" s="30"/>
      <c r="R13" s="30"/>
      <c r="S13" s="30"/>
      <c r="T13" s="29" t="s">
        <v>55</v>
      </c>
      <c r="U13" s="30"/>
      <c r="V13" s="30"/>
      <c r="W13" s="30"/>
      <c r="X13" s="30"/>
      <c r="Y13" s="30"/>
      <c r="Z13" s="30"/>
      <c r="AA13" s="29" t="s">
        <v>47</v>
      </c>
      <c r="AB13" s="30"/>
      <c r="AC13" s="30"/>
      <c r="AD13" s="30"/>
      <c r="AE13" s="30"/>
      <c r="AF13" s="29" t="s">
        <v>45</v>
      </c>
      <c r="AG13" s="30"/>
      <c r="AH13" s="30"/>
      <c r="AI13" s="30"/>
      <c r="AJ13" s="29"/>
      <c r="AK13" s="32"/>
      <c r="AL13" s="32"/>
      <c r="AM13" s="32"/>
      <c r="AN13" s="32"/>
      <c r="AP13" s="34" t="s">
        <v>69</v>
      </c>
      <c r="AQ13" s="39"/>
      <c r="AT13" s="36"/>
    </row>
    <row r="14" spans="1:47" s="33" customFormat="1" ht="21.6" customHeight="1">
      <c r="A14" s="26" t="s">
        <v>42</v>
      </c>
      <c r="B14" s="26">
        <v>44</v>
      </c>
      <c r="C14" s="27">
        <f t="shared" ca="1" si="0"/>
        <v>6</v>
      </c>
      <c r="D14" s="38" t="s">
        <v>397</v>
      </c>
      <c r="E14" s="26" t="s">
        <v>44</v>
      </c>
      <c r="F14" s="26">
        <v>60</v>
      </c>
      <c r="G14" s="214" t="s">
        <v>398</v>
      </c>
      <c r="H14" s="215"/>
      <c r="I14" s="215"/>
      <c r="J14" s="215"/>
      <c r="K14" s="216"/>
      <c r="L14" s="30"/>
      <c r="M14" s="30"/>
      <c r="N14" s="30"/>
      <c r="O14" s="30"/>
      <c r="P14" s="30"/>
      <c r="Q14" s="29" t="s">
        <v>302</v>
      </c>
      <c r="R14" s="30"/>
      <c r="S14" s="30"/>
      <c r="T14" s="30"/>
      <c r="U14" s="29" t="s">
        <v>45</v>
      </c>
      <c r="V14" s="30"/>
      <c r="W14" s="29" t="s">
        <v>45</v>
      </c>
      <c r="X14" s="30"/>
      <c r="Y14" s="30"/>
      <c r="Z14" s="30"/>
      <c r="AA14" s="30"/>
      <c r="AB14" s="30"/>
      <c r="AC14" s="30"/>
      <c r="AD14" s="29"/>
      <c r="AE14" s="30"/>
      <c r="AF14" s="30"/>
      <c r="AG14" s="29"/>
      <c r="AH14" s="30"/>
      <c r="AI14" s="30"/>
      <c r="AJ14" s="30"/>
      <c r="AK14" s="32"/>
      <c r="AL14" s="32"/>
      <c r="AM14" s="32"/>
      <c r="AN14" s="32"/>
      <c r="AP14" s="34" t="s">
        <v>75</v>
      </c>
      <c r="AQ14" s="39"/>
      <c r="AT14" s="36"/>
    </row>
    <row r="15" spans="1:47" s="33" customFormat="1" ht="21.6" customHeight="1">
      <c r="A15" s="26" t="s">
        <v>42</v>
      </c>
      <c r="B15" s="26">
        <v>44</v>
      </c>
      <c r="C15" s="27">
        <f t="shared" ca="1" si="0"/>
        <v>7</v>
      </c>
      <c r="D15" s="38" t="s">
        <v>399</v>
      </c>
      <c r="E15" s="26" t="s">
        <v>44</v>
      </c>
      <c r="F15" s="26">
        <v>60</v>
      </c>
      <c r="G15" s="214" t="s">
        <v>398</v>
      </c>
      <c r="H15" s="215"/>
      <c r="I15" s="215"/>
      <c r="J15" s="215"/>
      <c r="K15" s="216"/>
      <c r="L15" s="30"/>
      <c r="M15" s="30"/>
      <c r="N15" s="30"/>
      <c r="O15" s="30"/>
      <c r="P15" s="29" t="s">
        <v>54</v>
      </c>
      <c r="Q15" s="30"/>
      <c r="R15" s="30"/>
      <c r="S15" s="29" t="s">
        <v>54</v>
      </c>
      <c r="T15" s="30"/>
      <c r="U15" s="30"/>
      <c r="V15" s="30"/>
      <c r="W15" s="30"/>
      <c r="X15" s="30"/>
      <c r="Y15" s="29" t="s">
        <v>48</v>
      </c>
      <c r="Z15" s="30"/>
      <c r="AA15" s="30"/>
      <c r="AB15" s="29"/>
      <c r="AC15" s="30"/>
      <c r="AD15" s="30"/>
      <c r="AE15" s="29" t="s">
        <v>54</v>
      </c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79</v>
      </c>
      <c r="AQ15" s="39"/>
      <c r="AT15" s="36"/>
    </row>
    <row r="16" spans="1:47" s="33" customFormat="1" ht="21.6" customHeight="1">
      <c r="A16" s="26" t="s">
        <v>42</v>
      </c>
      <c r="B16" s="26">
        <v>49</v>
      </c>
      <c r="C16" s="27">
        <f t="shared" ca="1" si="0"/>
        <v>8</v>
      </c>
      <c r="D16" s="38" t="s">
        <v>400</v>
      </c>
      <c r="E16" s="26" t="s">
        <v>44</v>
      </c>
      <c r="F16" s="26">
        <v>61</v>
      </c>
      <c r="G16" s="214" t="s">
        <v>401</v>
      </c>
      <c r="H16" s="215"/>
      <c r="I16" s="215"/>
      <c r="J16" s="215"/>
      <c r="K16" s="216"/>
      <c r="L16" s="30"/>
      <c r="M16" s="29" t="s">
        <v>54</v>
      </c>
      <c r="N16" s="30"/>
      <c r="O16" s="30"/>
      <c r="P16" s="30"/>
      <c r="Q16" s="30"/>
      <c r="R16" s="29" t="s">
        <v>48</v>
      </c>
      <c r="S16" s="30"/>
      <c r="T16" s="30"/>
      <c r="U16" s="30"/>
      <c r="V16" s="30"/>
      <c r="W16" s="30"/>
      <c r="X16" s="29"/>
      <c r="Y16" s="30"/>
      <c r="Z16" s="30"/>
      <c r="AA16" s="30"/>
      <c r="AB16" s="30"/>
      <c r="AC16" s="29" t="s">
        <v>55</v>
      </c>
      <c r="AD16" s="30"/>
      <c r="AE16" s="30"/>
      <c r="AF16" s="30"/>
      <c r="AG16" s="30"/>
      <c r="AH16" s="29"/>
      <c r="AI16" s="30"/>
      <c r="AJ16" s="30"/>
      <c r="AK16" s="32"/>
      <c r="AL16" s="32"/>
      <c r="AM16" s="32"/>
      <c r="AN16" s="32"/>
      <c r="AP16" s="34" t="s">
        <v>83</v>
      </c>
      <c r="AQ16" s="39"/>
      <c r="AT16" s="36"/>
    </row>
    <row r="17" spans="1:50" s="33" customFormat="1" ht="21.6" customHeight="1">
      <c r="A17" s="26" t="s">
        <v>42</v>
      </c>
      <c r="B17" s="26">
        <v>85</v>
      </c>
      <c r="C17" s="27">
        <f t="shared" ca="1" si="0"/>
        <v>9</v>
      </c>
      <c r="D17" s="38" t="s">
        <v>402</v>
      </c>
      <c r="E17" s="26" t="s">
        <v>44</v>
      </c>
      <c r="F17" s="26">
        <v>62</v>
      </c>
      <c r="G17" s="214" t="s">
        <v>403</v>
      </c>
      <c r="H17" s="215"/>
      <c r="I17" s="215"/>
      <c r="J17" s="215"/>
      <c r="K17" s="216"/>
      <c r="L17" s="30"/>
      <c r="M17" s="30"/>
      <c r="N17" s="30"/>
      <c r="O17" s="29" t="s">
        <v>54</v>
      </c>
      <c r="P17" s="30"/>
      <c r="Q17" s="30"/>
      <c r="R17" s="30"/>
      <c r="S17" s="30"/>
      <c r="T17" s="30"/>
      <c r="U17" s="29" t="s">
        <v>54</v>
      </c>
      <c r="V17" s="30"/>
      <c r="W17" s="30"/>
      <c r="X17" s="29"/>
      <c r="Y17" s="30"/>
      <c r="Z17" s="30"/>
      <c r="AA17" s="30"/>
      <c r="AB17" s="29"/>
      <c r="AC17" s="30"/>
      <c r="AD17" s="30"/>
      <c r="AE17" s="30"/>
      <c r="AF17" s="30"/>
      <c r="AG17" s="30"/>
      <c r="AH17" s="30"/>
      <c r="AI17" s="29"/>
      <c r="AJ17" s="30"/>
      <c r="AK17" s="40"/>
      <c r="AL17" s="32"/>
      <c r="AM17" s="32"/>
      <c r="AN17" s="32"/>
      <c r="AO17" s="32"/>
      <c r="AP17" s="34" t="s">
        <v>87</v>
      </c>
      <c r="AQ17" s="39"/>
      <c r="AT17" s="32"/>
      <c r="AU17" s="41"/>
      <c r="AV17" s="41"/>
      <c r="AW17" s="41"/>
      <c r="AX17" s="41"/>
    </row>
    <row r="18" spans="1:50" s="33" customFormat="1" ht="21.6" customHeight="1">
      <c r="A18" s="26" t="s">
        <v>42</v>
      </c>
      <c r="B18" s="26">
        <v>49</v>
      </c>
      <c r="C18" s="27">
        <f t="shared" ca="1" si="0"/>
        <v>10</v>
      </c>
      <c r="D18" s="38" t="s">
        <v>404</v>
      </c>
      <c r="E18" s="42" t="s">
        <v>44</v>
      </c>
      <c r="F18" s="42">
        <v>62</v>
      </c>
      <c r="G18" s="214" t="s">
        <v>297</v>
      </c>
      <c r="H18" s="215"/>
      <c r="I18" s="215"/>
      <c r="J18" s="215"/>
      <c r="K18" s="216"/>
      <c r="L18" s="30"/>
      <c r="M18" s="29" t="s">
        <v>53</v>
      </c>
      <c r="N18" s="30"/>
      <c r="O18" s="30"/>
      <c r="P18" s="29" t="s">
        <v>45</v>
      </c>
      <c r="Q18" s="30"/>
      <c r="R18" s="30"/>
      <c r="S18" s="30"/>
      <c r="T18" s="30"/>
      <c r="U18" s="30"/>
      <c r="V18" s="30"/>
      <c r="W18" s="30"/>
      <c r="X18" s="30"/>
      <c r="Y18" s="30"/>
      <c r="Z18" s="29" t="s">
        <v>53</v>
      </c>
      <c r="AA18" s="30"/>
      <c r="AB18" s="30"/>
      <c r="AC18" s="30"/>
      <c r="AD18" s="30"/>
      <c r="AE18" s="30"/>
      <c r="AF18" s="30"/>
      <c r="AG18" s="29"/>
      <c r="AH18" s="30"/>
      <c r="AI18" s="30"/>
      <c r="AJ18" s="29"/>
      <c r="AK18" s="43"/>
      <c r="AL18" s="32"/>
      <c r="AM18" s="32"/>
      <c r="AN18" s="32"/>
      <c r="AO18" s="32"/>
      <c r="AP18" s="44" t="s">
        <v>90</v>
      </c>
      <c r="AQ18" s="39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9"/>
      <c r="AT19" s="32"/>
      <c r="AU19" s="41"/>
      <c r="AV19" s="45"/>
      <c r="AW19" s="45"/>
      <c r="AX19" s="45"/>
    </row>
    <row r="20" spans="1:50" s="33" customFormat="1" ht="21.6" customHeight="1" thickBot="1">
      <c r="B20" s="52"/>
      <c r="C20" s="52"/>
      <c r="D20" s="217" t="s">
        <v>92</v>
      </c>
      <c r="E20" s="217"/>
      <c r="F20" s="217"/>
      <c r="G20" s="53" t="s">
        <v>93</v>
      </c>
      <c r="H20" s="21" t="s">
        <v>94</v>
      </c>
      <c r="I20" s="21" t="s">
        <v>95</v>
      </c>
      <c r="J20" s="21" t="s">
        <v>96</v>
      </c>
      <c r="K20" s="53" t="s">
        <v>97</v>
      </c>
      <c r="L20" s="109" t="s">
        <v>98</v>
      </c>
      <c r="M20" s="109" t="s">
        <v>99</v>
      </c>
      <c r="N20" s="109" t="s">
        <v>100</v>
      </c>
      <c r="O20" s="109" t="s">
        <v>101</v>
      </c>
      <c r="P20" s="109" t="s">
        <v>102</v>
      </c>
      <c r="V20" s="40"/>
      <c r="W20" s="40"/>
      <c r="X20" s="40"/>
      <c r="Y20" s="40"/>
      <c r="Z20" s="218" t="s">
        <v>103</v>
      </c>
      <c r="AA20" s="219"/>
      <c r="AB20" s="219"/>
      <c r="AC20" s="219"/>
      <c r="AD20" s="219"/>
      <c r="AE20" s="220"/>
      <c r="AM20" s="41"/>
      <c r="AN20" s="41"/>
      <c r="AP20" s="39"/>
      <c r="AQ20" s="32"/>
      <c r="AR20" s="32"/>
      <c r="AS20" s="32"/>
      <c r="AU20" s="45"/>
      <c r="AV20" s="45"/>
    </row>
    <row r="21" spans="1:50" s="33" customFormat="1" ht="21.6" customHeight="1" thickBot="1">
      <c r="B21" s="52"/>
      <c r="C21" s="52"/>
      <c r="D21" s="217"/>
      <c r="E21" s="217"/>
      <c r="F21" s="217"/>
      <c r="G21" s="21" t="s">
        <v>104</v>
      </c>
      <c r="H21" s="21" t="s">
        <v>105</v>
      </c>
      <c r="I21" s="21" t="s">
        <v>106</v>
      </c>
      <c r="J21" s="21" t="s">
        <v>107</v>
      </c>
      <c r="K21" s="21" t="s">
        <v>108</v>
      </c>
      <c r="L21" s="109" t="s">
        <v>109</v>
      </c>
      <c r="M21" s="109" t="s">
        <v>110</v>
      </c>
      <c r="N21" s="109" t="s">
        <v>111</v>
      </c>
      <c r="O21" s="109" t="s">
        <v>112</v>
      </c>
      <c r="P21" s="109" t="s">
        <v>113</v>
      </c>
      <c r="S21" s="56"/>
      <c r="T21" s="56"/>
      <c r="U21" s="56"/>
      <c r="V21" s="56"/>
      <c r="W21" s="56"/>
      <c r="X21" s="56"/>
      <c r="Z21" s="57"/>
      <c r="AA21" s="58"/>
      <c r="AB21" s="58"/>
      <c r="AC21" s="58"/>
      <c r="AD21" s="58"/>
      <c r="AE21" s="59"/>
      <c r="AM21" s="48"/>
      <c r="AN21" s="48"/>
      <c r="AP21" s="60" t="s">
        <v>114</v>
      </c>
      <c r="AQ21" s="39"/>
      <c r="AT21" s="61"/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69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09" t="s">
        <v>98</v>
      </c>
      <c r="T23" s="109" t="s">
        <v>111</v>
      </c>
      <c r="U23" s="109" t="s">
        <v>112</v>
      </c>
      <c r="V23" s="72"/>
      <c r="W23" s="72"/>
      <c r="X23" s="73"/>
      <c r="Z23" s="74"/>
      <c r="AA23" s="75"/>
      <c r="AB23" s="75"/>
      <c r="AC23" s="75"/>
      <c r="AD23" s="75"/>
      <c r="AE23" s="76"/>
      <c r="AM23" s="48"/>
      <c r="AN23" s="48"/>
      <c r="AO23" s="77"/>
    </row>
    <row r="24" spans="1:50" s="33" customFormat="1" ht="24" customHeight="1">
      <c r="A24" s="78" t="str">
        <f ca="1">OFFSET(A24,-15,0)</f>
        <v>BRE</v>
      </c>
      <c r="B24" s="79">
        <f ca="1">OFFSET(B24,-15,0)</f>
        <v>35</v>
      </c>
      <c r="C24" s="17">
        <v>1</v>
      </c>
      <c r="D24" s="28" t="str">
        <f ca="1">OFFSET(D24,-15,0)</f>
        <v>LESNE Corentin</v>
      </c>
      <c r="E24" s="80" t="str">
        <f ca="1">OFFSET(E24,-15,0)</f>
        <v>M</v>
      </c>
      <c r="F24" s="26">
        <v>77</v>
      </c>
      <c r="G24" s="81">
        <v>10</v>
      </c>
      <c r="H24" s="81">
        <v>0</v>
      </c>
      <c r="I24" s="81">
        <v>0</v>
      </c>
      <c r="J24" s="81">
        <v>0</v>
      </c>
      <c r="K24" s="82">
        <v>10</v>
      </c>
      <c r="L24" s="83" t="s">
        <v>128</v>
      </c>
      <c r="M24" s="227">
        <f>SUM(G24:K24)</f>
        <v>20</v>
      </c>
      <c r="N24" s="228"/>
      <c r="O24" s="84"/>
      <c r="P24" s="233">
        <f t="shared" ref="P24:P33" ca="1" si="1">SUM(OFFSET(P24,0,-10),OFFSET(P24,0,-3))</f>
        <v>97</v>
      </c>
      <c r="Q24" s="232"/>
      <c r="R24" s="45"/>
      <c r="S24" s="85"/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N24" s="48"/>
      <c r="AO24" s="52"/>
      <c r="AQ24" s="39">
        <f t="shared" ref="AQ24:AQ33" si="2">COUNT(G24:K24)</f>
        <v>5</v>
      </c>
    </row>
    <row r="25" spans="1:50" s="33" customFormat="1" ht="21.6" customHeight="1">
      <c r="A25" s="78" t="str">
        <f t="shared" ref="A25:B33" ca="1" si="3">OFFSET(A25,-15,0)</f>
        <v>PDL</v>
      </c>
      <c r="B25" s="79">
        <f t="shared" ca="1" si="3"/>
        <v>49</v>
      </c>
      <c r="C25" s="17">
        <v>2</v>
      </c>
      <c r="D25" s="28" t="str">
        <f t="shared" ref="D25:E33" ca="1" si="4">OFFSET(D25,-15,0)</f>
        <v>LUCAS Maxence</v>
      </c>
      <c r="E25" s="80" t="str">
        <f t="shared" ca="1" si="4"/>
        <v>M</v>
      </c>
      <c r="F25" s="26">
        <v>20</v>
      </c>
      <c r="G25" s="81">
        <v>0</v>
      </c>
      <c r="H25" s="81">
        <v>0</v>
      </c>
      <c r="I25" s="81">
        <v>0</v>
      </c>
      <c r="J25" s="81">
        <v>0</v>
      </c>
      <c r="K25" s="82">
        <v>0</v>
      </c>
      <c r="L25" s="83" t="s">
        <v>128</v>
      </c>
      <c r="M25" s="227">
        <f t="shared" ref="M25:M33" si="5">SUM(G25:K25)</f>
        <v>0</v>
      </c>
      <c r="N25" s="228"/>
      <c r="O25" s="84"/>
      <c r="P25" s="233">
        <f t="shared" ca="1" si="1"/>
        <v>20</v>
      </c>
      <c r="Q25" s="232"/>
      <c r="R25" s="45"/>
      <c r="S25" s="85"/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M25" s="48"/>
      <c r="AN25" s="48"/>
      <c r="AO25" s="52"/>
      <c r="AQ25" s="39">
        <f t="shared" si="2"/>
        <v>5</v>
      </c>
    </row>
    <row r="26" spans="1:50" s="33" customFormat="1" ht="21.6" customHeight="1">
      <c r="A26" s="78" t="str">
        <f t="shared" ca="1" si="3"/>
        <v>PDL</v>
      </c>
      <c r="B26" s="79">
        <f t="shared" ca="1" si="3"/>
        <v>72</v>
      </c>
      <c r="C26" s="17">
        <v>3</v>
      </c>
      <c r="D26" s="28" t="str">
        <f t="shared" ca="1" si="4"/>
        <v>MERANT Valentin</v>
      </c>
      <c r="E26" s="80" t="str">
        <f t="shared" ca="1" si="4"/>
        <v>M</v>
      </c>
      <c r="F26" s="26">
        <v>90</v>
      </c>
      <c r="G26" s="81">
        <v>0</v>
      </c>
      <c r="H26" s="81">
        <v>0</v>
      </c>
      <c r="I26" s="81">
        <v>10</v>
      </c>
      <c r="J26" s="81" t="str">
        <f>IF(L26&lt;&gt;"","-","")</f>
        <v>-</v>
      </c>
      <c r="K26" s="82" t="str">
        <f t="shared" ref="K26:K33" si="6">IF(L26&lt;&gt;"","-","")</f>
        <v>-</v>
      </c>
      <c r="L26" s="83" t="s">
        <v>127</v>
      </c>
      <c r="M26" s="227">
        <f t="shared" si="5"/>
        <v>10</v>
      </c>
      <c r="N26" s="228"/>
      <c r="O26" s="84"/>
      <c r="P26" s="231">
        <f t="shared" ca="1" si="1"/>
        <v>100</v>
      </c>
      <c r="Q26" s="232"/>
      <c r="R26" s="45"/>
      <c r="S26" s="85"/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M26" s="48"/>
      <c r="AN26" s="48"/>
      <c r="AO26" s="52"/>
      <c r="AQ26" s="39">
        <f t="shared" si="2"/>
        <v>3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PDL</v>
      </c>
      <c r="B27" s="79">
        <f t="shared" ca="1" si="3"/>
        <v>44</v>
      </c>
      <c r="C27" s="17">
        <v>4</v>
      </c>
      <c r="D27" s="38" t="str">
        <f t="shared" ca="1" si="4"/>
        <v>RICORDEL Geoffrey</v>
      </c>
      <c r="E27" s="80" t="str">
        <f t="shared" ca="1" si="4"/>
        <v>M</v>
      </c>
      <c r="F27" s="26">
        <v>30</v>
      </c>
      <c r="G27" s="81">
        <v>10</v>
      </c>
      <c r="H27" s="81">
        <v>10</v>
      </c>
      <c r="I27" s="81">
        <v>10</v>
      </c>
      <c r="J27" s="81">
        <v>0</v>
      </c>
      <c r="K27" s="82">
        <v>0</v>
      </c>
      <c r="L27" s="83"/>
      <c r="M27" s="227">
        <f t="shared" si="5"/>
        <v>30</v>
      </c>
      <c r="N27" s="228"/>
      <c r="O27" s="84"/>
      <c r="P27" s="233">
        <f t="shared" ca="1" si="1"/>
        <v>60</v>
      </c>
      <c r="Q27" s="232"/>
      <c r="R27" s="45"/>
      <c r="S27" s="85" t="s">
        <v>54</v>
      </c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M27" s="48"/>
      <c r="AN27" s="48"/>
      <c r="AO27" s="52"/>
      <c r="AQ27" s="39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PDL</v>
      </c>
      <c r="B28" s="79">
        <f t="shared" ca="1" si="3"/>
        <v>44</v>
      </c>
      <c r="C28" s="17">
        <v>5</v>
      </c>
      <c r="D28" s="38" t="str">
        <f t="shared" ca="1" si="4"/>
        <v>TESSIER Victor</v>
      </c>
      <c r="E28" s="80" t="str">
        <f t="shared" ca="1" si="4"/>
        <v>M</v>
      </c>
      <c r="F28" s="26">
        <v>30</v>
      </c>
      <c r="G28" s="81">
        <v>10</v>
      </c>
      <c r="H28" s="81">
        <v>10</v>
      </c>
      <c r="I28" s="81">
        <v>10</v>
      </c>
      <c r="J28" s="81">
        <v>10</v>
      </c>
      <c r="K28" s="82">
        <v>7</v>
      </c>
      <c r="L28" s="83"/>
      <c r="M28" s="227">
        <f t="shared" si="5"/>
        <v>47</v>
      </c>
      <c r="N28" s="228"/>
      <c r="O28" s="84"/>
      <c r="P28" s="233">
        <f t="shared" ca="1" si="1"/>
        <v>77</v>
      </c>
      <c r="Q28" s="232"/>
      <c r="R28" s="45"/>
      <c r="S28" s="85" t="s">
        <v>65</v>
      </c>
      <c r="T28" s="86"/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M28" s="48"/>
      <c r="AN28" s="48"/>
      <c r="AO28" s="52"/>
      <c r="AQ28" s="39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PDL</v>
      </c>
      <c r="B29" s="79">
        <f t="shared" ca="1" si="3"/>
        <v>44</v>
      </c>
      <c r="C29" s="17">
        <v>6</v>
      </c>
      <c r="D29" s="38" t="str">
        <f t="shared" ca="1" si="4"/>
        <v>THOMAS Alan</v>
      </c>
      <c r="E29" s="80" t="str">
        <f t="shared" ca="1" si="4"/>
        <v>M</v>
      </c>
      <c r="F29" s="26">
        <v>60</v>
      </c>
      <c r="G29" s="81">
        <v>10</v>
      </c>
      <c r="H29" s="81">
        <v>10</v>
      </c>
      <c r="I29" s="81">
        <v>10</v>
      </c>
      <c r="J29" s="81">
        <v>10</v>
      </c>
      <c r="K29" s="82" t="str">
        <f t="shared" si="6"/>
        <v>-</v>
      </c>
      <c r="L29" s="83" t="s">
        <v>127</v>
      </c>
      <c r="M29" s="227">
        <f t="shared" si="5"/>
        <v>40</v>
      </c>
      <c r="N29" s="228"/>
      <c r="O29" s="84"/>
      <c r="P29" s="231">
        <f t="shared" ca="1" si="1"/>
        <v>100</v>
      </c>
      <c r="Q29" s="232"/>
      <c r="R29" s="45"/>
      <c r="S29" s="85"/>
      <c r="T29" s="86" t="s">
        <v>45</v>
      </c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M29" s="48"/>
      <c r="AN29" s="48"/>
      <c r="AO29" s="52"/>
      <c r="AQ29" s="39">
        <f t="shared" si="2"/>
        <v>4</v>
      </c>
      <c r="AR29" s="22"/>
    </row>
    <row r="30" spans="1:50" s="33" customFormat="1" ht="21.6" customHeight="1">
      <c r="A30" s="78" t="str">
        <f t="shared" ca="1" si="3"/>
        <v>PDL</v>
      </c>
      <c r="B30" s="79">
        <f t="shared" ca="1" si="3"/>
        <v>44</v>
      </c>
      <c r="C30" s="17">
        <v>7</v>
      </c>
      <c r="D30" s="38" t="str">
        <f t="shared" ca="1" si="4"/>
        <v>THOMAS Youen</v>
      </c>
      <c r="E30" s="80" t="str">
        <f t="shared" ca="1" si="4"/>
        <v>M</v>
      </c>
      <c r="F30" s="26">
        <v>50</v>
      </c>
      <c r="G30" s="81">
        <v>0</v>
      </c>
      <c r="H30" s="81">
        <v>0</v>
      </c>
      <c r="I30" s="81">
        <v>0</v>
      </c>
      <c r="J30" s="81">
        <v>0</v>
      </c>
      <c r="K30" s="82">
        <v>0</v>
      </c>
      <c r="L30" s="83"/>
      <c r="M30" s="227">
        <f t="shared" si="5"/>
        <v>0</v>
      </c>
      <c r="N30" s="228"/>
      <c r="O30" s="84"/>
      <c r="P30" s="233">
        <f t="shared" ca="1" si="1"/>
        <v>50</v>
      </c>
      <c r="Q30" s="230"/>
      <c r="R30" s="45"/>
      <c r="S30" s="85"/>
      <c r="T30" s="86"/>
      <c r="U30" s="86" t="s">
        <v>54</v>
      </c>
      <c r="V30" s="86"/>
      <c r="W30" s="86"/>
      <c r="X30" s="87"/>
      <c r="Z30" s="85"/>
      <c r="AA30" s="86"/>
      <c r="AB30" s="86"/>
      <c r="AC30" s="86"/>
      <c r="AD30" s="86"/>
      <c r="AE30" s="87"/>
      <c r="AM30" s="48"/>
      <c r="AN30" s="48"/>
      <c r="AO30" s="52"/>
      <c r="AQ30" s="39">
        <f t="shared" si="2"/>
        <v>5</v>
      </c>
      <c r="AR30" s="22"/>
    </row>
    <row r="31" spans="1:50" s="33" customFormat="1" ht="21.6" customHeight="1">
      <c r="A31" s="78" t="str">
        <f t="shared" ca="1" si="3"/>
        <v>PDL</v>
      </c>
      <c r="B31" s="79">
        <f t="shared" ca="1" si="3"/>
        <v>49</v>
      </c>
      <c r="C31" s="17">
        <v>8</v>
      </c>
      <c r="D31" s="38" t="str">
        <f t="shared" ca="1" si="4"/>
        <v>GROSBOIS Alexis</v>
      </c>
      <c r="E31" s="80" t="str">
        <f t="shared" ca="1" si="4"/>
        <v>M</v>
      </c>
      <c r="F31" s="26">
        <v>30</v>
      </c>
      <c r="G31" s="81">
        <v>0</v>
      </c>
      <c r="H31" s="81">
        <v>0</v>
      </c>
      <c r="I31" s="81">
        <v>10</v>
      </c>
      <c r="J31" s="81">
        <v>0</v>
      </c>
      <c r="K31" s="82">
        <v>10</v>
      </c>
      <c r="L31" s="83"/>
      <c r="M31" s="227">
        <f t="shared" si="5"/>
        <v>20</v>
      </c>
      <c r="N31" s="228"/>
      <c r="O31" s="84"/>
      <c r="P31" s="233">
        <f t="shared" ca="1" si="1"/>
        <v>50</v>
      </c>
      <c r="Q31" s="232"/>
      <c r="R31" s="45"/>
      <c r="S31" s="85"/>
      <c r="T31" s="86" t="s">
        <v>54</v>
      </c>
      <c r="U31" s="86" t="s">
        <v>45</v>
      </c>
      <c r="V31" s="86"/>
      <c r="W31" s="86"/>
      <c r="X31" s="87"/>
      <c r="Z31" s="85"/>
      <c r="AA31" s="86"/>
      <c r="AB31" s="86"/>
      <c r="AC31" s="86"/>
      <c r="AD31" s="86"/>
      <c r="AE31" s="87"/>
      <c r="AM31" s="48"/>
      <c r="AN31" s="48"/>
      <c r="AO31" s="52"/>
      <c r="AQ31" s="39">
        <f t="shared" si="2"/>
        <v>5</v>
      </c>
      <c r="AR31" s="22"/>
    </row>
    <row r="32" spans="1:50" s="33" customFormat="1" ht="21.6" customHeight="1">
      <c r="A32" s="78" t="str">
        <f t="shared" ca="1" si="3"/>
        <v>PDL</v>
      </c>
      <c r="B32" s="79">
        <f t="shared" ca="1" si="3"/>
        <v>85</v>
      </c>
      <c r="C32" s="17">
        <v>9</v>
      </c>
      <c r="D32" s="38" t="str">
        <f t="shared" ca="1" si="4"/>
        <v>ARNAUD Simon</v>
      </c>
      <c r="E32" s="80" t="str">
        <f t="shared" ca="1" si="4"/>
        <v>M</v>
      </c>
      <c r="F32" s="26">
        <v>0</v>
      </c>
      <c r="G32" s="81">
        <v>0</v>
      </c>
      <c r="H32" s="81">
        <v>0</v>
      </c>
      <c r="I32" s="81" t="str">
        <f>IF(L32&lt;&gt;"","-","")</f>
        <v/>
      </c>
      <c r="J32" s="81" t="str">
        <f>IF(L32&lt;&gt;"","-","")</f>
        <v/>
      </c>
      <c r="K32" s="82" t="str">
        <f t="shared" si="6"/>
        <v/>
      </c>
      <c r="L32" s="83"/>
      <c r="M32" s="227">
        <f t="shared" si="5"/>
        <v>0</v>
      </c>
      <c r="N32" s="228"/>
      <c r="O32" s="84"/>
      <c r="P32" s="229">
        <f t="shared" ca="1" si="1"/>
        <v>0</v>
      </c>
      <c r="Q32" s="230"/>
      <c r="R32" s="89"/>
      <c r="S32" s="85"/>
      <c r="T32" s="86"/>
      <c r="U32" s="86"/>
      <c r="V32" s="86"/>
      <c r="W32" s="86"/>
      <c r="X32" s="87"/>
      <c r="Z32" s="85"/>
      <c r="AA32" s="86"/>
      <c r="AB32" s="86"/>
      <c r="AC32" s="86"/>
      <c r="AD32" s="86"/>
      <c r="AE32" s="87"/>
      <c r="AN32" s="90"/>
      <c r="AO32" s="90"/>
      <c r="AP32" s="90"/>
      <c r="AQ32" s="39">
        <f t="shared" si="2"/>
        <v>2</v>
      </c>
      <c r="AR32" s="48"/>
      <c r="AS32" s="48"/>
    </row>
    <row r="33" spans="1:45" s="33" customFormat="1" ht="21.6" customHeight="1" thickBot="1">
      <c r="A33" s="91" t="str">
        <f t="shared" ca="1" si="3"/>
        <v>PDL</v>
      </c>
      <c r="B33" s="92">
        <f t="shared" ca="1" si="3"/>
        <v>49</v>
      </c>
      <c r="C33" s="17">
        <v>10</v>
      </c>
      <c r="D33" s="38" t="str">
        <f t="shared" ca="1" si="4"/>
        <v>LACOSTE Thibault</v>
      </c>
      <c r="E33" s="80" t="str">
        <f t="shared" ca="1" si="4"/>
        <v>M</v>
      </c>
      <c r="F33" s="26">
        <v>30</v>
      </c>
      <c r="G33" s="81">
        <v>10</v>
      </c>
      <c r="H33" s="81">
        <v>10</v>
      </c>
      <c r="I33" s="81">
        <v>10</v>
      </c>
      <c r="J33" s="81" t="str">
        <f>IF(L33&lt;&gt;"","-","")</f>
        <v/>
      </c>
      <c r="K33" s="82" t="str">
        <f t="shared" si="6"/>
        <v/>
      </c>
      <c r="L33" s="83"/>
      <c r="M33" s="227">
        <f t="shared" si="5"/>
        <v>30</v>
      </c>
      <c r="N33" s="228"/>
      <c r="O33" s="84"/>
      <c r="P33" s="229">
        <f t="shared" ca="1" si="1"/>
        <v>60</v>
      </c>
      <c r="Q33" s="230"/>
      <c r="R33" s="89"/>
      <c r="S33" s="93"/>
      <c r="T33" s="94"/>
      <c r="U33" s="94"/>
      <c r="V33" s="94"/>
      <c r="W33" s="94"/>
      <c r="X33" s="95"/>
      <c r="Z33" s="93"/>
      <c r="AA33" s="94"/>
      <c r="AB33" s="94"/>
      <c r="AC33" s="94"/>
      <c r="AD33" s="94"/>
      <c r="AE33" s="95"/>
      <c r="AN33" s="90"/>
      <c r="AO33" s="90"/>
      <c r="AP33" s="90"/>
      <c r="AQ33" s="39">
        <f t="shared" si="2"/>
        <v>3</v>
      </c>
      <c r="AR33" s="48"/>
      <c r="AS33" s="48"/>
    </row>
    <row r="34" spans="1:45" s="33" customFormat="1" ht="13.9" customHeight="1">
      <c r="A34" s="37"/>
      <c r="B34" s="37"/>
      <c r="C34" s="236" t="s">
        <v>129</v>
      </c>
      <c r="D34" s="236"/>
      <c r="E34" s="236"/>
      <c r="F34" s="236"/>
      <c r="G34" s="236"/>
      <c r="H34" s="236"/>
      <c r="I34" s="236"/>
      <c r="J34" s="236"/>
      <c r="K34" s="236"/>
      <c r="L34" s="236"/>
      <c r="M34" s="236" t="s">
        <v>130</v>
      </c>
      <c r="N34" s="236"/>
      <c r="O34" s="236"/>
      <c r="P34" s="236"/>
      <c r="Q34" s="236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</row>
    <row r="35" spans="1:45" s="33" customFormat="1" ht="14.45" hidden="1" customHeight="1">
      <c r="A35" s="37"/>
      <c r="B35" s="37"/>
      <c r="C35" s="98">
        <f>COUNT(L35:AJ35,S42:X42,Z42:AE42)</f>
        <v>0</v>
      </c>
      <c r="D35" s="98"/>
      <c r="E35" s="39"/>
      <c r="F35" s="39"/>
      <c r="G35" s="237" t="s">
        <v>131</v>
      </c>
      <c r="H35" s="238"/>
      <c r="I35" s="238"/>
      <c r="J35" s="238"/>
      <c r="K35" s="238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100"/>
      <c r="AL35" s="41"/>
      <c r="AM35" s="41"/>
    </row>
    <row r="36" spans="1:45" s="33" customFormat="1" ht="14.45" hidden="1" customHeight="1">
      <c r="A36" s="37"/>
      <c r="B36" s="37"/>
      <c r="C36" s="39"/>
      <c r="D36" s="39"/>
      <c r="E36" s="39"/>
      <c r="F36" s="39"/>
      <c r="G36" s="234" t="s">
        <v>132</v>
      </c>
      <c r="H36" s="235"/>
      <c r="I36" s="235"/>
      <c r="J36" s="235"/>
      <c r="K36" s="235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100"/>
      <c r="AL36" s="41"/>
      <c r="AM36" s="41"/>
    </row>
    <row r="37" spans="1:45" s="33" customFormat="1" ht="14.45" hidden="1" customHeight="1">
      <c r="A37" s="37"/>
      <c r="B37" s="37"/>
      <c r="C37" s="98"/>
      <c r="D37" s="39"/>
      <c r="E37" s="39"/>
      <c r="F37" s="39"/>
      <c r="G37" s="234" t="s">
        <v>133</v>
      </c>
      <c r="H37" s="235"/>
      <c r="I37" s="235"/>
      <c r="J37" s="235"/>
      <c r="K37" s="235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</row>
    <row r="38" spans="1:45" s="33" customFormat="1" ht="5.45" hidden="1" customHeight="1">
      <c r="A38" s="1"/>
      <c r="B38" s="1"/>
      <c r="C38" s="101"/>
      <c r="D38" s="39"/>
      <c r="E38" s="102"/>
      <c r="F38" s="103"/>
      <c r="G38" s="102"/>
      <c r="H38" s="102"/>
      <c r="I38" s="102"/>
      <c r="J38" s="102"/>
      <c r="K38" s="102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5"/>
      <c r="AL38" s="3"/>
      <c r="AM38" s="3"/>
      <c r="AN38" s="3"/>
      <c r="AO38" s="3"/>
      <c r="AP38" s="3"/>
      <c r="AQ38" s="3"/>
      <c r="AR38" s="3"/>
      <c r="AS38" s="3"/>
    </row>
    <row r="39" spans="1:45" hidden="1">
      <c r="A39" s="1"/>
      <c r="B39" s="1"/>
      <c r="C39" s="101"/>
      <c r="D39" s="24"/>
      <c r="E39" s="102"/>
      <c r="F39" s="103"/>
      <c r="G39" s="102"/>
      <c r="H39" s="102"/>
      <c r="I39" s="102"/>
      <c r="J39" s="102"/>
      <c r="K39" s="102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  <c r="AG39" s="107"/>
      <c r="AH39" s="107"/>
      <c r="AI39" s="107"/>
      <c r="AJ39" s="107"/>
      <c r="AK39" s="3"/>
      <c r="AL39" s="3"/>
      <c r="AM39" s="3"/>
      <c r="AN39" s="3"/>
      <c r="AO39" s="3"/>
      <c r="AP39" s="3"/>
      <c r="AQ39" s="3"/>
      <c r="AR39" s="3"/>
      <c r="AS39" s="3"/>
    </row>
    <row r="40" spans="1:45" hidden="1">
      <c r="C40" s="24"/>
      <c r="D40" s="24"/>
      <c r="E40" s="24"/>
      <c r="F40" s="24"/>
      <c r="G40" s="24"/>
      <c r="H40" s="24"/>
      <c r="I40" s="24"/>
      <c r="J40" s="24"/>
      <c r="K40" s="24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8"/>
    </row>
    <row r="41" spans="1:45" ht="5.45" hidden="1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45" ht="14.45" hidden="1" customHeight="1">
      <c r="C42" s="24"/>
      <c r="D42" s="3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7"/>
      <c r="T42" s="107"/>
      <c r="U42" s="107"/>
      <c r="V42" s="107"/>
      <c r="W42" s="107"/>
      <c r="X42" s="107"/>
      <c r="Z42" s="107"/>
      <c r="AA42" s="107"/>
      <c r="AB42" s="107"/>
      <c r="AC42" s="107"/>
      <c r="AD42" s="107"/>
      <c r="AE42" s="107"/>
    </row>
    <row r="43" spans="1:45" hidden="1">
      <c r="C43" s="24"/>
      <c r="D43" s="3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6"/>
      <c r="T43" s="106"/>
      <c r="U43" s="106"/>
      <c r="V43" s="106"/>
      <c r="W43" s="106"/>
      <c r="X43" s="106"/>
      <c r="Z43" s="106"/>
      <c r="AA43" s="106"/>
      <c r="AB43" s="106"/>
      <c r="AC43" s="106"/>
      <c r="AD43" s="106"/>
      <c r="AE43" s="106"/>
    </row>
    <row r="44" spans="1:4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6"/>
      <c r="T44" s="106"/>
      <c r="U44" s="106"/>
      <c r="V44" s="106"/>
      <c r="W44" s="106"/>
      <c r="X44" s="106"/>
      <c r="Z44" s="106"/>
      <c r="AA44" s="106"/>
      <c r="AB44" s="106"/>
      <c r="AC44" s="106"/>
      <c r="AD44" s="106"/>
      <c r="AE44" s="106"/>
    </row>
    <row r="45" spans="1:45" ht="4.9000000000000004" hidden="1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4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6"/>
      <c r="T46" s="106"/>
      <c r="U46" s="106"/>
      <c r="V46" s="106"/>
      <c r="W46" s="106"/>
      <c r="X46" s="106"/>
      <c r="Z46" s="106"/>
      <c r="AA46" s="106"/>
      <c r="AB46" s="106"/>
      <c r="AC46" s="106"/>
      <c r="AD46" s="106"/>
      <c r="AE46" s="106"/>
    </row>
    <row r="47" spans="1:4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6"/>
      <c r="T47" s="106"/>
      <c r="U47" s="106"/>
      <c r="V47" s="106"/>
      <c r="W47" s="106"/>
      <c r="X47" s="106"/>
      <c r="Z47" s="106"/>
      <c r="AA47" s="106"/>
      <c r="AB47" s="106"/>
      <c r="AC47" s="106"/>
      <c r="AD47" s="106"/>
      <c r="AE47" s="106"/>
    </row>
    <row r="50" spans="12:32">
      <c r="L50" t="s">
        <v>134</v>
      </c>
      <c r="M50" t="s">
        <v>135</v>
      </c>
      <c r="N50" t="s">
        <v>136</v>
      </c>
      <c r="O50" t="s">
        <v>137</v>
      </c>
      <c r="P50" t="s">
        <v>138</v>
      </c>
      <c r="Q50" t="s">
        <v>139</v>
      </c>
      <c r="R50" t="s">
        <v>140</v>
      </c>
      <c r="S50" t="s">
        <v>141</v>
      </c>
      <c r="T50" t="s">
        <v>142</v>
      </c>
      <c r="U50" t="s">
        <v>143</v>
      </c>
      <c r="V50" t="s">
        <v>144</v>
      </c>
      <c r="W50" t="s">
        <v>145</v>
      </c>
      <c r="Y50" t="s">
        <v>147</v>
      </c>
      <c r="Z50" t="s">
        <v>148</v>
      </c>
      <c r="AA50" t="s">
        <v>149</v>
      </c>
      <c r="AC50" t="s">
        <v>151</v>
      </c>
      <c r="AE50" t="s">
        <v>291</v>
      </c>
      <c r="AF50" t="s">
        <v>152</v>
      </c>
    </row>
    <row r="51" spans="12:32">
      <c r="L51" t="s">
        <v>156</v>
      </c>
      <c r="M51" t="s">
        <v>157</v>
      </c>
      <c r="N51" t="s">
        <v>158</v>
      </c>
      <c r="O51" t="s">
        <v>159</v>
      </c>
      <c r="P51" t="s">
        <v>160</v>
      </c>
      <c r="Q51" t="s">
        <v>161</v>
      </c>
      <c r="R51" t="s">
        <v>162</v>
      </c>
      <c r="S51" t="s">
        <v>163</v>
      </c>
      <c r="T51" t="s">
        <v>164</v>
      </c>
      <c r="U51" t="s">
        <v>165</v>
      </c>
      <c r="V51" t="s">
        <v>166</v>
      </c>
      <c r="W51" t="s">
        <v>167</v>
      </c>
      <c r="Y51" t="s">
        <v>169</v>
      </c>
      <c r="Z51" t="s">
        <v>170</v>
      </c>
      <c r="AA51" t="s">
        <v>171</v>
      </c>
      <c r="AC51" t="s">
        <v>146</v>
      </c>
      <c r="AE51" t="s">
        <v>150</v>
      </c>
      <c r="AF51" t="s">
        <v>174</v>
      </c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000000000000001" header="0.13" footer="0.14000000000000001"/>
  <pageSetup paperSize="9" scale="8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zoomScale="81" zoomScaleNormal="81" workbookViewId="0">
      <pane ySplit="1" topLeftCell="A9" activePane="bottomLeft" state="frozenSplit"/>
      <selection activeCell="G18" sqref="G18:K18"/>
      <selection pane="bottomLeft" activeCell="I33" sqref="I33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7.28515625" hidden="1" customWidth="1"/>
    <col min="43" max="43" width="4" hidden="1" customWidth="1"/>
    <col min="44" max="45" width="4" customWidth="1"/>
    <col min="46" max="46" width="10.42578125" style="12" customWidth="1"/>
    <col min="47" max="240" width="11.42578125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2" width="4" customWidth="1"/>
    <col min="253" max="254" width="11.42578125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405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 t="s">
        <v>179</v>
      </c>
      <c r="U2" s="9"/>
      <c r="V2" s="9"/>
      <c r="W2" s="5"/>
      <c r="X2" s="196" t="str">
        <f>IF(T2="","",T2)</f>
        <v>2</v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>36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20" t="s">
        <v>22</v>
      </c>
      <c r="S8" s="20" t="s">
        <v>23</v>
      </c>
      <c r="T8" s="20" t="s">
        <v>24</v>
      </c>
      <c r="U8" s="20" t="s">
        <v>25</v>
      </c>
      <c r="V8" s="21" t="s">
        <v>26</v>
      </c>
      <c r="W8" s="20" t="s">
        <v>27</v>
      </c>
      <c r="X8" s="20" t="s">
        <v>28</v>
      </c>
      <c r="Y8" s="20" t="s">
        <v>29</v>
      </c>
      <c r="Z8" s="21" t="s">
        <v>30</v>
      </c>
      <c r="AA8" s="20" t="s">
        <v>31</v>
      </c>
      <c r="AB8" s="20" t="s">
        <v>32</v>
      </c>
      <c r="AC8" s="109" t="s">
        <v>33</v>
      </c>
      <c r="AD8" s="20" t="s">
        <v>34</v>
      </c>
      <c r="AE8" s="20" t="s">
        <v>35</v>
      </c>
      <c r="AF8" s="54" t="s">
        <v>36</v>
      </c>
      <c r="AG8" s="20" t="s">
        <v>37</v>
      </c>
      <c r="AH8" s="20" t="s">
        <v>38</v>
      </c>
      <c r="AI8" s="21" t="s">
        <v>39</v>
      </c>
      <c r="AJ8" s="20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7" s="33" customFormat="1" ht="19.149999999999999" customHeight="1">
      <c r="A9" s="26" t="s">
        <v>191</v>
      </c>
      <c r="B9" s="26">
        <v>35</v>
      </c>
      <c r="C9" s="27">
        <f ca="1">OFFSET(C9,15,0)</f>
        <v>1</v>
      </c>
      <c r="D9" s="38" t="s">
        <v>406</v>
      </c>
      <c r="E9" s="26" t="s">
        <v>44</v>
      </c>
      <c r="F9" s="26">
        <v>62</v>
      </c>
      <c r="G9" s="214" t="s">
        <v>348</v>
      </c>
      <c r="H9" s="215"/>
      <c r="I9" s="215"/>
      <c r="J9" s="215"/>
      <c r="K9" s="216"/>
      <c r="L9" s="29" t="s">
        <v>45</v>
      </c>
      <c r="M9" s="30"/>
      <c r="N9" s="30"/>
      <c r="O9" s="30"/>
      <c r="P9" s="30"/>
      <c r="Q9" s="29" t="s">
        <v>54</v>
      </c>
      <c r="R9" s="30"/>
      <c r="S9" s="30"/>
      <c r="T9" s="30"/>
      <c r="U9" s="30"/>
      <c r="V9" s="29"/>
      <c r="W9" s="30"/>
      <c r="X9" s="30"/>
      <c r="Y9" s="30"/>
      <c r="Z9" s="30"/>
      <c r="AA9" s="29" t="s">
        <v>45</v>
      </c>
      <c r="AB9" s="30"/>
      <c r="AC9" s="30"/>
      <c r="AD9" s="30"/>
      <c r="AE9" s="29" t="s">
        <v>54</v>
      </c>
      <c r="AF9" s="30"/>
      <c r="AG9" s="30"/>
      <c r="AH9" s="30"/>
      <c r="AI9" s="30"/>
      <c r="AJ9" s="30"/>
      <c r="AK9" s="31"/>
      <c r="AL9" s="32"/>
      <c r="AM9" s="31"/>
      <c r="AN9" s="32"/>
      <c r="AP9" s="34" t="s">
        <v>49</v>
      </c>
      <c r="AQ9" s="35">
        <f>IF(E9="M",100,IF(E9=1,100,IF(E9="","",120)))</f>
        <v>100</v>
      </c>
      <c r="AT9" s="36"/>
    </row>
    <row r="10" spans="1:47" s="37" customFormat="1" ht="21.6" customHeight="1">
      <c r="A10" s="26" t="s">
        <v>191</v>
      </c>
      <c r="B10" s="26">
        <v>35</v>
      </c>
      <c r="C10" s="27">
        <f ca="1">OFFSET(C10,15,0)</f>
        <v>2</v>
      </c>
      <c r="D10" s="38" t="s">
        <v>407</v>
      </c>
      <c r="E10" s="26" t="s">
        <v>44</v>
      </c>
      <c r="F10" s="26">
        <v>63</v>
      </c>
      <c r="G10" s="214" t="s">
        <v>348</v>
      </c>
      <c r="H10" s="215"/>
      <c r="I10" s="215"/>
      <c r="J10" s="215"/>
      <c r="K10" s="216"/>
      <c r="L10" s="30"/>
      <c r="M10" s="30"/>
      <c r="N10" s="29" t="s">
        <v>54</v>
      </c>
      <c r="O10" s="30"/>
      <c r="P10" s="30"/>
      <c r="Q10" s="30"/>
      <c r="R10" s="30"/>
      <c r="S10" s="29" t="s">
        <v>54</v>
      </c>
      <c r="T10" s="30"/>
      <c r="U10" s="30"/>
      <c r="V10" s="30"/>
      <c r="W10" s="29" t="s">
        <v>54</v>
      </c>
      <c r="X10" s="30"/>
      <c r="Y10" s="30"/>
      <c r="Z10" s="30"/>
      <c r="AA10" s="30"/>
      <c r="AB10" s="30"/>
      <c r="AC10" s="29"/>
      <c r="AD10" s="30"/>
      <c r="AE10" s="30"/>
      <c r="AF10" s="29"/>
      <c r="AG10" s="30"/>
      <c r="AH10" s="30"/>
      <c r="AI10" s="30"/>
      <c r="AJ10" s="30"/>
      <c r="AK10" s="31"/>
      <c r="AL10" s="32"/>
      <c r="AM10" s="31"/>
      <c r="AN10" s="32"/>
      <c r="AP10" s="34" t="s">
        <v>56</v>
      </c>
      <c r="AQ10" s="35"/>
      <c r="AT10" s="36"/>
    </row>
    <row r="11" spans="1:47" s="33" customFormat="1" ht="21.6" customHeight="1">
      <c r="A11" s="26" t="s">
        <v>42</v>
      </c>
      <c r="B11" s="26">
        <v>85</v>
      </c>
      <c r="C11" s="27">
        <f t="shared" ref="C11:C18" ca="1" si="0">OFFSET(C11,15,0)</f>
        <v>3</v>
      </c>
      <c r="D11" s="28" t="s">
        <v>408</v>
      </c>
      <c r="E11" s="26" t="s">
        <v>44</v>
      </c>
      <c r="F11" s="26">
        <v>62</v>
      </c>
      <c r="G11" s="214" t="s">
        <v>403</v>
      </c>
      <c r="H11" s="215"/>
      <c r="I11" s="215"/>
      <c r="J11" s="215"/>
      <c r="K11" s="216"/>
      <c r="L11" s="29" t="s">
        <v>54</v>
      </c>
      <c r="M11" s="30"/>
      <c r="N11" s="30"/>
      <c r="O11" s="30"/>
      <c r="P11" s="30"/>
      <c r="Q11" s="30"/>
      <c r="R11" s="30"/>
      <c r="S11" s="30"/>
      <c r="T11" s="29" t="s">
        <v>54</v>
      </c>
      <c r="U11" s="30"/>
      <c r="V11" s="30"/>
      <c r="W11" s="30"/>
      <c r="X11" s="30"/>
      <c r="Y11" s="29" t="s">
        <v>54</v>
      </c>
      <c r="Z11" s="30"/>
      <c r="AA11" s="30"/>
      <c r="AB11" s="30"/>
      <c r="AC11" s="30"/>
      <c r="AD11" s="29" t="s">
        <v>54</v>
      </c>
      <c r="AE11" s="30"/>
      <c r="AF11" s="30"/>
      <c r="AG11" s="30"/>
      <c r="AH11" s="29" t="s">
        <v>54</v>
      </c>
      <c r="AI11" s="30"/>
      <c r="AJ11" s="30"/>
      <c r="AK11" s="31"/>
      <c r="AL11" s="32"/>
      <c r="AM11" s="31"/>
      <c r="AN11" s="32"/>
      <c r="AP11" s="34" t="s">
        <v>60</v>
      </c>
      <c r="AQ11" s="39"/>
      <c r="AT11" s="36"/>
    </row>
    <row r="12" spans="1:47" s="33" customFormat="1" ht="21.6" customHeight="1">
      <c r="A12" s="26" t="s">
        <v>224</v>
      </c>
      <c r="B12" s="26">
        <v>79</v>
      </c>
      <c r="C12" s="27">
        <f t="shared" ca="1" si="0"/>
        <v>4</v>
      </c>
      <c r="D12" s="28" t="s">
        <v>409</v>
      </c>
      <c r="E12" s="26" t="s">
        <v>44</v>
      </c>
      <c r="F12" s="26">
        <v>62</v>
      </c>
      <c r="G12" s="214" t="s">
        <v>410</v>
      </c>
      <c r="H12" s="215"/>
      <c r="I12" s="215"/>
      <c r="J12" s="215"/>
      <c r="K12" s="216"/>
      <c r="L12" s="30"/>
      <c r="M12" s="30"/>
      <c r="N12" s="29" t="s">
        <v>45</v>
      </c>
      <c r="O12" s="30"/>
      <c r="P12" s="30"/>
      <c r="Q12" s="30"/>
      <c r="R12" s="29" t="s">
        <v>47</v>
      </c>
      <c r="S12" s="30"/>
      <c r="T12" s="30"/>
      <c r="U12" s="30"/>
      <c r="V12" s="29"/>
      <c r="W12" s="30"/>
      <c r="X12" s="30"/>
      <c r="Y12" s="30"/>
      <c r="Z12" s="29"/>
      <c r="AA12" s="30"/>
      <c r="AB12" s="30"/>
      <c r="AC12" s="30"/>
      <c r="AD12" s="30"/>
      <c r="AE12" s="30"/>
      <c r="AF12" s="30"/>
      <c r="AG12" s="30"/>
      <c r="AH12" s="30"/>
      <c r="AI12" s="29"/>
      <c r="AJ12" s="30"/>
      <c r="AK12" s="31"/>
      <c r="AL12" s="32"/>
      <c r="AM12" s="31"/>
      <c r="AN12" s="32"/>
      <c r="AP12" s="34" t="s">
        <v>66</v>
      </c>
      <c r="AQ12" s="39"/>
      <c r="AT12" s="36"/>
    </row>
    <row r="13" spans="1:47" s="33" customFormat="1" ht="21.6" customHeight="1">
      <c r="A13" s="26" t="s">
        <v>42</v>
      </c>
      <c r="B13" s="26">
        <v>44</v>
      </c>
      <c r="C13" s="27">
        <f t="shared" ca="1" si="0"/>
        <v>5</v>
      </c>
      <c r="D13" s="38" t="s">
        <v>411</v>
      </c>
      <c r="E13" s="26" t="s">
        <v>44</v>
      </c>
      <c r="F13" s="26">
        <v>62</v>
      </c>
      <c r="G13" s="214" t="s">
        <v>190</v>
      </c>
      <c r="H13" s="215"/>
      <c r="I13" s="215"/>
      <c r="J13" s="215"/>
      <c r="K13" s="216"/>
      <c r="L13" s="30"/>
      <c r="M13" s="30"/>
      <c r="N13" s="30"/>
      <c r="O13" s="29" t="s">
        <v>54</v>
      </c>
      <c r="P13" s="30"/>
      <c r="Q13" s="30"/>
      <c r="R13" s="30"/>
      <c r="S13" s="30"/>
      <c r="T13" s="29" t="s">
        <v>45</v>
      </c>
      <c r="U13" s="30"/>
      <c r="V13" s="30"/>
      <c r="W13" s="30"/>
      <c r="X13" s="30"/>
      <c r="Y13" s="30"/>
      <c r="Z13" s="30"/>
      <c r="AA13" s="29" t="s">
        <v>54</v>
      </c>
      <c r="AB13" s="30"/>
      <c r="AC13" s="30"/>
      <c r="AD13" s="30"/>
      <c r="AE13" s="30"/>
      <c r="AF13" s="29"/>
      <c r="AG13" s="30"/>
      <c r="AH13" s="30"/>
      <c r="AI13" s="30"/>
      <c r="AJ13" s="29" t="s">
        <v>210</v>
      </c>
      <c r="AK13" s="32"/>
      <c r="AL13" s="32"/>
      <c r="AM13" s="32"/>
      <c r="AN13" s="32"/>
      <c r="AP13" s="34" t="s">
        <v>69</v>
      </c>
      <c r="AQ13" s="39"/>
      <c r="AT13" s="36"/>
    </row>
    <row r="14" spans="1:47" s="33" customFormat="1" ht="21.6" customHeight="1">
      <c r="A14" s="26" t="s">
        <v>42</v>
      </c>
      <c r="B14" s="26">
        <v>44</v>
      </c>
      <c r="C14" s="27">
        <f t="shared" ca="1" si="0"/>
        <v>6</v>
      </c>
      <c r="D14" s="28" t="s">
        <v>412</v>
      </c>
      <c r="E14" s="26" t="s">
        <v>44</v>
      </c>
      <c r="F14" s="26">
        <v>63</v>
      </c>
      <c r="G14" s="214" t="s">
        <v>413</v>
      </c>
      <c r="H14" s="215"/>
      <c r="I14" s="215"/>
      <c r="J14" s="215"/>
      <c r="K14" s="216"/>
      <c r="L14" s="30"/>
      <c r="M14" s="30"/>
      <c r="N14" s="30"/>
      <c r="O14" s="30"/>
      <c r="P14" s="30"/>
      <c r="Q14" s="29" t="s">
        <v>45</v>
      </c>
      <c r="R14" s="30"/>
      <c r="S14" s="30"/>
      <c r="T14" s="30"/>
      <c r="U14" s="29" t="s">
        <v>201</v>
      </c>
      <c r="V14" s="30"/>
      <c r="W14" s="29" t="s">
        <v>65</v>
      </c>
      <c r="X14" s="30"/>
      <c r="Y14" s="30"/>
      <c r="Z14" s="30"/>
      <c r="AA14" s="30"/>
      <c r="AB14" s="30"/>
      <c r="AC14" s="30"/>
      <c r="AD14" s="29" t="s">
        <v>53</v>
      </c>
      <c r="AE14" s="30"/>
      <c r="AF14" s="30"/>
      <c r="AG14" s="29" t="s">
        <v>53</v>
      </c>
      <c r="AH14" s="30"/>
      <c r="AI14" s="30"/>
      <c r="AJ14" s="30"/>
      <c r="AK14" s="32"/>
      <c r="AL14" s="32"/>
      <c r="AM14" s="32"/>
      <c r="AN14" s="32"/>
      <c r="AP14" s="34" t="s">
        <v>75</v>
      </c>
      <c r="AQ14" s="39"/>
      <c r="AT14" s="36"/>
    </row>
    <row r="15" spans="1:47" s="33" customFormat="1" ht="21.6" customHeight="1">
      <c r="A15" s="26" t="s">
        <v>42</v>
      </c>
      <c r="B15" s="26">
        <v>49</v>
      </c>
      <c r="C15" s="27">
        <f t="shared" ca="1" si="0"/>
        <v>7</v>
      </c>
      <c r="D15" s="28" t="s">
        <v>414</v>
      </c>
      <c r="E15" s="26" t="s">
        <v>44</v>
      </c>
      <c r="F15" s="26">
        <v>63</v>
      </c>
      <c r="G15" s="214" t="s">
        <v>415</v>
      </c>
      <c r="H15" s="215"/>
      <c r="I15" s="215"/>
      <c r="J15" s="215"/>
      <c r="K15" s="216"/>
      <c r="L15" s="30"/>
      <c r="M15" s="30"/>
      <c r="N15" s="30"/>
      <c r="O15" s="30"/>
      <c r="P15" s="29" t="s">
        <v>47</v>
      </c>
      <c r="Q15" s="30"/>
      <c r="R15" s="30"/>
      <c r="S15" s="29" t="s">
        <v>53</v>
      </c>
      <c r="T15" s="30"/>
      <c r="U15" s="30"/>
      <c r="V15" s="30"/>
      <c r="W15" s="30"/>
      <c r="X15" s="30"/>
      <c r="Y15" s="29" t="s">
        <v>65</v>
      </c>
      <c r="Z15" s="30"/>
      <c r="AA15" s="30"/>
      <c r="AB15" s="29" t="s">
        <v>54</v>
      </c>
      <c r="AC15" s="30"/>
      <c r="AD15" s="30"/>
      <c r="AE15" s="29" t="s">
        <v>45</v>
      </c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79</v>
      </c>
      <c r="AQ15" s="39"/>
      <c r="AT15" s="36"/>
    </row>
    <row r="16" spans="1:47" s="33" customFormat="1" ht="21.6" customHeight="1">
      <c r="A16" s="26" t="s">
        <v>191</v>
      </c>
      <c r="B16" s="26">
        <v>35</v>
      </c>
      <c r="C16" s="27">
        <f t="shared" ca="1" si="0"/>
        <v>8</v>
      </c>
      <c r="D16" s="38" t="s">
        <v>416</v>
      </c>
      <c r="E16" s="26" t="s">
        <v>44</v>
      </c>
      <c r="F16" s="26">
        <v>63</v>
      </c>
      <c r="G16" s="214" t="s">
        <v>323</v>
      </c>
      <c r="H16" s="215"/>
      <c r="I16" s="215"/>
      <c r="J16" s="215"/>
      <c r="K16" s="216"/>
      <c r="L16" s="30"/>
      <c r="M16" s="29" t="s">
        <v>45</v>
      </c>
      <c r="N16" s="30"/>
      <c r="O16" s="30"/>
      <c r="P16" s="30"/>
      <c r="Q16" s="30"/>
      <c r="R16" s="29" t="s">
        <v>54</v>
      </c>
      <c r="S16" s="30"/>
      <c r="T16" s="30"/>
      <c r="U16" s="30"/>
      <c r="V16" s="30"/>
      <c r="W16" s="30"/>
      <c r="X16" s="29" t="s">
        <v>45</v>
      </c>
      <c r="Y16" s="30"/>
      <c r="Z16" s="30"/>
      <c r="AA16" s="30"/>
      <c r="AB16" s="30"/>
      <c r="AC16" s="29"/>
      <c r="AD16" s="30"/>
      <c r="AE16" s="30"/>
      <c r="AF16" s="30"/>
      <c r="AG16" s="30"/>
      <c r="AH16" s="29" t="s">
        <v>47</v>
      </c>
      <c r="AI16" s="30"/>
      <c r="AJ16" s="30"/>
      <c r="AK16" s="32"/>
      <c r="AL16" s="32"/>
      <c r="AM16" s="32"/>
      <c r="AN16" s="32"/>
      <c r="AP16" s="34" t="s">
        <v>83</v>
      </c>
      <c r="AQ16" s="39"/>
      <c r="AT16" s="36"/>
    </row>
    <row r="17" spans="1:50" s="33" customFormat="1" ht="21.6" customHeight="1">
      <c r="A17" s="26" t="s">
        <v>202</v>
      </c>
      <c r="B17" s="26">
        <v>37</v>
      </c>
      <c r="C17" s="27">
        <f t="shared" ca="1" si="0"/>
        <v>9</v>
      </c>
      <c r="D17" s="38" t="s">
        <v>417</v>
      </c>
      <c r="E17" s="26" t="s">
        <v>44</v>
      </c>
      <c r="F17" s="26">
        <v>63</v>
      </c>
      <c r="G17" s="214" t="s">
        <v>218</v>
      </c>
      <c r="H17" s="215"/>
      <c r="I17" s="215"/>
      <c r="J17" s="215"/>
      <c r="K17" s="216"/>
      <c r="L17" s="30"/>
      <c r="M17" s="30"/>
      <c r="N17" s="30"/>
      <c r="O17" s="29" t="s">
        <v>45</v>
      </c>
      <c r="P17" s="30"/>
      <c r="Q17" s="30"/>
      <c r="R17" s="30"/>
      <c r="S17" s="30"/>
      <c r="T17" s="30"/>
      <c r="U17" s="29" t="s">
        <v>54</v>
      </c>
      <c r="V17" s="30"/>
      <c r="W17" s="30"/>
      <c r="X17" s="29" t="s">
        <v>54</v>
      </c>
      <c r="Y17" s="30"/>
      <c r="Z17" s="30"/>
      <c r="AA17" s="30"/>
      <c r="AB17" s="29" t="s">
        <v>45</v>
      </c>
      <c r="AC17" s="30"/>
      <c r="AD17" s="30"/>
      <c r="AE17" s="30"/>
      <c r="AF17" s="30"/>
      <c r="AG17" s="30"/>
      <c r="AH17" s="30"/>
      <c r="AI17" s="29"/>
      <c r="AJ17" s="30"/>
      <c r="AK17" s="40"/>
      <c r="AL17" s="32"/>
      <c r="AM17" s="32"/>
      <c r="AN17" s="32"/>
      <c r="AO17" s="32"/>
      <c r="AP17" s="34" t="s">
        <v>87</v>
      </c>
      <c r="AQ17" s="39"/>
      <c r="AT17" s="32"/>
      <c r="AU17" s="41"/>
      <c r="AV17" s="41"/>
      <c r="AW17" s="41"/>
      <c r="AX17" s="41"/>
    </row>
    <row r="18" spans="1:50" s="33" customFormat="1" ht="21.6" customHeight="1">
      <c r="A18" s="26" t="s">
        <v>42</v>
      </c>
      <c r="B18" s="26">
        <v>49</v>
      </c>
      <c r="C18" s="27">
        <f t="shared" ca="1" si="0"/>
        <v>10</v>
      </c>
      <c r="D18" s="38" t="s">
        <v>418</v>
      </c>
      <c r="E18" s="42" t="s">
        <v>44</v>
      </c>
      <c r="F18" s="42">
        <v>63</v>
      </c>
      <c r="G18" s="214" t="s">
        <v>419</v>
      </c>
      <c r="H18" s="215"/>
      <c r="I18" s="215"/>
      <c r="J18" s="215"/>
      <c r="K18" s="216"/>
      <c r="L18" s="30"/>
      <c r="M18" s="29" t="s">
        <v>420</v>
      </c>
      <c r="N18" s="30"/>
      <c r="O18" s="30"/>
      <c r="P18" s="29" t="s">
        <v>54</v>
      </c>
      <c r="Q18" s="30"/>
      <c r="R18" s="30"/>
      <c r="S18" s="30"/>
      <c r="T18" s="30"/>
      <c r="U18" s="30"/>
      <c r="V18" s="30"/>
      <c r="W18" s="30"/>
      <c r="X18" s="30"/>
      <c r="Y18" s="30"/>
      <c r="Z18" s="29"/>
      <c r="AA18" s="30"/>
      <c r="AB18" s="30"/>
      <c r="AC18" s="30"/>
      <c r="AD18" s="30"/>
      <c r="AE18" s="30"/>
      <c r="AF18" s="30"/>
      <c r="AG18" s="29" t="s">
        <v>65</v>
      </c>
      <c r="AH18" s="30"/>
      <c r="AI18" s="30"/>
      <c r="AJ18" s="29" t="s">
        <v>53</v>
      </c>
      <c r="AK18" s="43"/>
      <c r="AL18" s="32"/>
      <c r="AM18" s="32"/>
      <c r="AN18" s="32"/>
      <c r="AO18" s="32"/>
      <c r="AP18" s="44" t="s">
        <v>90</v>
      </c>
      <c r="AQ18" s="39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9"/>
      <c r="AT19" s="32"/>
      <c r="AU19" s="41"/>
      <c r="AV19" s="45"/>
      <c r="AW19" s="45"/>
      <c r="AX19" s="45"/>
    </row>
    <row r="20" spans="1:50" s="33" customFormat="1" ht="21.6" customHeight="1" thickBot="1">
      <c r="B20" s="52"/>
      <c r="C20" s="52"/>
      <c r="D20" s="217" t="s">
        <v>92</v>
      </c>
      <c r="E20" s="217"/>
      <c r="F20" s="217"/>
      <c r="G20" s="109" t="s">
        <v>93</v>
      </c>
      <c r="H20" s="109" t="s">
        <v>94</v>
      </c>
      <c r="I20" s="109" t="s">
        <v>95</v>
      </c>
      <c r="J20" s="109" t="s">
        <v>96</v>
      </c>
      <c r="K20" s="21" t="s">
        <v>97</v>
      </c>
      <c r="L20" s="21" t="s">
        <v>98</v>
      </c>
      <c r="M20" s="53" t="s">
        <v>99</v>
      </c>
      <c r="N20" s="53" t="s">
        <v>100</v>
      </c>
      <c r="O20" s="21" t="s">
        <v>101</v>
      </c>
      <c r="P20" s="21" t="s">
        <v>102</v>
      </c>
      <c r="V20" s="40"/>
      <c r="W20" s="40"/>
      <c r="X20" s="40"/>
      <c r="Y20" s="40"/>
      <c r="Z20" s="218" t="s">
        <v>103</v>
      </c>
      <c r="AA20" s="219"/>
      <c r="AB20" s="219"/>
      <c r="AC20" s="219"/>
      <c r="AD20" s="219"/>
      <c r="AE20" s="220"/>
      <c r="AM20" s="41"/>
      <c r="AN20" s="41"/>
      <c r="AP20" s="39"/>
      <c r="AQ20" s="32"/>
      <c r="AR20" s="32"/>
      <c r="AS20" s="32"/>
      <c r="AU20" s="45"/>
      <c r="AV20" s="45"/>
    </row>
    <row r="21" spans="1:50" s="33" customFormat="1" ht="21.6" customHeight="1" thickBot="1">
      <c r="B21" s="52"/>
      <c r="C21" s="52"/>
      <c r="D21" s="217"/>
      <c r="E21" s="217"/>
      <c r="F21" s="217"/>
      <c r="G21" s="109" t="s">
        <v>104</v>
      </c>
      <c r="H21" s="109" t="s">
        <v>105</v>
      </c>
      <c r="I21" s="53" t="s">
        <v>106</v>
      </c>
      <c r="J21" s="21" t="s">
        <v>107</v>
      </c>
      <c r="K21" s="21" t="s">
        <v>108</v>
      </c>
      <c r="L21" s="109" t="s">
        <v>109</v>
      </c>
      <c r="M21" s="53" t="s">
        <v>110</v>
      </c>
      <c r="N21" s="21" t="s">
        <v>111</v>
      </c>
      <c r="O21" s="21" t="s">
        <v>112</v>
      </c>
      <c r="P21" s="109" t="s">
        <v>113</v>
      </c>
      <c r="S21" s="56"/>
      <c r="T21" s="56"/>
      <c r="U21" s="56"/>
      <c r="V21" s="56"/>
      <c r="W21" s="56"/>
      <c r="X21" s="56"/>
      <c r="Z21" s="57"/>
      <c r="AA21" s="58"/>
      <c r="AB21" s="58"/>
      <c r="AC21" s="58"/>
      <c r="AD21" s="58"/>
      <c r="AE21" s="59"/>
      <c r="AM21" s="48"/>
      <c r="AN21" s="48"/>
      <c r="AP21" s="60" t="s">
        <v>114</v>
      </c>
      <c r="AQ21" s="39"/>
      <c r="AT21" s="61"/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69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09" t="s">
        <v>94</v>
      </c>
      <c r="T23" s="109" t="s">
        <v>113</v>
      </c>
      <c r="U23" s="72"/>
      <c r="V23" s="72"/>
      <c r="W23" s="72"/>
      <c r="X23" s="73"/>
      <c r="Z23" s="74"/>
      <c r="AA23" s="75"/>
      <c r="AB23" s="75"/>
      <c r="AC23" s="75"/>
      <c r="AD23" s="75"/>
      <c r="AE23" s="76"/>
      <c r="AM23" s="48"/>
      <c r="AN23" s="48"/>
      <c r="AO23" s="77"/>
    </row>
    <row r="24" spans="1:50" s="33" customFormat="1" ht="24" customHeight="1">
      <c r="A24" s="78" t="str">
        <f ca="1">OFFSET(A24,-15,0)</f>
        <v>BRE</v>
      </c>
      <c r="B24" s="79">
        <f ca="1">OFFSET(B24,-15,0)</f>
        <v>35</v>
      </c>
      <c r="C24" s="17">
        <v>1</v>
      </c>
      <c r="D24" s="38" t="str">
        <f ca="1">OFFSET(D24,-15,0)</f>
        <v>MARTIN Riwal</v>
      </c>
      <c r="E24" s="80" t="str">
        <f ca="1">OFFSET(E24,-15,0)</f>
        <v>M</v>
      </c>
      <c r="F24" s="26">
        <v>40</v>
      </c>
      <c r="G24" s="81">
        <v>10</v>
      </c>
      <c r="H24" s="81">
        <v>0</v>
      </c>
      <c r="I24" s="81">
        <v>10</v>
      </c>
      <c r="J24" s="81">
        <v>0</v>
      </c>
      <c r="K24" s="82">
        <v>0</v>
      </c>
      <c r="L24" s="83"/>
      <c r="M24" s="227">
        <f>SUM(G24:K24)</f>
        <v>20</v>
      </c>
      <c r="N24" s="228"/>
      <c r="O24" s="84"/>
      <c r="P24" s="233">
        <f t="shared" ref="P24:P33" ca="1" si="1">SUM(OFFSET(P24,0,-10),OFFSET(P24,0,-3))</f>
        <v>60</v>
      </c>
      <c r="Q24" s="232"/>
      <c r="R24" s="45"/>
      <c r="S24" s="85" t="s">
        <v>54</v>
      </c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N24" s="48"/>
      <c r="AO24" s="52"/>
      <c r="AQ24" s="39">
        <f t="shared" ref="AQ24:AQ33" si="2">COUNT(G24:K24)</f>
        <v>5</v>
      </c>
    </row>
    <row r="25" spans="1:50" s="33" customFormat="1" ht="21.6" customHeight="1">
      <c r="A25" s="78" t="str">
        <f t="shared" ref="A25:B33" ca="1" si="3">OFFSET(A25,-15,0)</f>
        <v>BRE</v>
      </c>
      <c r="B25" s="79">
        <f t="shared" ca="1" si="3"/>
        <v>35</v>
      </c>
      <c r="C25" s="17">
        <v>2</v>
      </c>
      <c r="D25" s="38" t="str">
        <f t="shared" ref="D25:E33" ca="1" si="4">OFFSET(D25,-15,0)</f>
        <v>CERCEAU Kilian</v>
      </c>
      <c r="E25" s="80" t="str">
        <f t="shared" ca="1" si="4"/>
        <v>M</v>
      </c>
      <c r="F25" s="26">
        <v>17</v>
      </c>
      <c r="G25" s="81">
        <v>0</v>
      </c>
      <c r="H25" s="81">
        <v>0</v>
      </c>
      <c r="I25" s="81">
        <v>0</v>
      </c>
      <c r="J25" s="81" t="str">
        <f>IF(L25&lt;&gt;"","-","")</f>
        <v/>
      </c>
      <c r="K25" s="82" t="str">
        <f>IF(L25&lt;&gt;"","-","")</f>
        <v/>
      </c>
      <c r="L25" s="83"/>
      <c r="M25" s="227">
        <f t="shared" ref="M25:M33" si="5">SUM(G25:K25)</f>
        <v>0</v>
      </c>
      <c r="N25" s="228"/>
      <c r="O25" s="84"/>
      <c r="P25" s="233">
        <f t="shared" ca="1" si="1"/>
        <v>17</v>
      </c>
      <c r="Q25" s="232"/>
      <c r="R25" s="45"/>
      <c r="S25" s="85"/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M25" s="48"/>
      <c r="AN25" s="48"/>
      <c r="AO25" s="52"/>
      <c r="AQ25" s="39">
        <f t="shared" si="2"/>
        <v>3</v>
      </c>
    </row>
    <row r="26" spans="1:50" s="33" customFormat="1" ht="21.6" customHeight="1">
      <c r="A26" s="78" t="str">
        <f t="shared" ca="1" si="3"/>
        <v>PDL</v>
      </c>
      <c r="B26" s="79">
        <f t="shared" ca="1" si="3"/>
        <v>85</v>
      </c>
      <c r="C26" s="17">
        <v>3</v>
      </c>
      <c r="D26" s="28" t="str">
        <f t="shared" ca="1" si="4"/>
        <v>PRUD HOM Nominoe</v>
      </c>
      <c r="E26" s="80" t="str">
        <f t="shared" ca="1" si="4"/>
        <v>M</v>
      </c>
      <c r="F26" s="26">
        <v>0</v>
      </c>
      <c r="G26" s="81">
        <v>0</v>
      </c>
      <c r="H26" s="81">
        <v>0</v>
      </c>
      <c r="I26" s="81">
        <v>0</v>
      </c>
      <c r="J26" s="81">
        <v>0</v>
      </c>
      <c r="K26" s="82">
        <v>0</v>
      </c>
      <c r="L26" s="83" t="s">
        <v>128</v>
      </c>
      <c r="M26" s="227">
        <f t="shared" si="5"/>
        <v>0</v>
      </c>
      <c r="N26" s="228"/>
      <c r="O26" s="84"/>
      <c r="P26" s="233">
        <f t="shared" ca="1" si="1"/>
        <v>0</v>
      </c>
      <c r="Q26" s="232"/>
      <c r="R26" s="45"/>
      <c r="S26" s="85"/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M26" s="48"/>
      <c r="AN26" s="48"/>
      <c r="AO26" s="52"/>
      <c r="AQ26" s="39">
        <f t="shared" si="2"/>
        <v>5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PC</v>
      </c>
      <c r="B27" s="79">
        <f t="shared" ca="1" si="3"/>
        <v>79</v>
      </c>
      <c r="C27" s="17">
        <v>4</v>
      </c>
      <c r="D27" s="28" t="str">
        <f t="shared" ca="1" si="4"/>
        <v>ROBERT Clement</v>
      </c>
      <c r="E27" s="80" t="str">
        <f t="shared" ca="1" si="4"/>
        <v>M</v>
      </c>
      <c r="F27" s="26">
        <v>80</v>
      </c>
      <c r="G27" s="81">
        <v>10</v>
      </c>
      <c r="H27" s="81">
        <v>10</v>
      </c>
      <c r="I27" s="81" t="str">
        <f>IF(L27&lt;&gt;"","-","")</f>
        <v>-</v>
      </c>
      <c r="J27" s="81" t="str">
        <f>IF(L27&lt;&gt;"","-","")</f>
        <v>-</v>
      </c>
      <c r="K27" s="82" t="str">
        <f>IF(L27&lt;&gt;"","-","")</f>
        <v>-</v>
      </c>
      <c r="L27" s="83" t="s">
        <v>127</v>
      </c>
      <c r="M27" s="227">
        <f t="shared" si="5"/>
        <v>20</v>
      </c>
      <c r="N27" s="228"/>
      <c r="O27" s="84"/>
      <c r="P27" s="231">
        <f t="shared" ca="1" si="1"/>
        <v>100</v>
      </c>
      <c r="Q27" s="232"/>
      <c r="R27" s="45"/>
      <c r="S27" s="85"/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M27" s="48"/>
      <c r="AN27" s="48"/>
      <c r="AO27" s="52"/>
      <c r="AQ27" s="39">
        <f t="shared" si="2"/>
        <v>2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PDL</v>
      </c>
      <c r="B28" s="79">
        <f t="shared" ca="1" si="3"/>
        <v>44</v>
      </c>
      <c r="C28" s="17">
        <v>5</v>
      </c>
      <c r="D28" s="38" t="str">
        <f t="shared" ca="1" si="4"/>
        <v>SILANDE Martin</v>
      </c>
      <c r="E28" s="80" t="str">
        <f t="shared" ca="1" si="4"/>
        <v>M</v>
      </c>
      <c r="F28" s="26">
        <v>34</v>
      </c>
      <c r="G28" s="81">
        <v>0</v>
      </c>
      <c r="H28" s="81">
        <v>10</v>
      </c>
      <c r="I28" s="81">
        <v>0</v>
      </c>
      <c r="J28" s="81">
        <v>0</v>
      </c>
      <c r="K28" s="82" t="str">
        <f>IF(L28&lt;&gt;"","-","")</f>
        <v/>
      </c>
      <c r="L28" s="83"/>
      <c r="M28" s="227">
        <f t="shared" si="5"/>
        <v>10</v>
      </c>
      <c r="N28" s="228"/>
      <c r="O28" s="84"/>
      <c r="P28" s="233">
        <f t="shared" ca="1" si="1"/>
        <v>44</v>
      </c>
      <c r="Q28" s="232"/>
      <c r="R28" s="45"/>
      <c r="S28" s="85"/>
      <c r="T28" s="86"/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M28" s="48"/>
      <c r="AN28" s="48"/>
      <c r="AO28" s="52"/>
      <c r="AQ28" s="39">
        <f t="shared" si="2"/>
        <v>4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PDL</v>
      </c>
      <c r="B29" s="79">
        <f t="shared" ca="1" si="3"/>
        <v>44</v>
      </c>
      <c r="C29" s="17">
        <v>6</v>
      </c>
      <c r="D29" s="28" t="str">
        <f t="shared" ca="1" si="4"/>
        <v>ADAM Kilian</v>
      </c>
      <c r="E29" s="80" t="str">
        <f t="shared" ca="1" si="4"/>
        <v>M</v>
      </c>
      <c r="F29" s="26">
        <v>57</v>
      </c>
      <c r="G29" s="81">
        <v>10</v>
      </c>
      <c r="H29" s="81">
        <v>10</v>
      </c>
      <c r="I29" s="81">
        <v>7</v>
      </c>
      <c r="J29" s="81">
        <v>10</v>
      </c>
      <c r="K29" s="82">
        <v>10</v>
      </c>
      <c r="L29" s="83" t="s">
        <v>127</v>
      </c>
      <c r="M29" s="227">
        <f t="shared" si="5"/>
        <v>47</v>
      </c>
      <c r="N29" s="228"/>
      <c r="O29" s="84"/>
      <c r="P29" s="231">
        <f t="shared" ca="1" si="1"/>
        <v>104</v>
      </c>
      <c r="Q29" s="230"/>
      <c r="R29" s="45"/>
      <c r="S29" s="85"/>
      <c r="T29" s="86"/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M29" s="48"/>
      <c r="AN29" s="48"/>
      <c r="AO29" s="52"/>
      <c r="AQ29" s="39">
        <f t="shared" si="2"/>
        <v>5</v>
      </c>
      <c r="AR29" s="22"/>
    </row>
    <row r="30" spans="1:50" s="33" customFormat="1" ht="21.6" customHeight="1">
      <c r="A30" s="78" t="str">
        <f t="shared" ca="1" si="3"/>
        <v>PDL</v>
      </c>
      <c r="B30" s="79">
        <f t="shared" ca="1" si="3"/>
        <v>49</v>
      </c>
      <c r="C30" s="17">
        <v>7</v>
      </c>
      <c r="D30" s="28" t="str">
        <f t="shared" ca="1" si="4"/>
        <v>GUILLEMINOT Alexandre</v>
      </c>
      <c r="E30" s="80" t="str">
        <f t="shared" ca="1" si="4"/>
        <v>M</v>
      </c>
      <c r="F30" s="26">
        <v>64</v>
      </c>
      <c r="G30" s="81">
        <v>10</v>
      </c>
      <c r="H30" s="81">
        <v>10</v>
      </c>
      <c r="I30" s="81">
        <v>7</v>
      </c>
      <c r="J30" s="81">
        <v>0</v>
      </c>
      <c r="K30" s="82">
        <v>10</v>
      </c>
      <c r="L30" s="83" t="s">
        <v>127</v>
      </c>
      <c r="M30" s="227">
        <f t="shared" si="5"/>
        <v>37</v>
      </c>
      <c r="N30" s="228"/>
      <c r="O30" s="84"/>
      <c r="P30" s="231">
        <f t="shared" ca="1" si="1"/>
        <v>101</v>
      </c>
      <c r="Q30" s="230"/>
      <c r="R30" s="45"/>
      <c r="S30" s="85"/>
      <c r="T30" s="86"/>
      <c r="U30" s="86"/>
      <c r="V30" s="86"/>
      <c r="W30" s="86"/>
      <c r="X30" s="87"/>
      <c r="Z30" s="85"/>
      <c r="AA30" s="86"/>
      <c r="AB30" s="86"/>
      <c r="AC30" s="86"/>
      <c r="AD30" s="86"/>
      <c r="AE30" s="87"/>
      <c r="AM30" s="48"/>
      <c r="AN30" s="48"/>
      <c r="AO30" s="52"/>
      <c r="AQ30" s="39">
        <f t="shared" si="2"/>
        <v>5</v>
      </c>
      <c r="AR30" s="22"/>
    </row>
    <row r="31" spans="1:50" s="33" customFormat="1" ht="21.6" customHeight="1">
      <c r="A31" s="78" t="str">
        <f t="shared" ca="1" si="3"/>
        <v>BRE</v>
      </c>
      <c r="B31" s="79">
        <f t="shared" ca="1" si="3"/>
        <v>35</v>
      </c>
      <c r="C31" s="17">
        <v>8</v>
      </c>
      <c r="D31" s="38" t="str">
        <f t="shared" ca="1" si="4"/>
        <v>JAMOIS LE GOUGUEC Arthur</v>
      </c>
      <c r="E31" s="80" t="str">
        <f t="shared" ca="1" si="4"/>
        <v>M</v>
      </c>
      <c r="F31" s="26">
        <v>40</v>
      </c>
      <c r="G31" s="81">
        <v>10</v>
      </c>
      <c r="H31" s="81">
        <v>0</v>
      </c>
      <c r="I31" s="81">
        <v>10</v>
      </c>
      <c r="J31" s="81">
        <v>10</v>
      </c>
      <c r="K31" s="82">
        <v>10</v>
      </c>
      <c r="L31" s="83"/>
      <c r="M31" s="227">
        <f t="shared" si="5"/>
        <v>40</v>
      </c>
      <c r="N31" s="228"/>
      <c r="O31" s="84"/>
      <c r="P31" s="233">
        <f t="shared" ca="1" si="1"/>
        <v>80</v>
      </c>
      <c r="Q31" s="232"/>
      <c r="R31" s="45"/>
      <c r="S31" s="85" t="s">
        <v>55</v>
      </c>
      <c r="T31" s="86"/>
      <c r="U31" s="86"/>
      <c r="V31" s="86"/>
      <c r="W31" s="86"/>
      <c r="X31" s="87"/>
      <c r="Z31" s="85"/>
      <c r="AA31" s="86"/>
      <c r="AB31" s="86"/>
      <c r="AC31" s="86"/>
      <c r="AD31" s="86"/>
      <c r="AE31" s="87"/>
      <c r="AM31" s="48"/>
      <c r="AN31" s="48"/>
      <c r="AO31" s="52"/>
      <c r="AQ31" s="39">
        <f t="shared" si="2"/>
        <v>5</v>
      </c>
      <c r="AR31" s="22"/>
    </row>
    <row r="32" spans="1:50" s="33" customFormat="1" ht="21.6" customHeight="1">
      <c r="A32" s="78" t="str">
        <f t="shared" ca="1" si="3"/>
        <v>TBO</v>
      </c>
      <c r="B32" s="79">
        <f t="shared" ca="1" si="3"/>
        <v>37</v>
      </c>
      <c r="C32" s="17">
        <v>9</v>
      </c>
      <c r="D32" s="38" t="str">
        <f t="shared" ca="1" si="4"/>
        <v>LOCHON Steven</v>
      </c>
      <c r="E32" s="80" t="str">
        <f t="shared" ca="1" si="4"/>
        <v>M</v>
      </c>
      <c r="F32" s="26">
        <v>20</v>
      </c>
      <c r="G32" s="81">
        <v>10</v>
      </c>
      <c r="H32" s="81">
        <v>0</v>
      </c>
      <c r="I32" s="81">
        <v>0</v>
      </c>
      <c r="J32" s="81">
        <v>10</v>
      </c>
      <c r="K32" s="82">
        <v>10</v>
      </c>
      <c r="L32" s="83"/>
      <c r="M32" s="227">
        <f t="shared" si="5"/>
        <v>30</v>
      </c>
      <c r="N32" s="228"/>
      <c r="O32" s="84"/>
      <c r="P32" s="229">
        <f t="shared" ca="1" si="1"/>
        <v>50</v>
      </c>
      <c r="Q32" s="230"/>
      <c r="R32" s="89"/>
      <c r="S32" s="85"/>
      <c r="T32" s="86" t="s">
        <v>45</v>
      </c>
      <c r="U32" s="86"/>
      <c r="V32" s="86"/>
      <c r="W32" s="86"/>
      <c r="X32" s="87"/>
      <c r="Z32" s="85"/>
      <c r="AA32" s="86"/>
      <c r="AB32" s="86"/>
      <c r="AC32" s="86"/>
      <c r="AD32" s="86"/>
      <c r="AE32" s="87"/>
      <c r="AN32" s="90"/>
      <c r="AO32" s="90"/>
      <c r="AP32" s="90"/>
      <c r="AQ32" s="39">
        <f t="shared" si="2"/>
        <v>5</v>
      </c>
      <c r="AR32" s="48"/>
      <c r="AS32" s="48"/>
    </row>
    <row r="33" spans="1:45" s="33" customFormat="1" ht="21.6" customHeight="1" thickBot="1">
      <c r="A33" s="91" t="str">
        <f t="shared" ca="1" si="3"/>
        <v>PDL</v>
      </c>
      <c r="B33" s="92">
        <f t="shared" ca="1" si="3"/>
        <v>49</v>
      </c>
      <c r="C33" s="17">
        <v>10</v>
      </c>
      <c r="D33" s="38" t="str">
        <f t="shared" ca="1" si="4"/>
        <v>MEIGNANT Elliot</v>
      </c>
      <c r="E33" s="80" t="str">
        <f t="shared" ca="1" si="4"/>
        <v>M</v>
      </c>
      <c r="F33" s="26">
        <v>30</v>
      </c>
      <c r="G33" s="81">
        <v>0</v>
      </c>
      <c r="H33" s="81">
        <v>0</v>
      </c>
      <c r="I33" s="81">
        <v>0</v>
      </c>
      <c r="J33" s="81">
        <v>10</v>
      </c>
      <c r="K33" s="82">
        <v>0</v>
      </c>
      <c r="L33" s="83"/>
      <c r="M33" s="227">
        <f t="shared" si="5"/>
        <v>10</v>
      </c>
      <c r="N33" s="228"/>
      <c r="O33" s="84"/>
      <c r="P33" s="229">
        <f t="shared" ca="1" si="1"/>
        <v>40</v>
      </c>
      <c r="Q33" s="230"/>
      <c r="R33" s="89"/>
      <c r="S33" s="93"/>
      <c r="T33" s="94" t="s">
        <v>54</v>
      </c>
      <c r="U33" s="94"/>
      <c r="V33" s="94"/>
      <c r="W33" s="94"/>
      <c r="X33" s="95"/>
      <c r="Z33" s="93"/>
      <c r="AA33" s="94"/>
      <c r="AB33" s="94"/>
      <c r="AC33" s="94"/>
      <c r="AD33" s="94"/>
      <c r="AE33" s="95"/>
      <c r="AN33" s="90"/>
      <c r="AO33" s="90"/>
      <c r="AP33" s="90"/>
      <c r="AQ33" s="39">
        <f t="shared" si="2"/>
        <v>5</v>
      </c>
      <c r="AR33" s="48"/>
      <c r="AS33" s="48"/>
    </row>
    <row r="34" spans="1:45" s="33" customFormat="1" ht="13.9" customHeight="1">
      <c r="A34" s="37"/>
      <c r="B34" s="37"/>
      <c r="C34" s="96" t="s">
        <v>129</v>
      </c>
      <c r="D34" s="96"/>
      <c r="E34" s="96"/>
      <c r="F34" s="96"/>
      <c r="G34" s="96"/>
      <c r="H34" s="96"/>
      <c r="I34" s="96"/>
      <c r="J34" s="96"/>
      <c r="K34" s="96"/>
      <c r="L34" s="96"/>
      <c r="M34" s="236" t="s">
        <v>130</v>
      </c>
      <c r="N34" s="236"/>
      <c r="O34" s="236"/>
      <c r="P34" s="236"/>
      <c r="Q34" s="236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</row>
    <row r="35" spans="1:45" s="33" customFormat="1" ht="14.45" hidden="1" customHeight="1">
      <c r="A35" s="37"/>
      <c r="B35" s="37"/>
      <c r="C35" s="98">
        <f>COUNT(L35:AJ35,S42:X42,Z42:AE42)</f>
        <v>0</v>
      </c>
      <c r="D35" s="98"/>
      <c r="E35" s="39"/>
      <c r="F35" s="39"/>
      <c r="G35" s="237" t="s">
        <v>131</v>
      </c>
      <c r="H35" s="238"/>
      <c r="I35" s="238"/>
      <c r="J35" s="238"/>
      <c r="K35" s="238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100"/>
      <c r="AL35" s="41"/>
      <c r="AM35" s="41"/>
    </row>
    <row r="36" spans="1:45" s="33" customFormat="1" ht="14.45" hidden="1" customHeight="1">
      <c r="A36" s="37"/>
      <c r="B36" s="37"/>
      <c r="C36" s="39"/>
      <c r="D36" s="39"/>
      <c r="E36" s="39"/>
      <c r="F36" s="39"/>
      <c r="G36" s="234" t="s">
        <v>132</v>
      </c>
      <c r="H36" s="235"/>
      <c r="I36" s="235"/>
      <c r="J36" s="235"/>
      <c r="K36" s="235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100"/>
      <c r="AL36" s="41"/>
      <c r="AM36" s="41"/>
    </row>
    <row r="37" spans="1:45" s="33" customFormat="1" ht="14.45" hidden="1" customHeight="1">
      <c r="A37" s="37"/>
      <c r="B37" s="37"/>
      <c r="C37" s="98"/>
      <c r="D37" s="39"/>
      <c r="E37" s="39"/>
      <c r="F37" s="39"/>
      <c r="G37" s="234" t="s">
        <v>133</v>
      </c>
      <c r="H37" s="235"/>
      <c r="I37" s="235"/>
      <c r="J37" s="235"/>
      <c r="K37" s="235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</row>
    <row r="38" spans="1:45" s="33" customFormat="1" ht="5.45" hidden="1" customHeight="1">
      <c r="A38" s="1"/>
      <c r="B38" s="1"/>
      <c r="C38" s="101"/>
      <c r="D38" s="39"/>
      <c r="E38" s="102"/>
      <c r="F38" s="103"/>
      <c r="G38" s="102"/>
      <c r="H38" s="102"/>
      <c r="I38" s="102"/>
      <c r="J38" s="102"/>
      <c r="K38" s="102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5"/>
      <c r="AL38" s="3"/>
      <c r="AM38" s="3"/>
      <c r="AN38" s="3"/>
      <c r="AO38" s="3"/>
      <c r="AP38" s="3"/>
      <c r="AQ38" s="3"/>
      <c r="AR38" s="3"/>
      <c r="AS38" s="3"/>
    </row>
    <row r="39" spans="1:45" hidden="1">
      <c r="A39" s="1"/>
      <c r="B39" s="1"/>
      <c r="C39" s="101"/>
      <c r="D39" s="24"/>
      <c r="E39" s="102"/>
      <c r="F39" s="103"/>
      <c r="G39" s="102"/>
      <c r="H39" s="102"/>
      <c r="I39" s="102"/>
      <c r="J39" s="102"/>
      <c r="K39" s="102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  <c r="AG39" s="107"/>
      <c r="AH39" s="107"/>
      <c r="AI39" s="107"/>
      <c r="AJ39" s="107"/>
      <c r="AK39" s="3"/>
      <c r="AL39" s="3"/>
      <c r="AM39" s="3"/>
      <c r="AN39" s="3"/>
      <c r="AO39" s="3"/>
      <c r="AP39" s="3"/>
      <c r="AQ39" s="3"/>
      <c r="AR39" s="3"/>
      <c r="AS39" s="3"/>
    </row>
    <row r="40" spans="1:45" hidden="1">
      <c r="C40" s="24"/>
      <c r="D40" s="24"/>
      <c r="E40" s="24"/>
      <c r="F40" s="24"/>
      <c r="G40" s="24"/>
      <c r="H40" s="24"/>
      <c r="I40" s="24"/>
      <c r="J40" s="24"/>
      <c r="K40" s="24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8"/>
    </row>
    <row r="41" spans="1:45" ht="5.45" hidden="1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45" ht="14.45" hidden="1" customHeight="1">
      <c r="C42" s="24"/>
      <c r="D42" s="3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7"/>
      <c r="T42" s="107"/>
      <c r="U42" s="107"/>
      <c r="V42" s="107"/>
      <c r="W42" s="107"/>
      <c r="X42" s="107"/>
      <c r="Z42" s="107"/>
      <c r="AA42" s="107"/>
      <c r="AB42" s="107"/>
      <c r="AC42" s="107"/>
      <c r="AD42" s="107"/>
      <c r="AE42" s="107"/>
    </row>
    <row r="43" spans="1:45" hidden="1">
      <c r="C43" s="24"/>
      <c r="D43" s="3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6"/>
      <c r="T43" s="106"/>
      <c r="U43" s="106"/>
      <c r="V43" s="106"/>
      <c r="W43" s="106"/>
      <c r="X43" s="106"/>
      <c r="Z43" s="106"/>
      <c r="AA43" s="106"/>
      <c r="AB43" s="106"/>
      <c r="AC43" s="106"/>
      <c r="AD43" s="106"/>
      <c r="AE43" s="106"/>
    </row>
    <row r="44" spans="1:4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6"/>
      <c r="T44" s="106"/>
      <c r="U44" s="106"/>
      <c r="V44" s="106"/>
      <c r="W44" s="106"/>
      <c r="X44" s="106"/>
      <c r="Z44" s="106"/>
      <c r="AA44" s="106"/>
      <c r="AB44" s="106"/>
      <c r="AC44" s="106"/>
      <c r="AD44" s="106"/>
      <c r="AE44" s="106"/>
    </row>
    <row r="45" spans="1:45" ht="4.9000000000000004" hidden="1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4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6"/>
      <c r="T46" s="106"/>
      <c r="U46" s="106"/>
      <c r="V46" s="106"/>
      <c r="W46" s="106"/>
      <c r="X46" s="106"/>
      <c r="Z46" s="106"/>
      <c r="AA46" s="106"/>
      <c r="AB46" s="106"/>
      <c r="AC46" s="106"/>
      <c r="AD46" s="106"/>
      <c r="AE46" s="106"/>
    </row>
    <row r="47" spans="1:4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6"/>
      <c r="T47" s="106"/>
      <c r="U47" s="106"/>
      <c r="V47" s="106"/>
      <c r="W47" s="106"/>
      <c r="X47" s="106"/>
      <c r="Z47" s="106"/>
      <c r="AA47" s="106"/>
      <c r="AB47" s="106"/>
      <c r="AC47" s="106"/>
      <c r="AD47" s="106"/>
      <c r="AE47" s="106"/>
    </row>
    <row r="50" spans="12:36">
      <c r="L50" t="s">
        <v>134</v>
      </c>
      <c r="M50" t="s">
        <v>135</v>
      </c>
      <c r="N50" t="s">
        <v>136</v>
      </c>
      <c r="O50" t="s">
        <v>137</v>
      </c>
      <c r="P50" t="s">
        <v>138</v>
      </c>
      <c r="Q50" t="s">
        <v>139</v>
      </c>
      <c r="R50" t="s">
        <v>140</v>
      </c>
      <c r="S50" t="s">
        <v>141</v>
      </c>
      <c r="T50" t="s">
        <v>142</v>
      </c>
      <c r="U50" t="s">
        <v>143</v>
      </c>
      <c r="W50" t="s">
        <v>145</v>
      </c>
      <c r="X50" t="s">
        <v>146</v>
      </c>
      <c r="Y50" t="s">
        <v>147</v>
      </c>
      <c r="AA50" t="s">
        <v>144</v>
      </c>
      <c r="AB50" t="s">
        <v>150</v>
      </c>
      <c r="AD50" t="s">
        <v>153</v>
      </c>
      <c r="AE50" t="s">
        <v>149</v>
      </c>
      <c r="AG50" t="s">
        <v>292</v>
      </c>
      <c r="AH50" t="s">
        <v>421</v>
      </c>
      <c r="AJ50" t="s">
        <v>174</v>
      </c>
    </row>
    <row r="51" spans="12:36">
      <c r="L51" t="s">
        <v>156</v>
      </c>
      <c r="M51" t="s">
        <v>157</v>
      </c>
      <c r="N51" t="s">
        <v>158</v>
      </c>
      <c r="O51" t="s">
        <v>159</v>
      </c>
      <c r="P51" t="s">
        <v>160</v>
      </c>
      <c r="Q51" t="s">
        <v>161</v>
      </c>
      <c r="R51" t="s">
        <v>162</v>
      </c>
      <c r="S51" t="s">
        <v>163</v>
      </c>
      <c r="T51" t="s">
        <v>164</v>
      </c>
      <c r="U51" t="s">
        <v>165</v>
      </c>
      <c r="W51" t="s">
        <v>167</v>
      </c>
      <c r="X51" t="s">
        <v>168</v>
      </c>
      <c r="Y51" t="s">
        <v>169</v>
      </c>
      <c r="AA51" t="s">
        <v>171</v>
      </c>
      <c r="AB51" t="s">
        <v>172</v>
      </c>
      <c r="AD51" t="s">
        <v>264</v>
      </c>
      <c r="AE51" t="s">
        <v>212</v>
      </c>
      <c r="AG51" t="s">
        <v>170</v>
      </c>
      <c r="AH51" t="s">
        <v>173</v>
      </c>
      <c r="AJ51" t="s">
        <v>177</v>
      </c>
    </row>
  </sheetData>
  <sheetProtection selectLockedCells="1"/>
  <mergeCells count="56">
    <mergeCell ref="G37:K37"/>
    <mergeCell ref="M30:N30"/>
    <mergeCell ref="P30:Q30"/>
    <mergeCell ref="M31:N31"/>
    <mergeCell ref="P31:Q31"/>
    <mergeCell ref="M32:N32"/>
    <mergeCell ref="P32:Q32"/>
    <mergeCell ref="M33:N33"/>
    <mergeCell ref="P33:Q33"/>
    <mergeCell ref="M34:Q34"/>
    <mergeCell ref="G35:K35"/>
    <mergeCell ref="G36:K36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000000000000001" header="0.13" footer="0.14000000000000001"/>
  <pageSetup paperSize="9" scale="8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zoomScale="81" zoomScaleNormal="81" workbookViewId="0">
      <pane ySplit="1" topLeftCell="A9" activePane="bottomLeft" state="frozenSplit"/>
      <selection activeCell="G18" sqref="G18:K18"/>
      <selection pane="bottomLeft" activeCell="K48" sqref="K48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7.28515625" hidden="1" customWidth="1"/>
    <col min="43" max="43" width="4" hidden="1" customWidth="1"/>
    <col min="44" max="45" width="4" customWidth="1"/>
    <col min="46" max="46" width="10.42578125" style="12" customWidth="1"/>
    <col min="47" max="240" width="11.42578125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2" width="4" customWidth="1"/>
    <col min="253" max="254" width="11.42578125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422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 t="s">
        <v>179</v>
      </c>
      <c r="U2" s="9"/>
      <c r="V2" s="9"/>
      <c r="W2" s="5"/>
      <c r="X2" s="196" t="str">
        <f>IF(T2="","",T2)</f>
        <v>2</v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>37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20" t="s">
        <v>22</v>
      </c>
      <c r="S8" s="20" t="s">
        <v>23</v>
      </c>
      <c r="T8" s="21" t="s">
        <v>24</v>
      </c>
      <c r="U8" s="20" t="s">
        <v>25</v>
      </c>
      <c r="V8" s="20" t="s">
        <v>26</v>
      </c>
      <c r="W8" s="20" t="s">
        <v>27</v>
      </c>
      <c r="X8" s="20" t="s">
        <v>28</v>
      </c>
      <c r="Y8" s="20" t="s">
        <v>29</v>
      </c>
      <c r="Z8" s="20" t="s">
        <v>30</v>
      </c>
      <c r="AA8" s="21" t="s">
        <v>31</v>
      </c>
      <c r="AB8" s="20" t="s">
        <v>32</v>
      </c>
      <c r="AC8" s="20" t="s">
        <v>33</v>
      </c>
      <c r="AD8" s="20" t="s">
        <v>34</v>
      </c>
      <c r="AE8" s="20" t="s">
        <v>35</v>
      </c>
      <c r="AF8" s="21" t="s">
        <v>36</v>
      </c>
      <c r="AG8" s="20" t="s">
        <v>37</v>
      </c>
      <c r="AH8" s="20" t="s">
        <v>38</v>
      </c>
      <c r="AI8" s="21" t="s">
        <v>39</v>
      </c>
      <c r="AJ8" s="21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7" s="33" customFormat="1" ht="19.149999999999999" customHeight="1">
      <c r="A9" s="26" t="s">
        <v>42</v>
      </c>
      <c r="B9" s="26">
        <v>49</v>
      </c>
      <c r="C9" s="27">
        <f ca="1">OFFSET(C9,15,0)</f>
        <v>1</v>
      </c>
      <c r="D9" s="38" t="s">
        <v>423</v>
      </c>
      <c r="E9" s="26" t="s">
        <v>44</v>
      </c>
      <c r="F9" s="26">
        <v>63</v>
      </c>
      <c r="G9" s="214" t="s">
        <v>424</v>
      </c>
      <c r="H9" s="215"/>
      <c r="I9" s="215"/>
      <c r="J9" s="215"/>
      <c r="K9" s="216"/>
      <c r="L9" s="29" t="s">
        <v>45</v>
      </c>
      <c r="M9" s="30"/>
      <c r="N9" s="30"/>
      <c r="O9" s="30"/>
      <c r="P9" s="30"/>
      <c r="Q9" s="29" t="s">
        <v>45</v>
      </c>
      <c r="R9" s="30"/>
      <c r="S9" s="30"/>
      <c r="T9" s="30"/>
      <c r="U9" s="30"/>
      <c r="V9" s="29" t="s">
        <v>48</v>
      </c>
      <c r="W9" s="30"/>
      <c r="X9" s="30"/>
      <c r="Y9" s="30"/>
      <c r="Z9" s="30"/>
      <c r="AA9" s="29"/>
      <c r="AB9" s="30"/>
      <c r="AC9" s="30"/>
      <c r="AD9" s="30"/>
      <c r="AE9" s="29" t="s">
        <v>53</v>
      </c>
      <c r="AF9" s="30"/>
      <c r="AG9" s="30"/>
      <c r="AH9" s="30"/>
      <c r="AI9" s="30"/>
      <c r="AJ9" s="30"/>
      <c r="AK9" s="31"/>
      <c r="AL9" s="32"/>
      <c r="AM9" s="31"/>
      <c r="AN9" s="32"/>
      <c r="AP9" s="34" t="s">
        <v>49</v>
      </c>
      <c r="AQ9" s="35">
        <f>IF(E9="M",100,IF(E9=1,100,IF(E9="","",120)))</f>
        <v>100</v>
      </c>
      <c r="AT9" s="36"/>
    </row>
    <row r="10" spans="1:47" s="37" customFormat="1" ht="21.6" customHeight="1">
      <c r="A10" s="26" t="s">
        <v>42</v>
      </c>
      <c r="B10" s="26">
        <v>85</v>
      </c>
      <c r="C10" s="27">
        <f t="shared" ref="C10:C18" ca="1" si="0">OFFSET(C10,15,0)</f>
        <v>2</v>
      </c>
      <c r="D10" s="38" t="s">
        <v>425</v>
      </c>
      <c r="E10" s="26" t="s">
        <v>44</v>
      </c>
      <c r="F10" s="26">
        <v>64</v>
      </c>
      <c r="G10" s="214" t="s">
        <v>223</v>
      </c>
      <c r="H10" s="215"/>
      <c r="I10" s="215"/>
      <c r="J10" s="215"/>
      <c r="K10" s="216"/>
      <c r="L10" s="30"/>
      <c r="M10" s="30"/>
      <c r="N10" s="29" t="s">
        <v>54</v>
      </c>
      <c r="O10" s="30"/>
      <c r="P10" s="30"/>
      <c r="Q10" s="30"/>
      <c r="R10" s="30"/>
      <c r="S10" s="29" t="s">
        <v>54</v>
      </c>
      <c r="T10" s="30"/>
      <c r="U10" s="30"/>
      <c r="V10" s="30"/>
      <c r="W10" s="29" t="s">
        <v>65</v>
      </c>
      <c r="X10" s="30"/>
      <c r="Y10" s="30"/>
      <c r="Z10" s="30"/>
      <c r="AA10" s="30"/>
      <c r="AB10" s="30"/>
      <c r="AC10" s="29" t="s">
        <v>210</v>
      </c>
      <c r="AD10" s="30"/>
      <c r="AE10" s="30"/>
      <c r="AF10" s="29"/>
      <c r="AG10" s="30"/>
      <c r="AH10" s="30"/>
      <c r="AI10" s="30"/>
      <c r="AJ10" s="30"/>
      <c r="AK10" s="31"/>
      <c r="AL10" s="32"/>
      <c r="AM10" s="31"/>
      <c r="AN10" s="32"/>
      <c r="AP10" s="34" t="s">
        <v>56</v>
      </c>
      <c r="AQ10" s="35"/>
      <c r="AT10" s="36"/>
    </row>
    <row r="11" spans="1:47" s="33" customFormat="1" ht="21.6" customHeight="1">
      <c r="A11" s="26" t="s">
        <v>42</v>
      </c>
      <c r="B11" s="26">
        <v>49</v>
      </c>
      <c r="C11" s="27">
        <f t="shared" ca="1" si="0"/>
        <v>3</v>
      </c>
      <c r="D11" s="38" t="s">
        <v>426</v>
      </c>
      <c r="E11" s="26" t="s">
        <v>44</v>
      </c>
      <c r="F11" s="26">
        <v>65</v>
      </c>
      <c r="G11" s="214" t="s">
        <v>427</v>
      </c>
      <c r="H11" s="215"/>
      <c r="I11" s="215"/>
      <c r="J11" s="215"/>
      <c r="K11" s="216"/>
      <c r="L11" s="29" t="s">
        <v>54</v>
      </c>
      <c r="M11" s="30"/>
      <c r="N11" s="30"/>
      <c r="O11" s="30"/>
      <c r="P11" s="30"/>
      <c r="Q11" s="30"/>
      <c r="R11" s="30"/>
      <c r="S11" s="30"/>
      <c r="T11" s="29"/>
      <c r="U11" s="30"/>
      <c r="V11" s="30"/>
      <c r="W11" s="30"/>
      <c r="X11" s="30"/>
      <c r="Y11" s="29" t="s">
        <v>47</v>
      </c>
      <c r="Z11" s="30"/>
      <c r="AA11" s="30"/>
      <c r="AB11" s="30"/>
      <c r="AC11" s="30"/>
      <c r="AD11" s="29" t="s">
        <v>53</v>
      </c>
      <c r="AE11" s="30"/>
      <c r="AF11" s="30"/>
      <c r="AG11" s="30"/>
      <c r="AH11" s="29" t="s">
        <v>54</v>
      </c>
      <c r="AI11" s="30"/>
      <c r="AJ11" s="30"/>
      <c r="AK11" s="31"/>
      <c r="AL11" s="32"/>
      <c r="AM11" s="31"/>
      <c r="AN11" s="32"/>
      <c r="AP11" s="34" t="s">
        <v>60</v>
      </c>
      <c r="AQ11" s="39"/>
      <c r="AT11" s="36"/>
    </row>
    <row r="12" spans="1:47" s="33" customFormat="1" ht="21.6" customHeight="1">
      <c r="A12" s="26" t="s">
        <v>202</v>
      </c>
      <c r="B12" s="26">
        <v>45</v>
      </c>
      <c r="C12" s="27">
        <f t="shared" ca="1" si="0"/>
        <v>4</v>
      </c>
      <c r="D12" s="28" t="s">
        <v>428</v>
      </c>
      <c r="E12" s="26" t="s">
        <v>44</v>
      </c>
      <c r="F12" s="26">
        <v>65</v>
      </c>
      <c r="G12" s="214" t="s">
        <v>429</v>
      </c>
      <c r="H12" s="215"/>
      <c r="I12" s="215"/>
      <c r="J12" s="215"/>
      <c r="K12" s="216"/>
      <c r="L12" s="30"/>
      <c r="M12" s="30"/>
      <c r="N12" s="29" t="s">
        <v>45</v>
      </c>
      <c r="O12" s="30"/>
      <c r="P12" s="30"/>
      <c r="Q12" s="30"/>
      <c r="R12" s="29" t="s">
        <v>210</v>
      </c>
      <c r="S12" s="30"/>
      <c r="T12" s="30"/>
      <c r="U12" s="30"/>
      <c r="V12" s="29" t="s">
        <v>73</v>
      </c>
      <c r="W12" s="30"/>
      <c r="X12" s="30"/>
      <c r="Y12" s="30"/>
      <c r="Z12" s="29" t="s">
        <v>430</v>
      </c>
      <c r="AA12" s="30"/>
      <c r="AB12" s="30"/>
      <c r="AC12" s="30"/>
      <c r="AD12" s="30"/>
      <c r="AE12" s="30"/>
      <c r="AF12" s="30"/>
      <c r="AG12" s="30"/>
      <c r="AH12" s="30"/>
      <c r="AI12" s="29"/>
      <c r="AJ12" s="30"/>
      <c r="AK12" s="31"/>
      <c r="AL12" s="32"/>
      <c r="AM12" s="31"/>
      <c r="AN12" s="32"/>
      <c r="AP12" s="34" t="s">
        <v>66</v>
      </c>
      <c r="AQ12" s="39"/>
      <c r="AT12" s="36"/>
    </row>
    <row r="13" spans="1:47" s="33" customFormat="1" ht="21.6" customHeight="1">
      <c r="A13" s="26" t="s">
        <v>42</v>
      </c>
      <c r="B13" s="26">
        <v>85</v>
      </c>
      <c r="C13" s="27">
        <f t="shared" ca="1" si="0"/>
        <v>5</v>
      </c>
      <c r="D13" s="28" t="s">
        <v>431</v>
      </c>
      <c r="E13" s="26" t="s">
        <v>44</v>
      </c>
      <c r="F13" s="26">
        <v>65</v>
      </c>
      <c r="G13" s="214" t="s">
        <v>432</v>
      </c>
      <c r="H13" s="215"/>
      <c r="I13" s="215"/>
      <c r="J13" s="215"/>
      <c r="K13" s="216"/>
      <c r="L13" s="30"/>
      <c r="M13" s="30"/>
      <c r="N13" s="30"/>
      <c r="O13" s="29" t="s">
        <v>53</v>
      </c>
      <c r="P13" s="30"/>
      <c r="Q13" s="30"/>
      <c r="R13" s="30"/>
      <c r="S13" s="30"/>
      <c r="T13" s="29"/>
      <c r="U13" s="30"/>
      <c r="V13" s="30"/>
      <c r="W13" s="30"/>
      <c r="X13" s="30"/>
      <c r="Y13" s="30"/>
      <c r="Z13" s="30"/>
      <c r="AA13" s="29"/>
      <c r="AB13" s="30"/>
      <c r="AC13" s="30"/>
      <c r="AD13" s="30"/>
      <c r="AE13" s="30"/>
      <c r="AF13" s="29"/>
      <c r="AG13" s="30"/>
      <c r="AH13" s="30"/>
      <c r="AI13" s="30"/>
      <c r="AJ13" s="29"/>
      <c r="AK13" s="32"/>
      <c r="AL13" s="32"/>
      <c r="AM13" s="32"/>
      <c r="AN13" s="32"/>
      <c r="AP13" s="34" t="s">
        <v>69</v>
      </c>
      <c r="AQ13" s="39"/>
      <c r="AT13" s="36"/>
    </row>
    <row r="14" spans="1:47" s="33" customFormat="1" ht="21.6" customHeight="1">
      <c r="A14" s="26" t="s">
        <v>191</v>
      </c>
      <c r="B14" s="26">
        <v>35</v>
      </c>
      <c r="C14" s="27">
        <f t="shared" ca="1" si="0"/>
        <v>6</v>
      </c>
      <c r="D14" s="28" t="s">
        <v>433</v>
      </c>
      <c r="E14" s="26" t="s">
        <v>44</v>
      </c>
      <c r="F14" s="26">
        <v>65</v>
      </c>
      <c r="G14" s="214" t="s">
        <v>434</v>
      </c>
      <c r="H14" s="215"/>
      <c r="I14" s="215"/>
      <c r="J14" s="215"/>
      <c r="K14" s="216"/>
      <c r="L14" s="30"/>
      <c r="M14" s="30"/>
      <c r="N14" s="30"/>
      <c r="O14" s="30"/>
      <c r="P14" s="30"/>
      <c r="Q14" s="29" t="s">
        <v>48</v>
      </c>
      <c r="R14" s="30"/>
      <c r="S14" s="30"/>
      <c r="T14" s="30"/>
      <c r="U14" s="29" t="s">
        <v>216</v>
      </c>
      <c r="V14" s="30"/>
      <c r="W14" s="29" t="s">
        <v>47</v>
      </c>
      <c r="X14" s="30"/>
      <c r="Y14" s="30"/>
      <c r="Z14" s="30"/>
      <c r="AA14" s="30"/>
      <c r="AB14" s="30"/>
      <c r="AC14" s="30"/>
      <c r="AD14" s="29" t="s">
        <v>54</v>
      </c>
      <c r="AE14" s="30"/>
      <c r="AF14" s="30"/>
      <c r="AG14" s="29" t="s">
        <v>54</v>
      </c>
      <c r="AH14" s="30"/>
      <c r="AI14" s="30"/>
      <c r="AJ14" s="30"/>
      <c r="AK14" s="32"/>
      <c r="AL14" s="32"/>
      <c r="AM14" s="32"/>
      <c r="AN14" s="32"/>
      <c r="AP14" s="34" t="s">
        <v>75</v>
      </c>
      <c r="AQ14" s="39"/>
      <c r="AT14" s="36"/>
    </row>
    <row r="15" spans="1:47" s="33" customFormat="1" ht="21.6" customHeight="1">
      <c r="A15" s="26" t="s">
        <v>224</v>
      </c>
      <c r="B15" s="26">
        <v>16</v>
      </c>
      <c r="C15" s="27">
        <f t="shared" ca="1" si="0"/>
        <v>7</v>
      </c>
      <c r="D15" s="28" t="s">
        <v>435</v>
      </c>
      <c r="E15" s="26" t="s">
        <v>44</v>
      </c>
      <c r="F15" s="26">
        <v>66</v>
      </c>
      <c r="G15" s="214" t="s">
        <v>226</v>
      </c>
      <c r="H15" s="215"/>
      <c r="I15" s="215"/>
      <c r="J15" s="215"/>
      <c r="K15" s="216"/>
      <c r="L15" s="30"/>
      <c r="M15" s="30"/>
      <c r="N15" s="30"/>
      <c r="O15" s="30"/>
      <c r="P15" s="29" t="s">
        <v>364</v>
      </c>
      <c r="Q15" s="30"/>
      <c r="R15" s="30"/>
      <c r="S15" s="29" t="s">
        <v>53</v>
      </c>
      <c r="T15" s="30"/>
      <c r="U15" s="30"/>
      <c r="V15" s="30"/>
      <c r="W15" s="30"/>
      <c r="X15" s="30"/>
      <c r="Y15" s="29" t="s">
        <v>54</v>
      </c>
      <c r="Z15" s="30"/>
      <c r="AA15" s="30"/>
      <c r="AB15" s="29" t="s">
        <v>53</v>
      </c>
      <c r="AC15" s="30"/>
      <c r="AD15" s="30"/>
      <c r="AE15" s="29" t="s">
        <v>54</v>
      </c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79</v>
      </c>
      <c r="AQ15" s="39"/>
      <c r="AT15" s="36"/>
    </row>
    <row r="16" spans="1:47" s="33" customFormat="1" ht="21.6" customHeight="1">
      <c r="A16" s="26" t="s">
        <v>202</v>
      </c>
      <c r="B16" s="26">
        <v>28</v>
      </c>
      <c r="C16" s="27">
        <f t="shared" ca="1" si="0"/>
        <v>8</v>
      </c>
      <c r="D16" s="28" t="s">
        <v>436</v>
      </c>
      <c r="E16" s="26" t="s">
        <v>44</v>
      </c>
      <c r="F16" s="26">
        <v>66</v>
      </c>
      <c r="G16" s="214" t="s">
        <v>384</v>
      </c>
      <c r="H16" s="215"/>
      <c r="I16" s="215"/>
      <c r="J16" s="215"/>
      <c r="K16" s="216"/>
      <c r="L16" s="30"/>
      <c r="M16" s="29" t="s">
        <v>249</v>
      </c>
      <c r="N16" s="30"/>
      <c r="O16" s="30"/>
      <c r="P16" s="30"/>
      <c r="Q16" s="30"/>
      <c r="R16" s="29" t="s">
        <v>65</v>
      </c>
      <c r="S16" s="30"/>
      <c r="T16" s="30"/>
      <c r="U16" s="30"/>
      <c r="V16" s="30"/>
      <c r="W16" s="30"/>
      <c r="X16" s="29" t="s">
        <v>45</v>
      </c>
      <c r="Y16" s="30"/>
      <c r="Z16" s="30"/>
      <c r="AA16" s="30"/>
      <c r="AB16" s="30"/>
      <c r="AC16" s="29" t="s">
        <v>53</v>
      </c>
      <c r="AD16" s="30"/>
      <c r="AE16" s="30"/>
      <c r="AF16" s="30"/>
      <c r="AG16" s="30"/>
      <c r="AH16" s="29" t="s">
        <v>45</v>
      </c>
      <c r="AI16" s="30"/>
      <c r="AJ16" s="30"/>
      <c r="AK16" s="32"/>
      <c r="AL16" s="32"/>
      <c r="AM16" s="32"/>
      <c r="AN16" s="32"/>
      <c r="AP16" s="34" t="s">
        <v>83</v>
      </c>
      <c r="AQ16" s="39"/>
      <c r="AT16" s="36"/>
    </row>
    <row r="17" spans="1:50" s="33" customFormat="1" ht="21.6" customHeight="1">
      <c r="A17" s="26" t="s">
        <v>42</v>
      </c>
      <c r="B17" s="26">
        <v>49</v>
      </c>
      <c r="C17" s="27">
        <f t="shared" ca="1" si="0"/>
        <v>9</v>
      </c>
      <c r="D17" s="38" t="s">
        <v>437</v>
      </c>
      <c r="E17" s="26" t="s">
        <v>44</v>
      </c>
      <c r="F17" s="26">
        <v>66</v>
      </c>
      <c r="G17" s="214" t="s">
        <v>297</v>
      </c>
      <c r="H17" s="215"/>
      <c r="I17" s="215"/>
      <c r="J17" s="215"/>
      <c r="K17" s="216"/>
      <c r="L17" s="30"/>
      <c r="M17" s="30"/>
      <c r="N17" s="30"/>
      <c r="O17" s="29" t="s">
        <v>210</v>
      </c>
      <c r="P17" s="30"/>
      <c r="Q17" s="30"/>
      <c r="R17" s="30"/>
      <c r="S17" s="30"/>
      <c r="T17" s="30"/>
      <c r="U17" s="29" t="s">
        <v>438</v>
      </c>
      <c r="V17" s="30"/>
      <c r="W17" s="30"/>
      <c r="X17" s="29" t="s">
        <v>48</v>
      </c>
      <c r="Y17" s="30"/>
      <c r="Z17" s="30"/>
      <c r="AA17" s="30"/>
      <c r="AB17" s="29" t="s">
        <v>54</v>
      </c>
      <c r="AC17" s="30"/>
      <c r="AD17" s="30"/>
      <c r="AE17" s="30"/>
      <c r="AF17" s="30"/>
      <c r="AG17" s="30"/>
      <c r="AH17" s="30"/>
      <c r="AI17" s="29"/>
      <c r="AJ17" s="30"/>
      <c r="AK17" s="40"/>
      <c r="AL17" s="32"/>
      <c r="AM17" s="32"/>
      <c r="AN17" s="32"/>
      <c r="AO17" s="32"/>
      <c r="AP17" s="34" t="s">
        <v>87</v>
      </c>
      <c r="AQ17" s="39"/>
      <c r="AT17" s="32"/>
      <c r="AU17" s="41"/>
      <c r="AV17" s="41"/>
      <c r="AW17" s="41"/>
      <c r="AX17" s="41"/>
    </row>
    <row r="18" spans="1:50" s="33" customFormat="1" ht="21.6" customHeight="1">
      <c r="A18" s="26" t="s">
        <v>42</v>
      </c>
      <c r="B18" s="26">
        <v>72</v>
      </c>
      <c r="C18" s="27">
        <f t="shared" ca="1" si="0"/>
        <v>10</v>
      </c>
      <c r="D18" s="38" t="s">
        <v>439</v>
      </c>
      <c r="E18" s="42" t="s">
        <v>44</v>
      </c>
      <c r="F18" s="42">
        <v>66</v>
      </c>
      <c r="G18" s="214" t="s">
        <v>221</v>
      </c>
      <c r="H18" s="215"/>
      <c r="I18" s="215"/>
      <c r="J18" s="215"/>
      <c r="K18" s="216"/>
      <c r="L18" s="30"/>
      <c r="M18" s="29" t="s">
        <v>54</v>
      </c>
      <c r="N18" s="30"/>
      <c r="O18" s="30"/>
      <c r="P18" s="29" t="s">
        <v>65</v>
      </c>
      <c r="Q18" s="30"/>
      <c r="R18" s="30"/>
      <c r="S18" s="30"/>
      <c r="T18" s="30"/>
      <c r="U18" s="30"/>
      <c r="V18" s="30"/>
      <c r="W18" s="30"/>
      <c r="X18" s="30"/>
      <c r="Y18" s="30"/>
      <c r="Z18" s="29" t="s">
        <v>48</v>
      </c>
      <c r="AA18" s="30"/>
      <c r="AB18" s="30"/>
      <c r="AC18" s="30"/>
      <c r="AD18" s="30"/>
      <c r="AE18" s="30"/>
      <c r="AF18" s="30"/>
      <c r="AG18" s="29" t="s">
        <v>54</v>
      </c>
      <c r="AH18" s="30"/>
      <c r="AI18" s="30"/>
      <c r="AJ18" s="29"/>
      <c r="AK18" s="43"/>
      <c r="AL18" s="32"/>
      <c r="AM18" s="32"/>
      <c r="AN18" s="32"/>
      <c r="AO18" s="32"/>
      <c r="AP18" s="44" t="s">
        <v>90</v>
      </c>
      <c r="AQ18" s="39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9"/>
      <c r="AT19" s="32"/>
      <c r="AU19" s="41"/>
      <c r="AV19" s="45"/>
      <c r="AW19" s="45"/>
      <c r="AX19" s="45"/>
    </row>
    <row r="20" spans="1:50" s="33" customFormat="1" ht="21.6" customHeight="1" thickBot="1">
      <c r="B20" s="52"/>
      <c r="C20" s="52"/>
      <c r="D20" s="217" t="s">
        <v>92</v>
      </c>
      <c r="E20" s="217"/>
      <c r="F20" s="217"/>
      <c r="G20" s="109" t="s">
        <v>93</v>
      </c>
      <c r="H20" s="21" t="s">
        <v>94</v>
      </c>
      <c r="I20" s="109" t="s">
        <v>95</v>
      </c>
      <c r="J20" s="109" t="s">
        <v>96</v>
      </c>
      <c r="K20" s="109" t="s">
        <v>97</v>
      </c>
      <c r="L20" s="53" t="s">
        <v>98</v>
      </c>
      <c r="M20" s="53" t="s">
        <v>99</v>
      </c>
      <c r="N20" s="53" t="s">
        <v>100</v>
      </c>
      <c r="O20" s="53" t="s">
        <v>101</v>
      </c>
      <c r="P20" s="53" t="s">
        <v>102</v>
      </c>
      <c r="V20" s="40"/>
      <c r="W20" s="40"/>
      <c r="X20" s="40"/>
      <c r="Y20" s="40"/>
      <c r="Z20" s="218" t="s">
        <v>103</v>
      </c>
      <c r="AA20" s="219"/>
      <c r="AB20" s="219"/>
      <c r="AC20" s="219"/>
      <c r="AD20" s="219"/>
      <c r="AE20" s="220"/>
      <c r="AM20" s="41"/>
      <c r="AN20" s="41"/>
      <c r="AP20" s="39"/>
      <c r="AQ20" s="32"/>
      <c r="AR20" s="32"/>
      <c r="AS20" s="32"/>
      <c r="AU20" s="45"/>
      <c r="AV20" s="45"/>
    </row>
    <row r="21" spans="1:50" s="33" customFormat="1" ht="21.6" customHeight="1" thickBot="1">
      <c r="B21" s="52"/>
      <c r="C21" s="52"/>
      <c r="D21" s="217"/>
      <c r="E21" s="217"/>
      <c r="F21" s="217"/>
      <c r="G21" s="109" t="s">
        <v>104</v>
      </c>
      <c r="H21" s="109" t="s">
        <v>105</v>
      </c>
      <c r="I21" s="21" t="s">
        <v>106</v>
      </c>
      <c r="J21" s="109" t="s">
        <v>107</v>
      </c>
      <c r="K21" s="109" t="s">
        <v>108</v>
      </c>
      <c r="L21" s="53" t="s">
        <v>109</v>
      </c>
      <c r="M21" s="53" t="s">
        <v>110</v>
      </c>
      <c r="N21" s="53" t="s">
        <v>111</v>
      </c>
      <c r="O21" s="53" t="s">
        <v>112</v>
      </c>
      <c r="P21" s="109" t="s">
        <v>113</v>
      </c>
      <c r="S21" s="56"/>
      <c r="T21" s="56"/>
      <c r="U21" s="56"/>
      <c r="V21" s="56"/>
      <c r="W21" s="56"/>
      <c r="X21" s="56"/>
      <c r="Z21" s="57">
        <v>34</v>
      </c>
      <c r="AA21" s="58"/>
      <c r="AB21" s="58"/>
      <c r="AC21" s="58"/>
      <c r="AD21" s="58"/>
      <c r="AE21" s="59"/>
      <c r="AM21" s="48"/>
      <c r="AN21" s="48"/>
      <c r="AP21" s="60" t="s">
        <v>114</v>
      </c>
      <c r="AQ21" s="39"/>
      <c r="AT21" s="61"/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69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09" t="s">
        <v>93</v>
      </c>
      <c r="T23" s="72"/>
      <c r="U23" s="72"/>
      <c r="V23" s="72"/>
      <c r="W23" s="72"/>
      <c r="X23" s="73"/>
      <c r="Z23" s="74" t="s">
        <v>440</v>
      </c>
      <c r="AA23" s="75"/>
      <c r="AB23" s="75"/>
      <c r="AC23" s="75"/>
      <c r="AD23" s="75"/>
      <c r="AE23" s="76"/>
      <c r="AM23" s="48"/>
      <c r="AN23" s="48"/>
      <c r="AO23" s="77"/>
    </row>
    <row r="24" spans="1:50" s="33" customFormat="1" ht="24" customHeight="1">
      <c r="A24" s="78" t="str">
        <f ca="1">OFFSET(A24,-15,0)</f>
        <v>PDL</v>
      </c>
      <c r="B24" s="79">
        <f ca="1">OFFSET(B24,-15,0)</f>
        <v>49</v>
      </c>
      <c r="C24" s="17">
        <v>1</v>
      </c>
      <c r="D24" s="38" t="str">
        <f ca="1">OFFSET(D24,-15,0)</f>
        <v>RAIMBAULT Julien</v>
      </c>
      <c r="E24" s="80" t="str">
        <f ca="1">OFFSET(E24,-15,0)</f>
        <v>M</v>
      </c>
      <c r="F24" s="26">
        <v>67</v>
      </c>
      <c r="G24" s="81">
        <v>10</v>
      </c>
      <c r="H24" s="81">
        <v>10</v>
      </c>
      <c r="I24" s="81">
        <v>0</v>
      </c>
      <c r="J24" s="81">
        <v>10</v>
      </c>
      <c r="K24" s="82">
        <v>0</v>
      </c>
      <c r="L24" s="83"/>
      <c r="M24" s="227">
        <f>SUM(G24:K24)</f>
        <v>30</v>
      </c>
      <c r="N24" s="228"/>
      <c r="O24" s="84"/>
      <c r="P24" s="233">
        <f t="shared" ref="P24:P33" ca="1" si="1">SUM(OFFSET(P24,0,-10),OFFSET(P24,0,-3))</f>
        <v>97</v>
      </c>
      <c r="Q24" s="232"/>
      <c r="R24" s="45"/>
      <c r="S24" s="85" t="s">
        <v>54</v>
      </c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N24" s="48"/>
      <c r="AO24" s="52"/>
      <c r="AQ24" s="39">
        <f t="shared" ref="AQ24:AQ33" si="2">COUNT(G24:K24)</f>
        <v>5</v>
      </c>
    </row>
    <row r="25" spans="1:50" s="33" customFormat="1" ht="21.6" customHeight="1">
      <c r="A25" s="78" t="str">
        <f t="shared" ref="A25:B33" ca="1" si="3">OFFSET(A25,-15,0)</f>
        <v>PDL</v>
      </c>
      <c r="B25" s="79">
        <f t="shared" ca="1" si="3"/>
        <v>85</v>
      </c>
      <c r="C25" s="17">
        <v>2</v>
      </c>
      <c r="D25" s="38" t="str">
        <f t="shared" ref="D25:E33" ca="1" si="4">OFFSET(D25,-15,0)</f>
        <v>DELEPINE Nathan</v>
      </c>
      <c r="E25" s="80" t="str">
        <f t="shared" ca="1" si="4"/>
        <v>M</v>
      </c>
      <c r="F25" s="26">
        <v>0</v>
      </c>
      <c r="G25" s="81">
        <v>0</v>
      </c>
      <c r="H25" s="81">
        <v>0</v>
      </c>
      <c r="I25" s="81">
        <v>0</v>
      </c>
      <c r="J25" s="81">
        <v>0</v>
      </c>
      <c r="K25" s="82">
        <v>10</v>
      </c>
      <c r="L25" s="83"/>
      <c r="M25" s="227">
        <f t="shared" ref="M25:M33" si="5">SUM(G25:K25)</f>
        <v>10</v>
      </c>
      <c r="N25" s="228"/>
      <c r="O25" s="84"/>
      <c r="P25" s="233">
        <f t="shared" ca="1" si="1"/>
        <v>10</v>
      </c>
      <c r="Q25" s="232"/>
      <c r="R25" s="45"/>
      <c r="S25" s="85" t="s">
        <v>45</v>
      </c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M25" s="48"/>
      <c r="AN25" s="48"/>
      <c r="AO25" s="52"/>
      <c r="AQ25" s="39">
        <f t="shared" si="2"/>
        <v>5</v>
      </c>
    </row>
    <row r="26" spans="1:50" s="33" customFormat="1" ht="21.6" customHeight="1">
      <c r="A26" s="78" t="str">
        <f t="shared" ca="1" si="3"/>
        <v>PDL</v>
      </c>
      <c r="B26" s="79">
        <f t="shared" ca="1" si="3"/>
        <v>49</v>
      </c>
      <c r="C26" s="17">
        <v>3</v>
      </c>
      <c r="D26" s="38" t="str">
        <f t="shared" ca="1" si="4"/>
        <v>BRIARD Hugo</v>
      </c>
      <c r="E26" s="80" t="str">
        <f t="shared" ca="1" si="4"/>
        <v>M</v>
      </c>
      <c r="F26" s="26">
        <v>67</v>
      </c>
      <c r="G26" s="81">
        <v>0</v>
      </c>
      <c r="H26" s="81">
        <v>10</v>
      </c>
      <c r="I26" s="81">
        <v>10</v>
      </c>
      <c r="J26" s="81">
        <v>0</v>
      </c>
      <c r="K26" s="82" t="str">
        <f t="shared" ref="K26:K32" si="6">IF(L26&lt;&gt;"","-","")</f>
        <v/>
      </c>
      <c r="L26" s="83"/>
      <c r="M26" s="227">
        <f t="shared" si="5"/>
        <v>20</v>
      </c>
      <c r="N26" s="228"/>
      <c r="O26" s="84"/>
      <c r="P26" s="233">
        <f t="shared" ca="1" si="1"/>
        <v>87</v>
      </c>
      <c r="Q26" s="232"/>
      <c r="R26" s="45"/>
      <c r="S26" s="85"/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M26" s="48"/>
      <c r="AN26" s="48"/>
      <c r="AO26" s="52"/>
      <c r="AQ26" s="39">
        <f t="shared" si="2"/>
        <v>4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TBO</v>
      </c>
      <c r="B27" s="79">
        <f t="shared" ca="1" si="3"/>
        <v>45</v>
      </c>
      <c r="C27" s="17">
        <v>4</v>
      </c>
      <c r="D27" s="28" t="str">
        <f t="shared" ca="1" si="4"/>
        <v>LELARGE Dorian</v>
      </c>
      <c r="E27" s="80" t="str">
        <f t="shared" ca="1" si="4"/>
        <v>M</v>
      </c>
      <c r="F27" s="26">
        <v>74</v>
      </c>
      <c r="G27" s="81">
        <v>10</v>
      </c>
      <c r="H27" s="81">
        <v>0</v>
      </c>
      <c r="I27" s="81">
        <v>10</v>
      </c>
      <c r="J27" s="81">
        <v>10</v>
      </c>
      <c r="K27" s="82" t="str">
        <f t="shared" si="6"/>
        <v>-</v>
      </c>
      <c r="L27" s="83" t="s">
        <v>127</v>
      </c>
      <c r="M27" s="227">
        <f t="shared" si="5"/>
        <v>30</v>
      </c>
      <c r="N27" s="228"/>
      <c r="O27" s="84"/>
      <c r="P27" s="231">
        <f t="shared" ca="1" si="1"/>
        <v>104</v>
      </c>
      <c r="Q27" s="232"/>
      <c r="R27" s="45"/>
      <c r="S27" s="85"/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M27" s="48"/>
      <c r="AN27" s="48"/>
      <c r="AO27" s="52"/>
      <c r="AQ27" s="39">
        <f t="shared" si="2"/>
        <v>4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PDL</v>
      </c>
      <c r="B28" s="79">
        <f t="shared" ca="1" si="3"/>
        <v>85</v>
      </c>
      <c r="C28" s="17">
        <v>5</v>
      </c>
      <c r="D28" s="28" t="str">
        <f t="shared" ca="1" si="4"/>
        <v>MEUNIER Thibault</v>
      </c>
      <c r="E28" s="80" t="str">
        <f t="shared" ca="1" si="4"/>
        <v>M</v>
      </c>
      <c r="F28" s="26">
        <v>97</v>
      </c>
      <c r="G28" s="81">
        <v>10</v>
      </c>
      <c r="H28" s="81" t="str">
        <f>IF(L28&lt;&gt;"","-","")</f>
        <v>-</v>
      </c>
      <c r="I28" s="81" t="str">
        <f>IF(L28&lt;&gt;"","-","")</f>
        <v>-</v>
      </c>
      <c r="J28" s="81" t="str">
        <f>IF(L28&lt;&gt;"","-","")</f>
        <v>-</v>
      </c>
      <c r="K28" s="82" t="str">
        <f t="shared" si="6"/>
        <v>-</v>
      </c>
      <c r="L28" s="83" t="s">
        <v>127</v>
      </c>
      <c r="M28" s="227">
        <f t="shared" si="5"/>
        <v>10</v>
      </c>
      <c r="N28" s="228"/>
      <c r="O28" s="84"/>
      <c r="P28" s="231">
        <f t="shared" ca="1" si="1"/>
        <v>107</v>
      </c>
      <c r="Q28" s="232"/>
      <c r="R28" s="45"/>
      <c r="S28" s="85"/>
      <c r="T28" s="86"/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M28" s="48"/>
      <c r="AN28" s="48"/>
      <c r="AO28" s="52"/>
      <c r="AQ28" s="39">
        <f t="shared" si="2"/>
        <v>1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BRE</v>
      </c>
      <c r="B29" s="79">
        <f t="shared" ca="1" si="3"/>
        <v>35</v>
      </c>
      <c r="C29" s="17">
        <v>6</v>
      </c>
      <c r="D29" s="28" t="str">
        <f t="shared" ca="1" si="4"/>
        <v>RENAIS Tom</v>
      </c>
      <c r="E29" s="80" t="str">
        <f t="shared" ca="1" si="4"/>
        <v>M</v>
      </c>
      <c r="F29" s="26">
        <v>40</v>
      </c>
      <c r="G29" s="81">
        <v>0</v>
      </c>
      <c r="H29" s="81">
        <v>0</v>
      </c>
      <c r="I29" s="81">
        <v>10</v>
      </c>
      <c r="J29" s="81">
        <v>0</v>
      </c>
      <c r="K29" s="82">
        <v>0</v>
      </c>
      <c r="L29" s="83" t="s">
        <v>128</v>
      </c>
      <c r="M29" s="227">
        <f t="shared" si="5"/>
        <v>10</v>
      </c>
      <c r="N29" s="228"/>
      <c r="O29" s="84"/>
      <c r="P29" s="233">
        <f t="shared" ca="1" si="1"/>
        <v>50</v>
      </c>
      <c r="Q29" s="230"/>
      <c r="R29" s="45"/>
      <c r="S29" s="85"/>
      <c r="T29" s="86"/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M29" s="48"/>
      <c r="AN29" s="48"/>
      <c r="AO29" s="52"/>
      <c r="AQ29" s="39">
        <f t="shared" si="2"/>
        <v>5</v>
      </c>
      <c r="AR29" s="22"/>
    </row>
    <row r="30" spans="1:50" s="33" customFormat="1" ht="21.6" customHeight="1">
      <c r="A30" s="78" t="str">
        <f t="shared" ca="1" si="3"/>
        <v>PC</v>
      </c>
      <c r="B30" s="79">
        <f t="shared" ca="1" si="3"/>
        <v>16</v>
      </c>
      <c r="C30" s="17">
        <v>7</v>
      </c>
      <c r="D30" s="28" t="str">
        <f t="shared" ca="1" si="4"/>
        <v>BABAUD Julien</v>
      </c>
      <c r="E30" s="80" t="str">
        <f t="shared" ca="1" si="4"/>
        <v>M</v>
      </c>
      <c r="F30" s="26">
        <v>60</v>
      </c>
      <c r="G30" s="81">
        <v>0</v>
      </c>
      <c r="H30" s="81">
        <v>10</v>
      </c>
      <c r="I30" s="81">
        <v>0</v>
      </c>
      <c r="J30" s="81">
        <v>10</v>
      </c>
      <c r="K30" s="82">
        <v>0</v>
      </c>
      <c r="L30" s="83" t="s">
        <v>128</v>
      </c>
      <c r="M30" s="227">
        <f t="shared" si="5"/>
        <v>20</v>
      </c>
      <c r="N30" s="228"/>
      <c r="O30" s="84"/>
      <c r="P30" s="233">
        <f t="shared" ca="1" si="1"/>
        <v>80</v>
      </c>
      <c r="Q30" s="230"/>
      <c r="R30" s="45"/>
      <c r="S30" s="85"/>
      <c r="T30" s="86"/>
      <c r="U30" s="86"/>
      <c r="V30" s="86"/>
      <c r="W30" s="86"/>
      <c r="X30" s="87"/>
      <c r="Z30" s="85"/>
      <c r="AA30" s="86"/>
      <c r="AB30" s="86"/>
      <c r="AC30" s="86"/>
      <c r="AD30" s="86"/>
      <c r="AE30" s="87"/>
      <c r="AM30" s="48"/>
      <c r="AN30" s="48"/>
      <c r="AO30" s="52"/>
      <c r="AQ30" s="39">
        <f t="shared" si="2"/>
        <v>5</v>
      </c>
      <c r="AR30" s="22"/>
    </row>
    <row r="31" spans="1:50" s="33" customFormat="1" ht="21.6" customHeight="1">
      <c r="A31" s="78" t="str">
        <f t="shared" ca="1" si="3"/>
        <v>TBO</v>
      </c>
      <c r="B31" s="79">
        <f t="shared" ca="1" si="3"/>
        <v>28</v>
      </c>
      <c r="C31" s="17">
        <v>8</v>
      </c>
      <c r="D31" s="28" t="str">
        <f t="shared" ca="1" si="4"/>
        <v>GESLIN Nicolas</v>
      </c>
      <c r="E31" s="80" t="str">
        <f t="shared" ca="1" si="4"/>
        <v>M</v>
      </c>
      <c r="F31" s="26">
        <v>20</v>
      </c>
      <c r="G31" s="81">
        <v>10</v>
      </c>
      <c r="H31" s="81">
        <v>7</v>
      </c>
      <c r="I31" s="81">
        <v>10</v>
      </c>
      <c r="J31" s="81">
        <v>10</v>
      </c>
      <c r="K31" s="82">
        <v>10</v>
      </c>
      <c r="L31" s="83" t="s">
        <v>128</v>
      </c>
      <c r="M31" s="227">
        <f t="shared" si="5"/>
        <v>47</v>
      </c>
      <c r="N31" s="228"/>
      <c r="O31" s="84"/>
      <c r="P31" s="233">
        <f t="shared" ca="1" si="1"/>
        <v>67</v>
      </c>
      <c r="Q31" s="232"/>
      <c r="R31" s="45"/>
      <c r="S31" s="85"/>
      <c r="T31" s="86"/>
      <c r="U31" s="86"/>
      <c r="V31" s="86"/>
      <c r="W31" s="86"/>
      <c r="X31" s="87"/>
      <c r="Z31" s="85"/>
      <c r="AA31" s="86"/>
      <c r="AB31" s="86"/>
      <c r="AC31" s="86"/>
      <c r="AD31" s="86"/>
      <c r="AE31" s="87"/>
      <c r="AM31" s="48"/>
      <c r="AN31" s="48"/>
      <c r="AO31" s="52"/>
      <c r="AQ31" s="39">
        <f t="shared" si="2"/>
        <v>5</v>
      </c>
      <c r="AR31" s="22"/>
    </row>
    <row r="32" spans="1:50" s="33" customFormat="1" ht="21.6" customHeight="1">
      <c r="A32" s="78" t="str">
        <f t="shared" ca="1" si="3"/>
        <v>PDL</v>
      </c>
      <c r="B32" s="79">
        <f t="shared" ca="1" si="3"/>
        <v>49</v>
      </c>
      <c r="C32" s="17">
        <v>9</v>
      </c>
      <c r="D32" s="38" t="str">
        <f t="shared" ca="1" si="4"/>
        <v>GUENET Armand</v>
      </c>
      <c r="E32" s="80" t="str">
        <f t="shared" ca="1" si="4"/>
        <v>M</v>
      </c>
      <c r="F32" s="26">
        <v>0</v>
      </c>
      <c r="G32" s="81">
        <v>0</v>
      </c>
      <c r="H32" s="81">
        <v>7</v>
      </c>
      <c r="I32" s="81">
        <v>0</v>
      </c>
      <c r="J32" s="81">
        <v>0</v>
      </c>
      <c r="K32" s="82" t="str">
        <f t="shared" si="6"/>
        <v/>
      </c>
      <c r="L32" s="83"/>
      <c r="M32" s="227">
        <f t="shared" si="5"/>
        <v>7</v>
      </c>
      <c r="N32" s="228"/>
      <c r="O32" s="84"/>
      <c r="P32" s="229">
        <f t="shared" ca="1" si="1"/>
        <v>7</v>
      </c>
      <c r="Q32" s="230"/>
      <c r="R32" s="89"/>
      <c r="S32" s="85"/>
      <c r="T32" s="86"/>
      <c r="U32" s="86"/>
      <c r="V32" s="86"/>
      <c r="W32" s="86"/>
      <c r="X32" s="87"/>
      <c r="Z32" s="85"/>
      <c r="AA32" s="86"/>
      <c r="AB32" s="86"/>
      <c r="AC32" s="86"/>
      <c r="AD32" s="86"/>
      <c r="AE32" s="87"/>
      <c r="AN32" s="90"/>
      <c r="AO32" s="90"/>
      <c r="AP32" s="90"/>
      <c r="AQ32" s="39">
        <f t="shared" si="2"/>
        <v>4</v>
      </c>
      <c r="AR32" s="48"/>
      <c r="AS32" s="48"/>
    </row>
    <row r="33" spans="1:45" s="33" customFormat="1" ht="21.6" customHeight="1" thickBot="1">
      <c r="A33" s="91" t="str">
        <f t="shared" ca="1" si="3"/>
        <v>PDL</v>
      </c>
      <c r="B33" s="92">
        <f t="shared" ca="1" si="3"/>
        <v>72</v>
      </c>
      <c r="C33" s="17">
        <v>10</v>
      </c>
      <c r="D33" s="38" t="str">
        <f t="shared" ca="1" si="4"/>
        <v>JANVIER Paul</v>
      </c>
      <c r="E33" s="80" t="str">
        <f t="shared" ca="1" si="4"/>
        <v>M</v>
      </c>
      <c r="F33" s="26">
        <v>20</v>
      </c>
      <c r="G33" s="81">
        <v>0</v>
      </c>
      <c r="H33" s="81">
        <v>0</v>
      </c>
      <c r="I33" s="81">
        <v>0</v>
      </c>
      <c r="J33" s="81">
        <v>0</v>
      </c>
      <c r="K33" s="82">
        <v>10</v>
      </c>
      <c r="L33" s="83"/>
      <c r="M33" s="227">
        <f t="shared" si="5"/>
        <v>10</v>
      </c>
      <c r="N33" s="228"/>
      <c r="O33" s="84"/>
      <c r="P33" s="229">
        <f t="shared" ca="1" si="1"/>
        <v>30</v>
      </c>
      <c r="Q33" s="230"/>
      <c r="R33" s="89"/>
      <c r="S33" s="93"/>
      <c r="T33" s="94"/>
      <c r="U33" s="94"/>
      <c r="V33" s="94"/>
      <c r="W33" s="94"/>
      <c r="X33" s="95"/>
      <c r="Z33" s="93" t="s">
        <v>45</v>
      </c>
      <c r="AA33" s="94"/>
      <c r="AB33" s="94"/>
      <c r="AC33" s="94"/>
      <c r="AD33" s="94"/>
      <c r="AE33" s="95"/>
      <c r="AN33" s="90"/>
      <c r="AO33" s="90"/>
      <c r="AP33" s="90"/>
      <c r="AQ33" s="39">
        <f t="shared" si="2"/>
        <v>5</v>
      </c>
      <c r="AR33" s="48"/>
      <c r="AS33" s="48"/>
    </row>
    <row r="34" spans="1:45" s="33" customFormat="1" ht="13.9" customHeight="1">
      <c r="A34" s="37"/>
      <c r="B34" s="37"/>
      <c r="C34" s="236" t="s">
        <v>129</v>
      </c>
      <c r="D34" s="236"/>
      <c r="E34" s="236"/>
      <c r="F34" s="236"/>
      <c r="G34" s="236"/>
      <c r="H34" s="236"/>
      <c r="I34" s="236"/>
      <c r="J34" s="236"/>
      <c r="K34" s="236"/>
      <c r="L34" s="236"/>
      <c r="M34" s="236" t="s">
        <v>130</v>
      </c>
      <c r="N34" s="236"/>
      <c r="O34" s="236"/>
      <c r="P34" s="236"/>
      <c r="Q34" s="236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</row>
    <row r="35" spans="1:45" s="33" customFormat="1" ht="14.45" hidden="1" customHeight="1">
      <c r="A35" s="37"/>
      <c r="B35" s="37"/>
      <c r="C35" s="98">
        <f>COUNT(L35:AJ35,S42:X42,Z42:AE42)</f>
        <v>0</v>
      </c>
      <c r="D35" s="98"/>
      <c r="E35" s="39"/>
      <c r="F35" s="39"/>
      <c r="G35" s="237" t="s">
        <v>131</v>
      </c>
      <c r="H35" s="238"/>
      <c r="I35" s="238"/>
      <c r="J35" s="238"/>
      <c r="K35" s="238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100"/>
      <c r="AL35" s="41"/>
      <c r="AM35" s="41"/>
    </row>
    <row r="36" spans="1:45" s="33" customFormat="1" ht="14.45" hidden="1" customHeight="1">
      <c r="A36" s="37"/>
      <c r="B36" s="37"/>
      <c r="C36" s="39"/>
      <c r="D36" s="39"/>
      <c r="E36" s="39"/>
      <c r="F36" s="39"/>
      <c r="G36" s="234" t="s">
        <v>132</v>
      </c>
      <c r="H36" s="235"/>
      <c r="I36" s="235"/>
      <c r="J36" s="235"/>
      <c r="K36" s="235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100"/>
      <c r="AL36" s="41"/>
      <c r="AM36" s="41"/>
    </row>
    <row r="37" spans="1:45" s="33" customFormat="1" ht="14.45" hidden="1" customHeight="1">
      <c r="A37" s="37"/>
      <c r="B37" s="37"/>
      <c r="C37" s="98"/>
      <c r="D37" s="39"/>
      <c r="E37" s="39"/>
      <c r="F37" s="39"/>
      <c r="G37" s="234" t="s">
        <v>133</v>
      </c>
      <c r="H37" s="235"/>
      <c r="I37" s="235"/>
      <c r="J37" s="235"/>
      <c r="K37" s="235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</row>
    <row r="38" spans="1:45" s="33" customFormat="1" ht="5.45" hidden="1" customHeight="1">
      <c r="A38" s="1"/>
      <c r="B38" s="1"/>
      <c r="C38" s="101"/>
      <c r="D38" s="39"/>
      <c r="E38" s="102"/>
      <c r="F38" s="103"/>
      <c r="G38" s="102"/>
      <c r="H38" s="102"/>
      <c r="I38" s="102"/>
      <c r="J38" s="102"/>
      <c r="K38" s="102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5"/>
      <c r="AL38" s="3"/>
      <c r="AM38" s="3"/>
      <c r="AN38" s="3"/>
      <c r="AO38" s="3"/>
      <c r="AP38" s="3"/>
      <c r="AQ38" s="3"/>
      <c r="AR38" s="3"/>
      <c r="AS38" s="3"/>
    </row>
    <row r="39" spans="1:45" hidden="1">
      <c r="A39" s="1"/>
      <c r="B39" s="1"/>
      <c r="C39" s="101"/>
      <c r="D39" s="24"/>
      <c r="E39" s="102"/>
      <c r="F39" s="103"/>
      <c r="G39" s="102"/>
      <c r="H39" s="102"/>
      <c r="I39" s="102"/>
      <c r="J39" s="102"/>
      <c r="K39" s="102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  <c r="AG39" s="107"/>
      <c r="AH39" s="107"/>
      <c r="AI39" s="107"/>
      <c r="AJ39" s="107"/>
      <c r="AK39" s="3"/>
      <c r="AL39" s="3"/>
      <c r="AM39" s="3"/>
      <c r="AN39" s="3"/>
      <c r="AO39" s="3"/>
      <c r="AP39" s="3"/>
      <c r="AQ39" s="3"/>
      <c r="AR39" s="3"/>
      <c r="AS39" s="3"/>
    </row>
    <row r="40" spans="1:45" hidden="1">
      <c r="C40" s="24"/>
      <c r="D40" s="24"/>
      <c r="E40" s="24"/>
      <c r="F40" s="24"/>
      <c r="G40" s="24"/>
      <c r="H40" s="24"/>
      <c r="I40" s="24"/>
      <c r="J40" s="24"/>
      <c r="K40" s="24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8"/>
    </row>
    <row r="41" spans="1:45" ht="5.45" hidden="1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45" ht="14.45" hidden="1" customHeight="1">
      <c r="C42" s="24"/>
      <c r="D42" s="3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7"/>
      <c r="T42" s="107"/>
      <c r="U42" s="107"/>
      <c r="V42" s="107"/>
      <c r="W42" s="107"/>
      <c r="X42" s="107"/>
      <c r="Z42" s="107"/>
      <c r="AA42" s="107"/>
      <c r="AB42" s="107"/>
      <c r="AC42" s="107"/>
      <c r="AD42" s="107"/>
      <c r="AE42" s="107"/>
    </row>
    <row r="43" spans="1:45" hidden="1">
      <c r="C43" s="24"/>
      <c r="D43" s="3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6"/>
      <c r="T43" s="106"/>
      <c r="U43" s="106"/>
      <c r="V43" s="106"/>
      <c r="W43" s="106"/>
      <c r="X43" s="106"/>
      <c r="Z43" s="106"/>
      <c r="AA43" s="106"/>
      <c r="AB43" s="106"/>
      <c r="AC43" s="106"/>
      <c r="AD43" s="106"/>
      <c r="AE43" s="106"/>
    </row>
    <row r="44" spans="1:4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6"/>
      <c r="T44" s="106"/>
      <c r="U44" s="106"/>
      <c r="V44" s="106"/>
      <c r="W44" s="106"/>
      <c r="X44" s="106"/>
      <c r="Z44" s="106"/>
      <c r="AA44" s="106"/>
      <c r="AB44" s="106"/>
      <c r="AC44" s="106"/>
      <c r="AD44" s="106"/>
      <c r="AE44" s="106"/>
    </row>
    <row r="45" spans="1:45" ht="4.9000000000000004" hidden="1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4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6"/>
      <c r="T46" s="106"/>
      <c r="U46" s="106"/>
      <c r="V46" s="106"/>
      <c r="W46" s="106"/>
      <c r="X46" s="106"/>
      <c r="Z46" s="106"/>
      <c r="AA46" s="106"/>
      <c r="AB46" s="106"/>
      <c r="AC46" s="106"/>
      <c r="AD46" s="106"/>
      <c r="AE46" s="106"/>
    </row>
    <row r="47" spans="1:4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6"/>
      <c r="T47" s="106"/>
      <c r="U47" s="106"/>
      <c r="V47" s="106"/>
      <c r="W47" s="106"/>
      <c r="X47" s="106"/>
      <c r="Z47" s="106"/>
      <c r="AA47" s="106"/>
      <c r="AB47" s="106"/>
      <c r="AC47" s="106"/>
      <c r="AD47" s="106"/>
      <c r="AE47" s="106"/>
    </row>
    <row r="50" spans="12:34">
      <c r="L50" t="s">
        <v>134</v>
      </c>
      <c r="M50" t="s">
        <v>135</v>
      </c>
      <c r="N50" t="s">
        <v>136</v>
      </c>
      <c r="O50" t="s">
        <v>137</v>
      </c>
      <c r="P50" t="s">
        <v>138</v>
      </c>
      <c r="Q50" t="s">
        <v>139</v>
      </c>
      <c r="R50" t="s">
        <v>140</v>
      </c>
      <c r="S50" t="s">
        <v>141</v>
      </c>
      <c r="U50" t="s">
        <v>143</v>
      </c>
      <c r="V50" t="s">
        <v>144</v>
      </c>
      <c r="W50" t="s">
        <v>145</v>
      </c>
      <c r="X50" t="s">
        <v>146</v>
      </c>
      <c r="Y50" t="s">
        <v>142</v>
      </c>
      <c r="Z50" t="s">
        <v>148</v>
      </c>
      <c r="AB50" t="s">
        <v>150</v>
      </c>
      <c r="AC50" t="s">
        <v>151</v>
      </c>
      <c r="AD50" t="s">
        <v>147</v>
      </c>
      <c r="AE50" t="s">
        <v>149</v>
      </c>
      <c r="AG50" t="s">
        <v>292</v>
      </c>
      <c r="AH50" t="s">
        <v>153</v>
      </c>
    </row>
    <row r="51" spans="12:34">
      <c r="L51" t="s">
        <v>156</v>
      </c>
      <c r="M51" t="s">
        <v>157</v>
      </c>
      <c r="N51" t="s">
        <v>158</v>
      </c>
      <c r="O51" t="s">
        <v>159</v>
      </c>
      <c r="P51" t="s">
        <v>160</v>
      </c>
      <c r="Q51" t="s">
        <v>161</v>
      </c>
      <c r="R51" t="s">
        <v>162</v>
      </c>
      <c r="S51" t="s">
        <v>163</v>
      </c>
      <c r="U51" t="s">
        <v>165</v>
      </c>
      <c r="V51" t="s">
        <v>166</v>
      </c>
      <c r="W51" t="s">
        <v>167</v>
      </c>
      <c r="X51" t="s">
        <v>168</v>
      </c>
      <c r="Y51" t="s">
        <v>169</v>
      </c>
      <c r="Z51" t="s">
        <v>170</v>
      </c>
      <c r="AB51" t="s">
        <v>172</v>
      </c>
      <c r="AC51" t="s">
        <v>173</v>
      </c>
      <c r="AD51" t="s">
        <v>264</v>
      </c>
      <c r="AE51" t="s">
        <v>212</v>
      </c>
      <c r="AG51" t="s">
        <v>177</v>
      </c>
      <c r="AH51" t="s">
        <v>175</v>
      </c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000000000000001" header="0.13" footer="0.14000000000000001"/>
  <pageSetup paperSize="9" scale="8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zoomScale="81" zoomScaleNormal="81" workbookViewId="0">
      <pane ySplit="1" topLeftCell="A15" activePane="bottomLeft" state="frozenSplit"/>
      <selection activeCell="G18" sqref="G18:K18"/>
      <selection pane="bottomLeft" activeCell="M28" sqref="M28:N28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7.28515625" hidden="1" customWidth="1"/>
    <col min="43" max="43" width="4" hidden="1" customWidth="1"/>
    <col min="44" max="45" width="4" customWidth="1"/>
    <col min="46" max="46" width="10.42578125" style="12" customWidth="1"/>
    <col min="47" max="240" width="11.42578125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2" width="4" customWidth="1"/>
    <col min="253" max="254" width="11.42578125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441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 t="s">
        <v>294</v>
      </c>
      <c r="U2" s="9"/>
      <c r="V2" s="9"/>
      <c r="W2" s="5"/>
      <c r="X2" s="196" t="str">
        <f>IF(T2="","",T2)</f>
        <v>5</v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>38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20" t="s">
        <v>22</v>
      </c>
      <c r="S8" s="20" t="s">
        <v>23</v>
      </c>
      <c r="T8" s="20" t="s">
        <v>24</v>
      </c>
      <c r="U8" s="20" t="s">
        <v>25</v>
      </c>
      <c r="V8" s="20" t="s">
        <v>26</v>
      </c>
      <c r="W8" s="21" t="s">
        <v>27</v>
      </c>
      <c r="X8" s="20" t="s">
        <v>28</v>
      </c>
      <c r="Y8" s="20" t="s">
        <v>29</v>
      </c>
      <c r="Z8" s="20" t="s">
        <v>30</v>
      </c>
      <c r="AA8" s="20" t="s">
        <v>31</v>
      </c>
      <c r="AB8" s="20" t="s">
        <v>32</v>
      </c>
      <c r="AC8" s="20" t="s">
        <v>33</v>
      </c>
      <c r="AD8" s="21" t="s">
        <v>34</v>
      </c>
      <c r="AE8" s="20" t="s">
        <v>35</v>
      </c>
      <c r="AF8" s="20" t="s">
        <v>36</v>
      </c>
      <c r="AG8" s="21" t="s">
        <v>37</v>
      </c>
      <c r="AH8" s="20" t="s">
        <v>38</v>
      </c>
      <c r="AI8" s="20" t="s">
        <v>39</v>
      </c>
      <c r="AJ8" s="20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7" s="33" customFormat="1" ht="19.149999999999999" customHeight="1">
      <c r="A9" s="26" t="s">
        <v>42</v>
      </c>
      <c r="B9" s="26">
        <v>49</v>
      </c>
      <c r="C9" s="27">
        <f ca="1">OFFSET(C9,15,0)</f>
        <v>1</v>
      </c>
      <c r="D9" s="28" t="s">
        <v>442</v>
      </c>
      <c r="E9" s="26" t="s">
        <v>44</v>
      </c>
      <c r="F9" s="26">
        <v>66</v>
      </c>
      <c r="G9" s="214" t="s">
        <v>269</v>
      </c>
      <c r="H9" s="215"/>
      <c r="I9" s="215"/>
      <c r="J9" s="215"/>
      <c r="K9" s="216"/>
      <c r="L9" s="29" t="s">
        <v>316</v>
      </c>
      <c r="M9" s="30"/>
      <c r="N9" s="30"/>
      <c r="O9" s="30"/>
      <c r="P9" s="30"/>
      <c r="Q9" s="29" t="s">
        <v>65</v>
      </c>
      <c r="R9" s="30"/>
      <c r="S9" s="30"/>
      <c r="T9" s="30"/>
      <c r="U9" s="30"/>
      <c r="V9" s="29" t="s">
        <v>65</v>
      </c>
      <c r="W9" s="30"/>
      <c r="X9" s="30"/>
      <c r="Y9" s="30"/>
      <c r="Z9" s="30"/>
      <c r="AA9" s="29" t="s">
        <v>54</v>
      </c>
      <c r="AB9" s="30"/>
      <c r="AC9" s="30"/>
      <c r="AD9" s="30"/>
      <c r="AE9" s="29" t="s">
        <v>53</v>
      </c>
      <c r="AF9" s="30"/>
      <c r="AG9" s="30"/>
      <c r="AH9" s="30"/>
      <c r="AI9" s="30"/>
      <c r="AJ9" s="30"/>
      <c r="AK9" s="31"/>
      <c r="AL9" s="32"/>
      <c r="AM9" s="31"/>
      <c r="AN9" s="32"/>
      <c r="AP9" s="34" t="s">
        <v>49</v>
      </c>
      <c r="AQ9" s="35">
        <f>IF(E9="M",100,IF(E9=1,100,IF(E9="","",120)))</f>
        <v>100</v>
      </c>
      <c r="AT9" s="36"/>
    </row>
    <row r="10" spans="1:47" s="37" customFormat="1" ht="21.6" customHeight="1">
      <c r="A10" s="26" t="s">
        <v>202</v>
      </c>
      <c r="B10" s="26">
        <v>37</v>
      </c>
      <c r="C10" s="27">
        <f t="shared" ref="C10:C18" ca="1" si="0">OFFSET(C10,15,0)</f>
        <v>2</v>
      </c>
      <c r="D10" s="38" t="s">
        <v>443</v>
      </c>
      <c r="E10" s="26" t="s">
        <v>44</v>
      </c>
      <c r="F10" s="26">
        <v>66</v>
      </c>
      <c r="G10" s="214" t="s">
        <v>444</v>
      </c>
      <c r="H10" s="215"/>
      <c r="I10" s="215"/>
      <c r="J10" s="215"/>
      <c r="K10" s="216"/>
      <c r="L10" s="30"/>
      <c r="M10" s="30"/>
      <c r="N10" s="29" t="s">
        <v>54</v>
      </c>
      <c r="O10" s="30"/>
      <c r="P10" s="30"/>
      <c r="Q10" s="30"/>
      <c r="R10" s="30"/>
      <c r="S10" s="29" t="s">
        <v>54</v>
      </c>
      <c r="T10" s="30"/>
      <c r="U10" s="30"/>
      <c r="V10" s="30"/>
      <c r="W10" s="29"/>
      <c r="X10" s="30"/>
      <c r="Y10" s="30"/>
      <c r="Z10" s="30"/>
      <c r="AA10" s="30"/>
      <c r="AB10" s="30"/>
      <c r="AC10" s="29" t="s">
        <v>65</v>
      </c>
      <c r="AD10" s="30"/>
      <c r="AE10" s="30"/>
      <c r="AF10" s="29" t="s">
        <v>53</v>
      </c>
      <c r="AG10" s="30"/>
      <c r="AH10" s="30"/>
      <c r="AI10" s="30"/>
      <c r="AJ10" s="30"/>
      <c r="AK10" s="31"/>
      <c r="AL10" s="32"/>
      <c r="AM10" s="31"/>
      <c r="AN10" s="32"/>
      <c r="AP10" s="34" t="s">
        <v>56</v>
      </c>
      <c r="AQ10" s="35"/>
      <c r="AT10" s="36"/>
    </row>
    <row r="11" spans="1:47" s="33" customFormat="1" ht="21.6" customHeight="1">
      <c r="A11" s="26" t="s">
        <v>191</v>
      </c>
      <c r="B11" s="26">
        <v>35</v>
      </c>
      <c r="C11" s="27">
        <f t="shared" ca="1" si="0"/>
        <v>3</v>
      </c>
      <c r="D11" s="38" t="s">
        <v>445</v>
      </c>
      <c r="E11" s="26" t="s">
        <v>44</v>
      </c>
      <c r="F11" s="26">
        <v>66</v>
      </c>
      <c r="G11" s="214" t="s">
        <v>261</v>
      </c>
      <c r="H11" s="215"/>
      <c r="I11" s="215"/>
      <c r="J11" s="215"/>
      <c r="K11" s="216"/>
      <c r="L11" s="29" t="s">
        <v>54</v>
      </c>
      <c r="M11" s="30"/>
      <c r="N11" s="30"/>
      <c r="O11" s="30"/>
      <c r="P11" s="30"/>
      <c r="Q11" s="30"/>
      <c r="R11" s="30"/>
      <c r="S11" s="30"/>
      <c r="T11" s="29" t="s">
        <v>249</v>
      </c>
      <c r="U11" s="30"/>
      <c r="V11" s="30"/>
      <c r="W11" s="30"/>
      <c r="X11" s="30"/>
      <c r="Y11" s="29" t="s">
        <v>54</v>
      </c>
      <c r="Z11" s="30"/>
      <c r="AA11" s="30"/>
      <c r="AB11" s="30"/>
      <c r="AC11" s="30"/>
      <c r="AD11" s="29"/>
      <c r="AE11" s="30"/>
      <c r="AF11" s="30"/>
      <c r="AG11" s="30"/>
      <c r="AH11" s="29" t="s">
        <v>54</v>
      </c>
      <c r="AI11" s="30"/>
      <c r="AJ11" s="30"/>
      <c r="AK11" s="31"/>
      <c r="AL11" s="32"/>
      <c r="AM11" s="31"/>
      <c r="AN11" s="32"/>
      <c r="AP11" s="34" t="s">
        <v>60</v>
      </c>
      <c r="AQ11" s="39"/>
      <c r="AT11" s="36"/>
    </row>
    <row r="12" spans="1:47" s="33" customFormat="1" ht="21.6" customHeight="1">
      <c r="A12" s="26" t="s">
        <v>202</v>
      </c>
      <c r="B12" s="26">
        <v>28</v>
      </c>
      <c r="C12" s="27">
        <f t="shared" ca="1" si="0"/>
        <v>4</v>
      </c>
      <c r="D12" s="28" t="s">
        <v>446</v>
      </c>
      <c r="E12" s="26" t="s">
        <v>44</v>
      </c>
      <c r="F12" s="26">
        <v>67</v>
      </c>
      <c r="G12" s="214" t="s">
        <v>246</v>
      </c>
      <c r="H12" s="215"/>
      <c r="I12" s="215"/>
      <c r="J12" s="215"/>
      <c r="K12" s="216"/>
      <c r="L12" s="30"/>
      <c r="M12" s="30"/>
      <c r="N12" s="29" t="s">
        <v>45</v>
      </c>
      <c r="O12" s="30"/>
      <c r="P12" s="30"/>
      <c r="Q12" s="30"/>
      <c r="R12" s="29" t="s">
        <v>73</v>
      </c>
      <c r="S12" s="30"/>
      <c r="T12" s="30"/>
      <c r="U12" s="30"/>
      <c r="V12" s="29" t="s">
        <v>54</v>
      </c>
      <c r="W12" s="30"/>
      <c r="X12" s="30"/>
      <c r="Y12" s="30"/>
      <c r="Z12" s="29" t="s">
        <v>54</v>
      </c>
      <c r="AA12" s="30"/>
      <c r="AB12" s="30"/>
      <c r="AC12" s="30"/>
      <c r="AD12" s="30"/>
      <c r="AE12" s="30"/>
      <c r="AF12" s="30"/>
      <c r="AG12" s="30"/>
      <c r="AH12" s="30"/>
      <c r="AI12" s="29" t="s">
        <v>216</v>
      </c>
      <c r="AJ12" s="30"/>
      <c r="AK12" s="31"/>
      <c r="AL12" s="32"/>
      <c r="AM12" s="31"/>
      <c r="AN12" s="32"/>
      <c r="AP12" s="34" t="s">
        <v>66</v>
      </c>
      <c r="AQ12" s="39"/>
      <c r="AT12" s="36"/>
    </row>
    <row r="13" spans="1:47" s="33" customFormat="1" ht="21.6" customHeight="1">
      <c r="A13" s="26" t="s">
        <v>224</v>
      </c>
      <c r="B13" s="26">
        <v>79</v>
      </c>
      <c r="C13" s="27">
        <f t="shared" ca="1" si="0"/>
        <v>5</v>
      </c>
      <c r="D13" s="28" t="s">
        <v>447</v>
      </c>
      <c r="E13" s="26" t="s">
        <v>44</v>
      </c>
      <c r="F13" s="26">
        <v>67</v>
      </c>
      <c r="G13" s="214" t="s">
        <v>448</v>
      </c>
      <c r="H13" s="215"/>
      <c r="I13" s="215"/>
      <c r="J13" s="215"/>
      <c r="K13" s="216"/>
      <c r="L13" s="30"/>
      <c r="M13" s="30"/>
      <c r="N13" s="30"/>
      <c r="O13" s="29" t="s">
        <v>54</v>
      </c>
      <c r="P13" s="30"/>
      <c r="Q13" s="30"/>
      <c r="R13" s="30"/>
      <c r="S13" s="30"/>
      <c r="T13" s="29" t="s">
        <v>54</v>
      </c>
      <c r="U13" s="30"/>
      <c r="V13" s="30"/>
      <c r="W13" s="30"/>
      <c r="X13" s="30"/>
      <c r="Y13" s="30"/>
      <c r="Z13" s="30"/>
      <c r="AA13" s="29" t="s">
        <v>54</v>
      </c>
      <c r="AB13" s="30"/>
      <c r="AC13" s="30"/>
      <c r="AD13" s="30"/>
      <c r="AE13" s="30"/>
      <c r="AF13" s="29" t="s">
        <v>54</v>
      </c>
      <c r="AG13" s="30"/>
      <c r="AH13" s="30"/>
      <c r="AI13" s="30"/>
      <c r="AJ13" s="29" t="s">
        <v>54</v>
      </c>
      <c r="AK13" s="32"/>
      <c r="AL13" s="32"/>
      <c r="AM13" s="32"/>
      <c r="AN13" s="32"/>
      <c r="AP13" s="34" t="s">
        <v>69</v>
      </c>
      <c r="AQ13" s="39"/>
      <c r="AT13" s="36"/>
    </row>
    <row r="14" spans="1:47" s="33" customFormat="1" ht="21.6" customHeight="1">
      <c r="A14" s="26" t="s">
        <v>42</v>
      </c>
      <c r="B14" s="26">
        <v>44</v>
      </c>
      <c r="C14" s="27">
        <f t="shared" ca="1" si="0"/>
        <v>6</v>
      </c>
      <c r="D14" s="28" t="s">
        <v>449</v>
      </c>
      <c r="E14" s="26" t="s">
        <v>44</v>
      </c>
      <c r="F14" s="26">
        <v>68</v>
      </c>
      <c r="G14" s="214" t="s">
        <v>450</v>
      </c>
      <c r="H14" s="215"/>
      <c r="I14" s="215"/>
      <c r="J14" s="215"/>
      <c r="K14" s="216"/>
      <c r="L14" s="30"/>
      <c r="M14" s="30"/>
      <c r="N14" s="30"/>
      <c r="O14" s="30"/>
      <c r="P14" s="30"/>
      <c r="Q14" s="29" t="s">
        <v>48</v>
      </c>
      <c r="R14" s="30"/>
      <c r="S14" s="30"/>
      <c r="T14" s="30"/>
      <c r="U14" s="29" t="s">
        <v>47</v>
      </c>
      <c r="V14" s="30"/>
      <c r="W14" s="29"/>
      <c r="X14" s="30"/>
      <c r="Y14" s="30"/>
      <c r="Z14" s="30"/>
      <c r="AA14" s="30"/>
      <c r="AB14" s="30"/>
      <c r="AC14" s="30"/>
      <c r="AD14" s="29"/>
      <c r="AE14" s="30"/>
      <c r="AF14" s="30"/>
      <c r="AG14" s="29"/>
      <c r="AH14" s="30"/>
      <c r="AI14" s="30"/>
      <c r="AJ14" s="30"/>
      <c r="AK14" s="32"/>
      <c r="AL14" s="32"/>
      <c r="AM14" s="32"/>
      <c r="AN14" s="32"/>
      <c r="AP14" s="34" t="s">
        <v>75</v>
      </c>
      <c r="AQ14" s="39"/>
      <c r="AT14" s="36"/>
    </row>
    <row r="15" spans="1:47" s="33" customFormat="1" ht="21.6" customHeight="1">
      <c r="A15" s="26" t="s">
        <v>42</v>
      </c>
      <c r="B15" s="26">
        <v>85</v>
      </c>
      <c r="C15" s="27">
        <f t="shared" ca="1" si="0"/>
        <v>7</v>
      </c>
      <c r="D15" s="28" t="s">
        <v>451</v>
      </c>
      <c r="E15" s="26" t="s">
        <v>44</v>
      </c>
      <c r="F15" s="26">
        <v>68</v>
      </c>
      <c r="G15" s="214" t="s">
        <v>403</v>
      </c>
      <c r="H15" s="215"/>
      <c r="I15" s="215"/>
      <c r="J15" s="215"/>
      <c r="K15" s="216"/>
      <c r="L15" s="30"/>
      <c r="M15" s="30"/>
      <c r="N15" s="30"/>
      <c r="O15" s="30"/>
      <c r="P15" s="29" t="s">
        <v>210</v>
      </c>
      <c r="Q15" s="30"/>
      <c r="R15" s="30"/>
      <c r="S15" s="29" t="s">
        <v>45</v>
      </c>
      <c r="T15" s="30"/>
      <c r="U15" s="30"/>
      <c r="V15" s="30"/>
      <c r="W15" s="30"/>
      <c r="X15" s="30"/>
      <c r="Y15" s="29" t="s">
        <v>53</v>
      </c>
      <c r="Z15" s="30"/>
      <c r="AA15" s="30"/>
      <c r="AB15" s="29" t="s">
        <v>316</v>
      </c>
      <c r="AC15" s="30"/>
      <c r="AD15" s="30"/>
      <c r="AE15" s="29" t="s">
        <v>54</v>
      </c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79</v>
      </c>
      <c r="AQ15" s="39"/>
      <c r="AT15" s="36"/>
    </row>
    <row r="16" spans="1:47" s="33" customFormat="1" ht="21.6" customHeight="1">
      <c r="A16" s="26" t="s">
        <v>42</v>
      </c>
      <c r="B16" s="26">
        <v>44</v>
      </c>
      <c r="C16" s="27">
        <f t="shared" ca="1" si="0"/>
        <v>8</v>
      </c>
      <c r="D16" s="28" t="s">
        <v>452</v>
      </c>
      <c r="E16" s="26" t="s">
        <v>44</v>
      </c>
      <c r="F16" s="26">
        <v>70</v>
      </c>
      <c r="G16" s="214" t="s">
        <v>453</v>
      </c>
      <c r="H16" s="215"/>
      <c r="I16" s="215"/>
      <c r="J16" s="215"/>
      <c r="K16" s="216"/>
      <c r="L16" s="30"/>
      <c r="M16" s="29" t="s">
        <v>210</v>
      </c>
      <c r="N16" s="30"/>
      <c r="O16" s="30"/>
      <c r="P16" s="30"/>
      <c r="Q16" s="30"/>
      <c r="R16" s="29" t="s">
        <v>48</v>
      </c>
      <c r="S16" s="30"/>
      <c r="T16" s="30"/>
      <c r="U16" s="30"/>
      <c r="V16" s="30"/>
      <c r="W16" s="30"/>
      <c r="X16" s="29" t="s">
        <v>47</v>
      </c>
      <c r="Y16" s="30"/>
      <c r="Z16" s="30"/>
      <c r="AA16" s="30"/>
      <c r="AB16" s="30"/>
      <c r="AC16" s="29" t="s">
        <v>47</v>
      </c>
      <c r="AD16" s="30"/>
      <c r="AE16" s="30"/>
      <c r="AF16" s="30"/>
      <c r="AG16" s="30"/>
      <c r="AH16" s="29" t="s">
        <v>316</v>
      </c>
      <c r="AI16" s="30"/>
      <c r="AJ16" s="30"/>
      <c r="AK16" s="32"/>
      <c r="AL16" s="32"/>
      <c r="AM16" s="32"/>
      <c r="AN16" s="32"/>
      <c r="AP16" s="34" t="s">
        <v>83</v>
      </c>
      <c r="AQ16" s="39"/>
      <c r="AT16" s="36"/>
    </row>
    <row r="17" spans="1:50" s="33" customFormat="1" ht="21.6" customHeight="1">
      <c r="A17" s="26" t="s">
        <v>42</v>
      </c>
      <c r="B17" s="26">
        <v>44</v>
      </c>
      <c r="C17" s="27">
        <f t="shared" ca="1" si="0"/>
        <v>9</v>
      </c>
      <c r="D17" s="28" t="s">
        <v>454</v>
      </c>
      <c r="E17" s="26" t="s">
        <v>44</v>
      </c>
      <c r="F17" s="26">
        <v>70</v>
      </c>
      <c r="G17" s="214" t="s">
        <v>315</v>
      </c>
      <c r="H17" s="215"/>
      <c r="I17" s="215"/>
      <c r="J17" s="215"/>
      <c r="K17" s="216"/>
      <c r="L17" s="30"/>
      <c r="M17" s="30"/>
      <c r="N17" s="30"/>
      <c r="O17" s="29" t="s">
        <v>210</v>
      </c>
      <c r="P17" s="30"/>
      <c r="Q17" s="30"/>
      <c r="R17" s="30"/>
      <c r="S17" s="30"/>
      <c r="T17" s="30"/>
      <c r="U17" s="29" t="s">
        <v>54</v>
      </c>
      <c r="V17" s="30"/>
      <c r="W17" s="30"/>
      <c r="X17" s="29" t="s">
        <v>54</v>
      </c>
      <c r="Y17" s="30"/>
      <c r="Z17" s="30"/>
      <c r="AA17" s="30"/>
      <c r="AB17" s="29" t="s">
        <v>54</v>
      </c>
      <c r="AC17" s="30"/>
      <c r="AD17" s="30"/>
      <c r="AE17" s="30"/>
      <c r="AF17" s="30"/>
      <c r="AG17" s="30"/>
      <c r="AH17" s="30"/>
      <c r="AI17" s="29" t="s">
        <v>48</v>
      </c>
      <c r="AJ17" s="30"/>
      <c r="AK17" s="40"/>
      <c r="AL17" s="32"/>
      <c r="AM17" s="32"/>
      <c r="AN17" s="32"/>
      <c r="AO17" s="32"/>
      <c r="AP17" s="34" t="s">
        <v>87</v>
      </c>
      <c r="AQ17" s="39"/>
      <c r="AT17" s="32"/>
      <c r="AU17" s="41"/>
      <c r="AV17" s="41"/>
      <c r="AW17" s="41"/>
      <c r="AX17" s="41"/>
    </row>
    <row r="18" spans="1:50" s="33" customFormat="1" ht="21.6" customHeight="1">
      <c r="A18" s="26" t="s">
        <v>42</v>
      </c>
      <c r="B18" s="26">
        <v>85</v>
      </c>
      <c r="C18" s="27">
        <f t="shared" ca="1" si="0"/>
        <v>10</v>
      </c>
      <c r="D18" s="38" t="s">
        <v>455</v>
      </c>
      <c r="E18" s="42" t="s">
        <v>44</v>
      </c>
      <c r="F18" s="42">
        <v>70</v>
      </c>
      <c r="G18" s="214" t="s">
        <v>456</v>
      </c>
      <c r="H18" s="215"/>
      <c r="I18" s="215"/>
      <c r="J18" s="215"/>
      <c r="K18" s="216"/>
      <c r="L18" s="30"/>
      <c r="M18" s="29" t="s">
        <v>65</v>
      </c>
      <c r="N18" s="30"/>
      <c r="O18" s="30"/>
      <c r="P18" s="29" t="s">
        <v>55</v>
      </c>
      <c r="Q18" s="30"/>
      <c r="R18" s="30"/>
      <c r="S18" s="30"/>
      <c r="T18" s="30"/>
      <c r="U18" s="30"/>
      <c r="V18" s="30"/>
      <c r="W18" s="30"/>
      <c r="X18" s="30"/>
      <c r="Y18" s="30"/>
      <c r="Z18" s="29" t="s">
        <v>73</v>
      </c>
      <c r="AA18" s="30"/>
      <c r="AB18" s="30"/>
      <c r="AC18" s="30"/>
      <c r="AD18" s="30"/>
      <c r="AE18" s="30"/>
      <c r="AF18" s="30"/>
      <c r="AG18" s="29"/>
      <c r="AH18" s="30"/>
      <c r="AI18" s="30"/>
      <c r="AJ18" s="29" t="s">
        <v>239</v>
      </c>
      <c r="AK18" s="43"/>
      <c r="AL18" s="32"/>
      <c r="AM18" s="32"/>
      <c r="AN18" s="32"/>
      <c r="AO18" s="32"/>
      <c r="AP18" s="44" t="s">
        <v>90</v>
      </c>
      <c r="AQ18" s="39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9"/>
      <c r="AT19" s="32"/>
      <c r="AU19" s="41"/>
      <c r="AV19" s="45"/>
      <c r="AW19" s="45"/>
      <c r="AX19" s="45"/>
    </row>
    <row r="20" spans="1:50" s="33" customFormat="1" ht="21.6" customHeight="1" thickBot="1">
      <c r="B20" s="52"/>
      <c r="C20" s="52"/>
      <c r="D20" s="217" t="s">
        <v>92</v>
      </c>
      <c r="E20" s="217"/>
      <c r="F20" s="217"/>
      <c r="G20" s="21" t="s">
        <v>93</v>
      </c>
      <c r="H20" s="53" t="s">
        <v>94</v>
      </c>
      <c r="I20" s="53" t="s">
        <v>95</v>
      </c>
      <c r="J20" s="21" t="s">
        <v>96</v>
      </c>
      <c r="K20" s="55" t="s">
        <v>97</v>
      </c>
      <c r="L20" s="53" t="s">
        <v>98</v>
      </c>
      <c r="M20" s="53" t="s">
        <v>99</v>
      </c>
      <c r="N20" s="53" t="s">
        <v>100</v>
      </c>
      <c r="O20" s="53" t="s">
        <v>101</v>
      </c>
      <c r="P20" s="53" t="s">
        <v>102</v>
      </c>
      <c r="V20" s="40"/>
      <c r="W20" s="40"/>
      <c r="X20" s="40"/>
      <c r="Y20" s="40"/>
      <c r="Z20" s="218" t="s">
        <v>103</v>
      </c>
      <c r="AA20" s="219"/>
      <c r="AB20" s="219"/>
      <c r="AC20" s="219"/>
      <c r="AD20" s="219"/>
      <c r="AE20" s="220"/>
      <c r="AM20" s="41"/>
      <c r="AN20" s="41"/>
      <c r="AP20" s="39"/>
      <c r="AQ20" s="32"/>
      <c r="AR20" s="32"/>
      <c r="AS20" s="32"/>
      <c r="AU20" s="45"/>
      <c r="AV20" s="45"/>
    </row>
    <row r="21" spans="1:50" s="33" customFormat="1" ht="21.6" customHeight="1" thickBot="1">
      <c r="B21" s="52"/>
      <c r="C21" s="52"/>
      <c r="D21" s="217"/>
      <c r="E21" s="217"/>
      <c r="F21" s="217"/>
      <c r="G21" s="21" t="s">
        <v>104</v>
      </c>
      <c r="H21" s="109" t="s">
        <v>105</v>
      </c>
      <c r="I21" s="21" t="s">
        <v>106</v>
      </c>
      <c r="J21" s="21" t="s">
        <v>107</v>
      </c>
      <c r="K21" s="109" t="s">
        <v>108</v>
      </c>
      <c r="L21" s="53" t="s">
        <v>109</v>
      </c>
      <c r="M21" s="53" t="s">
        <v>110</v>
      </c>
      <c r="N21" s="53" t="s">
        <v>111</v>
      </c>
      <c r="O21" s="53" t="s">
        <v>112</v>
      </c>
      <c r="P21" s="21" t="s">
        <v>113</v>
      </c>
      <c r="S21" s="56"/>
      <c r="T21" s="56"/>
      <c r="U21" s="56"/>
      <c r="V21" s="56"/>
      <c r="W21" s="56"/>
      <c r="X21" s="56"/>
      <c r="Z21" s="57">
        <v>40</v>
      </c>
      <c r="AA21" s="58"/>
      <c r="AB21" s="58"/>
      <c r="AC21" s="58"/>
      <c r="AD21" s="58"/>
      <c r="AE21" s="59"/>
      <c r="AM21" s="48"/>
      <c r="AN21" s="48"/>
      <c r="AP21" s="60" t="s">
        <v>114</v>
      </c>
      <c r="AQ21" s="39"/>
      <c r="AT21" s="61"/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69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09" t="s">
        <v>108</v>
      </c>
      <c r="T23" s="72"/>
      <c r="U23" s="72"/>
      <c r="V23" s="72"/>
      <c r="W23" s="72"/>
      <c r="X23" s="73"/>
      <c r="Z23" s="74" t="s">
        <v>4</v>
      </c>
      <c r="AA23" s="75"/>
      <c r="AB23" s="75"/>
      <c r="AC23" s="75"/>
      <c r="AD23" s="75"/>
      <c r="AE23" s="76"/>
      <c r="AM23" s="48"/>
      <c r="AN23" s="48"/>
      <c r="AO23" s="77"/>
    </row>
    <row r="24" spans="1:50" s="33" customFormat="1" ht="24" customHeight="1">
      <c r="A24" s="78" t="str">
        <f ca="1">OFFSET(A24,-15,0)</f>
        <v>PDL</v>
      </c>
      <c r="B24" s="79">
        <f ca="1">OFFSET(B24,-15,0)</f>
        <v>49</v>
      </c>
      <c r="C24" s="17">
        <v>1</v>
      </c>
      <c r="D24" s="28" t="str">
        <f ca="1">OFFSET(D24,-15,0)</f>
        <v>MORILLE Hugo</v>
      </c>
      <c r="E24" s="80" t="str">
        <f ca="1">OFFSET(E24,-15,0)</f>
        <v>M</v>
      </c>
      <c r="F24" s="26">
        <v>78</v>
      </c>
      <c r="G24" s="81">
        <v>7</v>
      </c>
      <c r="H24" s="81">
        <v>7</v>
      </c>
      <c r="I24" s="81">
        <v>7</v>
      </c>
      <c r="J24" s="81">
        <v>0</v>
      </c>
      <c r="K24" s="82">
        <v>10</v>
      </c>
      <c r="L24" s="83" t="s">
        <v>127</v>
      </c>
      <c r="M24" s="227">
        <f>SUM(G24:K24)</f>
        <v>31</v>
      </c>
      <c r="N24" s="228"/>
      <c r="O24" s="84"/>
      <c r="P24" s="231">
        <f t="shared" ref="P24:P33" ca="1" si="1">SUM(OFFSET(P24,0,-10),OFFSET(P24,0,-3))</f>
        <v>109</v>
      </c>
      <c r="Q24" s="232"/>
      <c r="R24" s="45"/>
      <c r="S24" s="85"/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N24" s="48"/>
      <c r="AO24" s="52"/>
      <c r="AQ24" s="39">
        <f t="shared" ref="AQ24:AQ33" si="2">COUNT(G24:K24)</f>
        <v>5</v>
      </c>
    </row>
    <row r="25" spans="1:50" s="33" customFormat="1" ht="21.6" customHeight="1">
      <c r="A25" s="78" t="str">
        <f t="shared" ref="A25:B33" ca="1" si="3">OFFSET(A25,-15,0)</f>
        <v>TBO</v>
      </c>
      <c r="B25" s="79">
        <f t="shared" ca="1" si="3"/>
        <v>37</v>
      </c>
      <c r="C25" s="17">
        <v>2</v>
      </c>
      <c r="D25" s="38" t="str">
        <f t="shared" ref="D25:E33" ca="1" si="4">OFFSET(D25,-15,0)</f>
        <v>SERI Thomas</v>
      </c>
      <c r="E25" s="80" t="str">
        <f t="shared" ca="1" si="4"/>
        <v>M</v>
      </c>
      <c r="F25" s="26">
        <v>0</v>
      </c>
      <c r="G25" s="81">
        <v>0</v>
      </c>
      <c r="H25" s="81">
        <v>0</v>
      </c>
      <c r="I25" s="81">
        <v>0</v>
      </c>
      <c r="J25" s="81">
        <v>10</v>
      </c>
      <c r="K25" s="82">
        <v>0</v>
      </c>
      <c r="L25" s="83" t="s">
        <v>128</v>
      </c>
      <c r="M25" s="227">
        <f t="shared" ref="M25:M33" si="5">SUM(G25:K25)</f>
        <v>10</v>
      </c>
      <c r="N25" s="228"/>
      <c r="O25" s="84"/>
      <c r="P25" s="233">
        <f t="shared" ca="1" si="1"/>
        <v>10</v>
      </c>
      <c r="Q25" s="232"/>
      <c r="R25" s="45"/>
      <c r="S25" s="85"/>
      <c r="T25" s="86"/>
      <c r="U25" s="86"/>
      <c r="V25" s="86"/>
      <c r="W25" s="86"/>
      <c r="X25" s="87"/>
      <c r="Z25" s="85" t="s">
        <v>54</v>
      </c>
      <c r="AA25" s="86"/>
      <c r="AB25" s="86"/>
      <c r="AC25" s="86"/>
      <c r="AD25" s="86"/>
      <c r="AE25" s="87"/>
      <c r="AM25" s="48"/>
      <c r="AN25" s="48"/>
      <c r="AO25" s="52"/>
      <c r="AQ25" s="39">
        <f t="shared" si="2"/>
        <v>5</v>
      </c>
    </row>
    <row r="26" spans="1:50" s="33" customFormat="1" ht="21.6" customHeight="1">
      <c r="A26" s="78" t="str">
        <f t="shared" ca="1" si="3"/>
        <v>BRE</v>
      </c>
      <c r="B26" s="79">
        <f t="shared" ca="1" si="3"/>
        <v>35</v>
      </c>
      <c r="C26" s="17">
        <v>3</v>
      </c>
      <c r="D26" s="38" t="str">
        <f t="shared" ca="1" si="4"/>
        <v>TACLET Alexis</v>
      </c>
      <c r="E26" s="80" t="str">
        <f t="shared" ca="1" si="4"/>
        <v>M</v>
      </c>
      <c r="F26" s="26">
        <v>40</v>
      </c>
      <c r="G26" s="81">
        <v>0</v>
      </c>
      <c r="H26" s="81">
        <v>10</v>
      </c>
      <c r="I26" s="81">
        <v>0</v>
      </c>
      <c r="J26" s="81">
        <v>0</v>
      </c>
      <c r="K26" s="82">
        <v>0</v>
      </c>
      <c r="L26" s="83" t="s">
        <v>128</v>
      </c>
      <c r="M26" s="227">
        <f t="shared" si="5"/>
        <v>10</v>
      </c>
      <c r="N26" s="228"/>
      <c r="O26" s="84"/>
      <c r="P26" s="233">
        <f t="shared" ca="1" si="1"/>
        <v>50</v>
      </c>
      <c r="Q26" s="232"/>
      <c r="R26" s="45"/>
      <c r="S26" s="85" t="s">
        <v>54</v>
      </c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M26" s="48"/>
      <c r="AN26" s="48"/>
      <c r="AO26" s="52"/>
      <c r="AQ26" s="39">
        <f t="shared" si="2"/>
        <v>5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TBO</v>
      </c>
      <c r="B27" s="79">
        <f t="shared" ca="1" si="3"/>
        <v>28</v>
      </c>
      <c r="C27" s="17">
        <v>4</v>
      </c>
      <c r="D27" s="28" t="str">
        <f t="shared" ca="1" si="4"/>
        <v>BEAUJOUAN Flavien</v>
      </c>
      <c r="E27" s="80" t="str">
        <f t="shared" ca="1" si="4"/>
        <v>M</v>
      </c>
      <c r="F27" s="26">
        <v>27</v>
      </c>
      <c r="G27" s="81">
        <v>10</v>
      </c>
      <c r="H27" s="81">
        <v>10</v>
      </c>
      <c r="I27" s="81">
        <v>0</v>
      </c>
      <c r="J27" s="81">
        <v>0</v>
      </c>
      <c r="K27" s="82">
        <v>0</v>
      </c>
      <c r="L27" s="83" t="s">
        <v>128</v>
      </c>
      <c r="M27" s="227">
        <f t="shared" si="5"/>
        <v>20</v>
      </c>
      <c r="N27" s="228"/>
      <c r="O27" s="84"/>
      <c r="P27" s="233">
        <f t="shared" ca="1" si="1"/>
        <v>47</v>
      </c>
      <c r="Q27" s="232"/>
      <c r="R27" s="45"/>
      <c r="S27" s="85"/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M27" s="48"/>
      <c r="AN27" s="48"/>
      <c r="AO27" s="52"/>
      <c r="AQ27" s="39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PC</v>
      </c>
      <c r="B28" s="79">
        <f t="shared" ca="1" si="3"/>
        <v>79</v>
      </c>
      <c r="C28" s="17">
        <v>5</v>
      </c>
      <c r="D28" s="28" t="str">
        <f t="shared" ca="1" si="4"/>
        <v>HUC Gregoire</v>
      </c>
      <c r="E28" s="80" t="str">
        <f t="shared" ca="1" si="4"/>
        <v>M</v>
      </c>
      <c r="F28" s="26">
        <v>70</v>
      </c>
      <c r="G28" s="81">
        <v>0</v>
      </c>
      <c r="H28" s="81">
        <v>0</v>
      </c>
      <c r="I28" s="81">
        <v>0</v>
      </c>
      <c r="J28" s="81">
        <v>0</v>
      </c>
      <c r="K28" s="82">
        <v>0</v>
      </c>
      <c r="L28" s="83" t="s">
        <v>128</v>
      </c>
      <c r="M28" s="227">
        <f t="shared" si="5"/>
        <v>0</v>
      </c>
      <c r="N28" s="228"/>
      <c r="O28" s="84"/>
      <c r="P28" s="233">
        <f t="shared" ca="1" si="1"/>
        <v>70</v>
      </c>
      <c r="Q28" s="232"/>
      <c r="R28" s="45"/>
      <c r="S28" s="85"/>
      <c r="T28" s="86"/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M28" s="48"/>
      <c r="AN28" s="48"/>
      <c r="AO28" s="52"/>
      <c r="AQ28" s="39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PDL</v>
      </c>
      <c r="B29" s="79">
        <f t="shared" ca="1" si="3"/>
        <v>44</v>
      </c>
      <c r="C29" s="17">
        <v>6</v>
      </c>
      <c r="D29" s="28" t="str">
        <f t="shared" ca="1" si="4"/>
        <v>BRIEY Lenny</v>
      </c>
      <c r="E29" s="80" t="str">
        <f t="shared" ca="1" si="4"/>
        <v>M</v>
      </c>
      <c r="F29" s="26">
        <v>90</v>
      </c>
      <c r="G29" s="81">
        <v>0</v>
      </c>
      <c r="H29" s="81">
        <v>10</v>
      </c>
      <c r="I29" s="81" t="str">
        <f>IF(L29&lt;&gt;"","-","")</f>
        <v>-</v>
      </c>
      <c r="J29" s="81" t="str">
        <f>IF(L29&lt;&gt;"","-","")</f>
        <v>-</v>
      </c>
      <c r="K29" s="82" t="str">
        <f>IF(L29&lt;&gt;"","-","")</f>
        <v>-</v>
      </c>
      <c r="L29" s="83" t="s">
        <v>127</v>
      </c>
      <c r="M29" s="227">
        <f t="shared" si="5"/>
        <v>10</v>
      </c>
      <c r="N29" s="228"/>
      <c r="O29" s="84"/>
      <c r="P29" s="231">
        <f t="shared" ca="1" si="1"/>
        <v>100</v>
      </c>
      <c r="Q29" s="230"/>
      <c r="R29" s="45"/>
      <c r="S29" s="85"/>
      <c r="T29" s="86"/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M29" s="48"/>
      <c r="AN29" s="48"/>
      <c r="AO29" s="52"/>
      <c r="AQ29" s="39">
        <f t="shared" si="2"/>
        <v>2</v>
      </c>
      <c r="AR29" s="22"/>
    </row>
    <row r="30" spans="1:50" s="33" customFormat="1" ht="21.6" customHeight="1">
      <c r="A30" s="78" t="str">
        <f t="shared" ca="1" si="3"/>
        <v>PDL</v>
      </c>
      <c r="B30" s="79">
        <f t="shared" ca="1" si="3"/>
        <v>85</v>
      </c>
      <c r="C30" s="17">
        <v>7</v>
      </c>
      <c r="D30" s="28" t="str">
        <f t="shared" ca="1" si="4"/>
        <v>LEROI Maxime</v>
      </c>
      <c r="E30" s="80" t="str">
        <f t="shared" ca="1" si="4"/>
        <v>M</v>
      </c>
      <c r="F30" s="26">
        <v>40</v>
      </c>
      <c r="G30" s="81">
        <v>0</v>
      </c>
      <c r="H30" s="81">
        <v>10</v>
      </c>
      <c r="I30" s="81">
        <v>10</v>
      </c>
      <c r="J30" s="81">
        <v>7</v>
      </c>
      <c r="K30" s="82">
        <v>0</v>
      </c>
      <c r="L30" s="83" t="s">
        <v>128</v>
      </c>
      <c r="M30" s="227">
        <f t="shared" si="5"/>
        <v>27</v>
      </c>
      <c r="N30" s="228"/>
      <c r="O30" s="84"/>
      <c r="P30" s="233">
        <f t="shared" ca="1" si="1"/>
        <v>67</v>
      </c>
      <c r="Q30" s="230"/>
      <c r="R30" s="45"/>
      <c r="S30" s="85"/>
      <c r="T30" s="86"/>
      <c r="U30" s="86"/>
      <c r="V30" s="86"/>
      <c r="W30" s="86"/>
      <c r="X30" s="87"/>
      <c r="Z30" s="85"/>
      <c r="AA30" s="86"/>
      <c r="AB30" s="86"/>
      <c r="AC30" s="86"/>
      <c r="AD30" s="86"/>
      <c r="AE30" s="87"/>
      <c r="AM30" s="48"/>
      <c r="AN30" s="48"/>
      <c r="AO30" s="52"/>
      <c r="AQ30" s="39">
        <f t="shared" si="2"/>
        <v>5</v>
      </c>
      <c r="AR30" s="22"/>
    </row>
    <row r="31" spans="1:50" s="33" customFormat="1" ht="21.6" customHeight="1">
      <c r="A31" s="78" t="str">
        <f t="shared" ca="1" si="3"/>
        <v>PDL</v>
      </c>
      <c r="B31" s="79">
        <f t="shared" ca="1" si="3"/>
        <v>44</v>
      </c>
      <c r="C31" s="17">
        <v>8</v>
      </c>
      <c r="D31" s="28" t="str">
        <f t="shared" ca="1" si="4"/>
        <v>BERTHE Paul</v>
      </c>
      <c r="E31" s="80" t="str">
        <f t="shared" ca="1" si="4"/>
        <v>M</v>
      </c>
      <c r="F31" s="26">
        <v>57</v>
      </c>
      <c r="G31" s="81">
        <v>0</v>
      </c>
      <c r="H31" s="81">
        <v>0</v>
      </c>
      <c r="I31" s="81">
        <v>10</v>
      </c>
      <c r="J31" s="81">
        <v>10</v>
      </c>
      <c r="K31" s="82">
        <v>7</v>
      </c>
      <c r="L31" s="83" t="s">
        <v>128</v>
      </c>
      <c r="M31" s="227">
        <f t="shared" si="5"/>
        <v>27</v>
      </c>
      <c r="N31" s="228"/>
      <c r="O31" s="84"/>
      <c r="P31" s="233">
        <f t="shared" ca="1" si="1"/>
        <v>84</v>
      </c>
      <c r="Q31" s="232"/>
      <c r="R31" s="45"/>
      <c r="S31" s="85"/>
      <c r="T31" s="86"/>
      <c r="U31" s="86"/>
      <c r="V31" s="86"/>
      <c r="W31" s="86"/>
      <c r="X31" s="87"/>
      <c r="Z31" s="85"/>
      <c r="AA31" s="86"/>
      <c r="AB31" s="86"/>
      <c r="AC31" s="86"/>
      <c r="AD31" s="86"/>
      <c r="AE31" s="87"/>
      <c r="AM31" s="48"/>
      <c r="AN31" s="48"/>
      <c r="AO31" s="52"/>
      <c r="AQ31" s="39">
        <f t="shared" si="2"/>
        <v>5</v>
      </c>
      <c r="AR31" s="22"/>
    </row>
    <row r="32" spans="1:50" s="33" customFormat="1" ht="21.6" customHeight="1">
      <c r="A32" s="78" t="str">
        <f t="shared" ca="1" si="3"/>
        <v>PDL</v>
      </c>
      <c r="B32" s="79">
        <f t="shared" ca="1" si="3"/>
        <v>44</v>
      </c>
      <c r="C32" s="17">
        <v>9</v>
      </c>
      <c r="D32" s="28" t="str">
        <f t="shared" ca="1" si="4"/>
        <v>BIGNON Joryan</v>
      </c>
      <c r="E32" s="80" t="str">
        <f t="shared" ca="1" si="4"/>
        <v>M</v>
      </c>
      <c r="F32" s="26">
        <v>10</v>
      </c>
      <c r="G32" s="81">
        <v>0</v>
      </c>
      <c r="H32" s="81">
        <v>0</v>
      </c>
      <c r="I32" s="81">
        <v>0</v>
      </c>
      <c r="J32" s="81">
        <v>0</v>
      </c>
      <c r="K32" s="82">
        <v>0</v>
      </c>
      <c r="L32" s="83" t="s">
        <v>128</v>
      </c>
      <c r="M32" s="227">
        <f t="shared" si="5"/>
        <v>0</v>
      </c>
      <c r="N32" s="228"/>
      <c r="O32" s="84"/>
      <c r="P32" s="229">
        <f t="shared" ca="1" si="1"/>
        <v>10</v>
      </c>
      <c r="Q32" s="230"/>
      <c r="R32" s="89"/>
      <c r="S32" s="85"/>
      <c r="T32" s="86"/>
      <c r="U32" s="86"/>
      <c r="V32" s="86"/>
      <c r="W32" s="86"/>
      <c r="X32" s="87"/>
      <c r="Z32" s="85"/>
      <c r="AA32" s="86"/>
      <c r="AB32" s="86"/>
      <c r="AC32" s="86"/>
      <c r="AD32" s="86"/>
      <c r="AE32" s="87"/>
      <c r="AN32" s="90"/>
      <c r="AO32" s="90"/>
      <c r="AP32" s="90"/>
      <c r="AQ32" s="39">
        <f t="shared" si="2"/>
        <v>5</v>
      </c>
      <c r="AR32" s="48"/>
      <c r="AS32" s="48"/>
    </row>
    <row r="33" spans="1:45" s="33" customFormat="1" ht="21.6" customHeight="1" thickBot="1">
      <c r="A33" s="91" t="str">
        <f t="shared" ca="1" si="3"/>
        <v>PDL</v>
      </c>
      <c r="B33" s="92">
        <f t="shared" ca="1" si="3"/>
        <v>85</v>
      </c>
      <c r="C33" s="17">
        <v>10</v>
      </c>
      <c r="D33" s="38" t="str">
        <f t="shared" ca="1" si="4"/>
        <v>EMELIN Cedric</v>
      </c>
      <c r="E33" s="80" t="str">
        <f t="shared" ca="1" si="4"/>
        <v>M</v>
      </c>
      <c r="F33" s="26">
        <v>10</v>
      </c>
      <c r="G33" s="81">
        <v>7</v>
      </c>
      <c r="H33" s="81">
        <v>10</v>
      </c>
      <c r="I33" s="81">
        <v>10</v>
      </c>
      <c r="J33" s="81">
        <v>10</v>
      </c>
      <c r="K33" s="82">
        <v>10</v>
      </c>
      <c r="L33" s="83" t="s">
        <v>127</v>
      </c>
      <c r="M33" s="227">
        <f t="shared" si="5"/>
        <v>47</v>
      </c>
      <c r="N33" s="228"/>
      <c r="O33" s="84"/>
      <c r="P33" s="229">
        <f t="shared" ca="1" si="1"/>
        <v>57</v>
      </c>
      <c r="Q33" s="230"/>
      <c r="R33" s="89"/>
      <c r="S33" s="93" t="s">
        <v>45</v>
      </c>
      <c r="T33" s="94"/>
      <c r="U33" s="94"/>
      <c r="V33" s="94"/>
      <c r="W33" s="94"/>
      <c r="X33" s="95"/>
      <c r="Z33" s="93"/>
      <c r="AA33" s="94"/>
      <c r="AB33" s="94"/>
      <c r="AC33" s="94"/>
      <c r="AD33" s="94"/>
      <c r="AE33" s="95"/>
      <c r="AN33" s="90"/>
      <c r="AO33" s="90"/>
      <c r="AP33" s="90"/>
      <c r="AQ33" s="39">
        <f t="shared" si="2"/>
        <v>5</v>
      </c>
      <c r="AR33" s="48"/>
      <c r="AS33" s="48"/>
    </row>
    <row r="34" spans="1:45" s="33" customFormat="1" ht="13.9" customHeight="1">
      <c r="A34" s="37"/>
      <c r="B34" s="37"/>
      <c r="C34" s="236" t="s">
        <v>129</v>
      </c>
      <c r="D34" s="236"/>
      <c r="E34" s="236"/>
      <c r="F34" s="236"/>
      <c r="G34" s="236"/>
      <c r="H34" s="236"/>
      <c r="I34" s="236"/>
      <c r="J34" s="236"/>
      <c r="K34" s="236"/>
      <c r="L34" s="236"/>
      <c r="M34" s="236" t="s">
        <v>130</v>
      </c>
      <c r="N34" s="236"/>
      <c r="O34" s="236"/>
      <c r="P34" s="236"/>
      <c r="Q34" s="236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</row>
    <row r="35" spans="1:45" s="33" customFormat="1" ht="14.45" hidden="1" customHeight="1">
      <c r="A35" s="37"/>
      <c r="B35" s="37"/>
      <c r="C35" s="98">
        <f>COUNT(L35:AJ35,S42:X42,Z42:AE42)</f>
        <v>0</v>
      </c>
      <c r="D35" s="98"/>
      <c r="E35" s="39"/>
      <c r="F35" s="39"/>
      <c r="G35" s="237" t="s">
        <v>131</v>
      </c>
      <c r="H35" s="238"/>
      <c r="I35" s="238"/>
      <c r="J35" s="238"/>
      <c r="K35" s="238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100"/>
      <c r="AL35" s="41"/>
      <c r="AM35" s="41"/>
    </row>
    <row r="36" spans="1:45" s="33" customFormat="1" ht="14.45" hidden="1" customHeight="1">
      <c r="A36" s="37"/>
      <c r="B36" s="37"/>
      <c r="C36" s="39"/>
      <c r="D36" s="39"/>
      <c r="E36" s="39"/>
      <c r="F36" s="39"/>
      <c r="G36" s="234" t="s">
        <v>132</v>
      </c>
      <c r="H36" s="235"/>
      <c r="I36" s="235"/>
      <c r="J36" s="235"/>
      <c r="K36" s="235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100"/>
      <c r="AL36" s="41"/>
      <c r="AM36" s="41"/>
    </row>
    <row r="37" spans="1:45" s="33" customFormat="1" ht="14.45" hidden="1" customHeight="1">
      <c r="A37" s="37"/>
      <c r="B37" s="37"/>
      <c r="C37" s="98"/>
      <c r="D37" s="39"/>
      <c r="E37" s="39"/>
      <c r="F37" s="39"/>
      <c r="G37" s="234" t="s">
        <v>133</v>
      </c>
      <c r="H37" s="235"/>
      <c r="I37" s="235"/>
      <c r="J37" s="235"/>
      <c r="K37" s="235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</row>
    <row r="38" spans="1:45" s="33" customFormat="1" ht="5.45" hidden="1" customHeight="1">
      <c r="A38" s="1"/>
      <c r="B38" s="1"/>
      <c r="C38" s="101"/>
      <c r="D38" s="39"/>
      <c r="E38" s="102"/>
      <c r="F38" s="103"/>
      <c r="G38" s="102"/>
      <c r="H38" s="102"/>
      <c r="I38" s="102"/>
      <c r="J38" s="102"/>
      <c r="K38" s="102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5"/>
      <c r="AL38" s="3"/>
      <c r="AM38" s="3"/>
      <c r="AN38" s="3"/>
      <c r="AO38" s="3"/>
      <c r="AP38" s="3"/>
      <c r="AQ38" s="3"/>
      <c r="AR38" s="3"/>
      <c r="AS38" s="3"/>
    </row>
    <row r="39" spans="1:45" hidden="1">
      <c r="A39" s="1"/>
      <c r="B39" s="1"/>
      <c r="C39" s="101"/>
      <c r="D39" s="24"/>
      <c r="E39" s="102"/>
      <c r="F39" s="103"/>
      <c r="G39" s="102"/>
      <c r="H39" s="102"/>
      <c r="I39" s="102"/>
      <c r="J39" s="102"/>
      <c r="K39" s="102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  <c r="AG39" s="107"/>
      <c r="AH39" s="107"/>
      <c r="AI39" s="107"/>
      <c r="AJ39" s="107"/>
      <c r="AK39" s="3"/>
      <c r="AL39" s="3"/>
      <c r="AM39" s="3"/>
      <c r="AN39" s="3"/>
      <c r="AO39" s="3"/>
      <c r="AP39" s="3"/>
      <c r="AQ39" s="3"/>
      <c r="AR39" s="3"/>
      <c r="AS39" s="3"/>
    </row>
    <row r="40" spans="1:45" hidden="1">
      <c r="C40" s="24"/>
      <c r="D40" s="24"/>
      <c r="E40" s="24"/>
      <c r="F40" s="24"/>
      <c r="G40" s="24"/>
      <c r="H40" s="24"/>
      <c r="I40" s="24"/>
      <c r="J40" s="24"/>
      <c r="K40" s="24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8"/>
    </row>
    <row r="41" spans="1:45" ht="5.45" hidden="1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45" ht="14.45" hidden="1" customHeight="1">
      <c r="C42" s="24"/>
      <c r="D42" s="3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7"/>
      <c r="T42" s="107"/>
      <c r="U42" s="107"/>
      <c r="V42" s="107"/>
      <c r="W42" s="107"/>
      <c r="X42" s="107"/>
      <c r="Z42" s="107"/>
      <c r="AA42" s="107"/>
      <c r="AB42" s="107"/>
      <c r="AC42" s="107"/>
      <c r="AD42" s="107"/>
      <c r="AE42" s="107"/>
    </row>
    <row r="43" spans="1:45" hidden="1">
      <c r="C43" s="24"/>
      <c r="D43" s="3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6"/>
      <c r="T43" s="106"/>
      <c r="U43" s="106"/>
      <c r="V43" s="106"/>
      <c r="W43" s="106"/>
      <c r="X43" s="106"/>
      <c r="Z43" s="106"/>
      <c r="AA43" s="106"/>
      <c r="AB43" s="106"/>
      <c r="AC43" s="106"/>
      <c r="AD43" s="106"/>
      <c r="AE43" s="106"/>
    </row>
    <row r="44" spans="1:4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6"/>
      <c r="T44" s="106"/>
      <c r="U44" s="106"/>
      <c r="V44" s="106"/>
      <c r="W44" s="106"/>
      <c r="X44" s="106"/>
      <c r="Z44" s="106"/>
      <c r="AA44" s="106"/>
      <c r="AB44" s="106"/>
      <c r="AC44" s="106"/>
      <c r="AD44" s="106"/>
      <c r="AE44" s="106"/>
    </row>
    <row r="45" spans="1:45" ht="4.9000000000000004" hidden="1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4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6"/>
      <c r="T46" s="106"/>
      <c r="U46" s="106"/>
      <c r="V46" s="106"/>
      <c r="W46" s="106"/>
      <c r="X46" s="106"/>
      <c r="Z46" s="106"/>
      <c r="AA46" s="106"/>
      <c r="AB46" s="106"/>
      <c r="AC46" s="106"/>
      <c r="AD46" s="106"/>
      <c r="AE46" s="106"/>
    </row>
    <row r="47" spans="1:4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6"/>
      <c r="T47" s="106"/>
      <c r="U47" s="106"/>
      <c r="V47" s="106"/>
      <c r="W47" s="106"/>
      <c r="X47" s="106"/>
      <c r="Z47" s="106"/>
      <c r="AA47" s="106"/>
      <c r="AB47" s="106"/>
      <c r="AC47" s="106"/>
      <c r="AD47" s="106"/>
      <c r="AE47" s="106"/>
    </row>
    <row r="50" spans="12:36">
      <c r="L50" t="s">
        <v>134</v>
      </c>
      <c r="M50" t="s">
        <v>135</v>
      </c>
      <c r="N50" t="s">
        <v>136</v>
      </c>
      <c r="O50" t="s">
        <v>137</v>
      </c>
      <c r="P50" t="s">
        <v>138</v>
      </c>
      <c r="Q50" t="s">
        <v>139</v>
      </c>
      <c r="R50" t="s">
        <v>140</v>
      </c>
      <c r="S50" t="s">
        <v>141</v>
      </c>
      <c r="T50" t="s">
        <v>142</v>
      </c>
      <c r="U50" t="s">
        <v>143</v>
      </c>
      <c r="V50" t="s">
        <v>144</v>
      </c>
      <c r="X50" t="s">
        <v>146</v>
      </c>
      <c r="Y50" t="s">
        <v>147</v>
      </c>
      <c r="Z50" t="s">
        <v>148</v>
      </c>
      <c r="AA50" t="s">
        <v>149</v>
      </c>
      <c r="AB50" t="s">
        <v>150</v>
      </c>
      <c r="AC50" t="s">
        <v>145</v>
      </c>
      <c r="AE50" t="s">
        <v>291</v>
      </c>
      <c r="AF50" t="s">
        <v>151</v>
      </c>
      <c r="AH50" t="s">
        <v>153</v>
      </c>
      <c r="AI50" t="s">
        <v>154</v>
      </c>
      <c r="AJ50" t="s">
        <v>155</v>
      </c>
    </row>
    <row r="51" spans="12:36">
      <c r="L51" t="s">
        <v>156</v>
      </c>
      <c r="M51" t="s">
        <v>157</v>
      </c>
      <c r="N51" t="s">
        <v>158</v>
      </c>
      <c r="O51" t="s">
        <v>159</v>
      </c>
      <c r="P51" t="s">
        <v>160</v>
      </c>
      <c r="Q51" t="s">
        <v>161</v>
      </c>
      <c r="R51" t="s">
        <v>162</v>
      </c>
      <c r="S51" t="s">
        <v>163</v>
      </c>
      <c r="T51" t="s">
        <v>164</v>
      </c>
      <c r="U51" t="s">
        <v>165</v>
      </c>
      <c r="V51" t="s">
        <v>166</v>
      </c>
      <c r="X51" t="s">
        <v>168</v>
      </c>
      <c r="Y51" t="s">
        <v>169</v>
      </c>
      <c r="Z51" t="s">
        <v>170</v>
      </c>
      <c r="AA51" t="s">
        <v>171</v>
      </c>
      <c r="AB51" t="s">
        <v>172</v>
      </c>
      <c r="AC51" t="s">
        <v>173</v>
      </c>
      <c r="AE51" t="s">
        <v>212</v>
      </c>
      <c r="AF51" t="s">
        <v>174</v>
      </c>
      <c r="AH51" t="s">
        <v>175</v>
      </c>
      <c r="AI51" t="s">
        <v>176</v>
      </c>
      <c r="AJ51" t="s">
        <v>177</v>
      </c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000000000000001" header="0.13" footer="0.14000000000000001"/>
  <pageSetup paperSize="9" scale="8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zoomScaleNormal="100" workbookViewId="0">
      <pane ySplit="1" topLeftCell="A9" activePane="bottomLeft" state="frozenSplit"/>
      <selection activeCell="G18" sqref="G18:K18"/>
      <selection pane="bottomLeft" activeCell="V32" sqref="V32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0" hidden="1" customWidth="1"/>
    <col min="43" max="43" width="4" hidden="1" customWidth="1"/>
    <col min="44" max="45" width="4" customWidth="1"/>
    <col min="46" max="46" width="10.42578125" style="12" customWidth="1"/>
    <col min="47" max="238" width="11.42578125" customWidth="1"/>
    <col min="239" max="240" width="4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4" width="4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457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 t="s">
        <v>180</v>
      </c>
      <c r="U2" s="9"/>
      <c r="V2" s="9"/>
      <c r="W2" s="5"/>
      <c r="X2" s="196" t="str">
        <f>IF(T2="","",T2)</f>
        <v>4</v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>39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111" t="s">
        <v>27</v>
      </c>
      <c r="M8" s="111" t="s">
        <v>24</v>
      </c>
      <c r="N8" s="111" t="s">
        <v>100</v>
      </c>
      <c r="O8" s="111" t="s">
        <v>93</v>
      </c>
      <c r="P8" s="111" t="s">
        <v>34</v>
      </c>
      <c r="Q8" s="111" t="s">
        <v>98</v>
      </c>
      <c r="R8" s="111" t="s">
        <v>23</v>
      </c>
      <c r="S8" s="111" t="s">
        <v>16</v>
      </c>
      <c r="T8" s="111" t="s">
        <v>99</v>
      </c>
      <c r="U8" s="111" t="s">
        <v>102</v>
      </c>
      <c r="V8" s="111" t="s">
        <v>97</v>
      </c>
      <c r="W8" s="111" t="s">
        <v>26</v>
      </c>
      <c r="X8" s="111" t="s">
        <v>101</v>
      </c>
      <c r="Y8" s="111" t="s">
        <v>29</v>
      </c>
      <c r="Z8" s="111" t="s">
        <v>18</v>
      </c>
      <c r="AA8" s="111" t="s">
        <v>31</v>
      </c>
      <c r="AB8" s="111" t="s">
        <v>110</v>
      </c>
      <c r="AE8" s="88"/>
      <c r="AF8" s="88"/>
      <c r="AG8" s="88"/>
      <c r="AH8" s="22"/>
      <c r="AI8" s="22"/>
      <c r="AJ8" s="22"/>
      <c r="AK8" s="22"/>
      <c r="AL8" s="22"/>
      <c r="AM8" s="22"/>
      <c r="AN8" s="22"/>
      <c r="AP8" s="25" t="s">
        <v>458</v>
      </c>
      <c r="AT8"/>
    </row>
    <row r="9" spans="1:47" s="33" customFormat="1" ht="19.149999999999999" customHeight="1">
      <c r="A9" s="157" t="s">
        <v>191</v>
      </c>
      <c r="B9" s="157">
        <v>35</v>
      </c>
      <c r="C9" s="27">
        <f t="shared" ref="C9:C15" ca="1" si="0">OFFSET(C9,15,0)</f>
        <v>1</v>
      </c>
      <c r="D9" s="117" t="s">
        <v>459</v>
      </c>
      <c r="E9" s="26" t="s">
        <v>44</v>
      </c>
      <c r="F9" s="26">
        <v>73</v>
      </c>
      <c r="G9" s="239" t="s">
        <v>323</v>
      </c>
      <c r="H9" s="239"/>
      <c r="I9" s="239"/>
      <c r="J9" s="239"/>
      <c r="K9" s="239"/>
      <c r="L9" s="116"/>
      <c r="M9" s="116"/>
      <c r="N9" s="116"/>
      <c r="O9" s="115" t="s">
        <v>54</v>
      </c>
      <c r="P9" s="116"/>
      <c r="Q9" s="116"/>
      <c r="R9" s="116"/>
      <c r="S9" s="115" t="s">
        <v>53</v>
      </c>
      <c r="T9" s="116"/>
      <c r="U9" s="116"/>
      <c r="V9" s="116"/>
      <c r="W9" s="115" t="s">
        <v>54</v>
      </c>
      <c r="X9" s="116"/>
      <c r="Y9" s="116"/>
      <c r="Z9" s="116"/>
      <c r="AA9" s="115" t="s">
        <v>54</v>
      </c>
      <c r="AB9" s="116"/>
      <c r="AE9" s="40"/>
      <c r="AF9" s="40"/>
      <c r="AG9" s="40"/>
      <c r="AH9" s="32"/>
      <c r="AI9" s="32"/>
      <c r="AJ9" s="32"/>
      <c r="AK9" s="31"/>
      <c r="AL9" s="32"/>
      <c r="AM9" s="31"/>
      <c r="AN9" s="32"/>
      <c r="AP9" s="25" t="s">
        <v>460</v>
      </c>
      <c r="AQ9" s="37">
        <f>IF(E10="M",100,IF(E10=1,100,IF(E10="","",120)))</f>
        <v>100</v>
      </c>
    </row>
    <row r="10" spans="1:47" s="37" customFormat="1" ht="21.6" customHeight="1">
      <c r="A10" s="26" t="s">
        <v>42</v>
      </c>
      <c r="B10" s="26">
        <v>53</v>
      </c>
      <c r="C10" s="27">
        <f t="shared" ca="1" si="0"/>
        <v>2</v>
      </c>
      <c r="D10" s="114" t="s">
        <v>461</v>
      </c>
      <c r="E10" s="26" t="s">
        <v>44</v>
      </c>
      <c r="F10" s="26">
        <v>70</v>
      </c>
      <c r="G10" s="239" t="s">
        <v>462</v>
      </c>
      <c r="H10" s="239"/>
      <c r="I10" s="239"/>
      <c r="J10" s="239"/>
      <c r="K10" s="239"/>
      <c r="L10" s="115" t="s">
        <v>73</v>
      </c>
      <c r="M10" s="116"/>
      <c r="N10" s="116"/>
      <c r="O10" s="115" t="s">
        <v>249</v>
      </c>
      <c r="P10" s="116"/>
      <c r="Q10" s="116"/>
      <c r="R10" s="115" t="s">
        <v>54</v>
      </c>
      <c r="S10" s="116"/>
      <c r="T10" s="116"/>
      <c r="U10" s="116"/>
      <c r="V10" s="115" t="s">
        <v>45</v>
      </c>
      <c r="W10" s="116"/>
      <c r="X10" s="116"/>
      <c r="Y10" s="116"/>
      <c r="Z10" s="115" t="s">
        <v>430</v>
      </c>
      <c r="AA10" s="116"/>
      <c r="AB10" s="116"/>
      <c r="AE10" s="40"/>
      <c r="AF10" s="40"/>
      <c r="AG10" s="40"/>
      <c r="AH10" s="32"/>
      <c r="AI10" s="32"/>
      <c r="AJ10" s="32"/>
      <c r="AK10" s="31"/>
      <c r="AL10" s="32"/>
      <c r="AM10" s="31"/>
      <c r="AN10" s="32"/>
      <c r="AP10" s="36" t="s">
        <v>463</v>
      </c>
    </row>
    <row r="11" spans="1:47" s="33" customFormat="1" ht="21.6" customHeight="1">
      <c r="A11" s="26" t="s">
        <v>202</v>
      </c>
      <c r="B11" s="26">
        <v>37</v>
      </c>
      <c r="C11" s="27">
        <f t="shared" ca="1" si="0"/>
        <v>3</v>
      </c>
      <c r="D11" s="114" t="s">
        <v>464</v>
      </c>
      <c r="E11" s="26" t="s">
        <v>44</v>
      </c>
      <c r="F11" s="26">
        <v>70</v>
      </c>
      <c r="G11" s="239" t="s">
        <v>444</v>
      </c>
      <c r="H11" s="239"/>
      <c r="I11" s="239"/>
      <c r="J11" s="239"/>
      <c r="K11" s="239"/>
      <c r="L11" s="116"/>
      <c r="M11" s="115" t="s">
        <v>54</v>
      </c>
      <c r="N11" s="116"/>
      <c r="O11" s="116"/>
      <c r="P11" s="115" t="s">
        <v>65</v>
      </c>
      <c r="Q11" s="116"/>
      <c r="R11" s="116"/>
      <c r="S11" s="115" t="s">
        <v>54</v>
      </c>
      <c r="T11" s="116"/>
      <c r="U11" s="116"/>
      <c r="V11" s="115" t="s">
        <v>54</v>
      </c>
      <c r="W11" s="116"/>
      <c r="X11" s="116"/>
      <c r="Y11" s="115" t="s">
        <v>54</v>
      </c>
      <c r="Z11" s="116"/>
      <c r="AA11" s="116"/>
      <c r="AB11" s="116"/>
      <c r="AP11" s="36" t="s">
        <v>465</v>
      </c>
    </row>
    <row r="12" spans="1:47" s="33" customFormat="1" ht="21.6" customHeight="1">
      <c r="A12" s="26" t="s">
        <v>61</v>
      </c>
      <c r="B12" s="26">
        <v>61</v>
      </c>
      <c r="C12" s="27">
        <f t="shared" ca="1" si="0"/>
        <v>4</v>
      </c>
      <c r="D12" s="114" t="s">
        <v>466</v>
      </c>
      <c r="E12" s="26" t="s">
        <v>44</v>
      </c>
      <c r="F12" s="26">
        <v>71</v>
      </c>
      <c r="G12" s="239" t="s">
        <v>64</v>
      </c>
      <c r="H12" s="239"/>
      <c r="I12" s="239"/>
      <c r="J12" s="239"/>
      <c r="K12" s="239"/>
      <c r="L12" s="116"/>
      <c r="M12" s="116"/>
      <c r="N12" s="115" t="s">
        <v>45</v>
      </c>
      <c r="O12" s="116"/>
      <c r="P12" s="116"/>
      <c r="Q12" s="115" t="s">
        <v>54</v>
      </c>
      <c r="R12" s="116"/>
      <c r="S12" s="116"/>
      <c r="T12" s="115" t="s">
        <v>45</v>
      </c>
      <c r="U12" s="116"/>
      <c r="V12" s="116"/>
      <c r="W12" s="115" t="s">
        <v>53</v>
      </c>
      <c r="X12" s="116"/>
      <c r="Y12" s="116"/>
      <c r="Z12" s="115" t="s">
        <v>54</v>
      </c>
      <c r="AA12" s="116"/>
      <c r="AB12" s="116"/>
      <c r="AP12" s="36" t="s">
        <v>467</v>
      </c>
    </row>
    <row r="13" spans="1:47" s="33" customFormat="1" ht="21.6" customHeight="1">
      <c r="A13" s="26" t="s">
        <v>42</v>
      </c>
      <c r="B13" s="26">
        <v>85</v>
      </c>
      <c r="C13" s="27">
        <f t="shared" ca="1" si="0"/>
        <v>5</v>
      </c>
      <c r="D13" s="114" t="s">
        <v>468</v>
      </c>
      <c r="E13" s="26" t="s">
        <v>44</v>
      </c>
      <c r="F13" s="26">
        <v>71</v>
      </c>
      <c r="G13" s="239" t="s">
        <v>231</v>
      </c>
      <c r="H13" s="239"/>
      <c r="I13" s="239"/>
      <c r="J13" s="239"/>
      <c r="K13" s="239"/>
      <c r="L13" s="116"/>
      <c r="M13" s="115" t="s">
        <v>210</v>
      </c>
      <c r="N13" s="116"/>
      <c r="O13" s="116"/>
      <c r="P13" s="116"/>
      <c r="Q13" s="115" t="s">
        <v>239</v>
      </c>
      <c r="R13" s="116"/>
      <c r="S13" s="116"/>
      <c r="T13" s="116"/>
      <c r="U13" s="115" t="s">
        <v>65</v>
      </c>
      <c r="V13" s="116"/>
      <c r="W13" s="116"/>
      <c r="X13" s="115" t="s">
        <v>55</v>
      </c>
      <c r="Y13" s="116"/>
      <c r="Z13" s="116"/>
      <c r="AA13" s="115" t="s">
        <v>45</v>
      </c>
      <c r="AB13" s="116"/>
      <c r="AP13" s="36" t="s">
        <v>469</v>
      </c>
    </row>
    <row r="14" spans="1:47" s="33" customFormat="1" ht="21.6" customHeight="1">
      <c r="A14" s="26" t="s">
        <v>42</v>
      </c>
      <c r="B14" s="26">
        <v>49</v>
      </c>
      <c r="C14" s="27">
        <f t="shared" ca="1" si="0"/>
        <v>6</v>
      </c>
      <c r="D14" s="114" t="s">
        <v>470</v>
      </c>
      <c r="E14" s="26" t="s">
        <v>44</v>
      </c>
      <c r="F14" s="26">
        <v>71</v>
      </c>
      <c r="G14" s="239" t="s">
        <v>297</v>
      </c>
      <c r="H14" s="239"/>
      <c r="I14" s="239"/>
      <c r="J14" s="239"/>
      <c r="K14" s="239"/>
      <c r="L14" s="115" t="s">
        <v>54</v>
      </c>
      <c r="M14" s="116"/>
      <c r="N14" s="116"/>
      <c r="O14" s="116"/>
      <c r="P14" s="115" t="s">
        <v>210</v>
      </c>
      <c r="Q14" s="116"/>
      <c r="R14" s="116"/>
      <c r="S14" s="116"/>
      <c r="T14" s="115" t="s">
        <v>54</v>
      </c>
      <c r="U14" s="116"/>
      <c r="V14" s="116"/>
      <c r="W14" s="116"/>
      <c r="X14" s="115" t="s">
        <v>54</v>
      </c>
      <c r="Y14" s="116"/>
      <c r="Z14" s="116"/>
      <c r="AA14" s="116"/>
      <c r="AB14" s="115" t="s">
        <v>54</v>
      </c>
      <c r="AP14" s="36" t="s">
        <v>471</v>
      </c>
    </row>
    <row r="15" spans="1:47" s="33" customFormat="1" ht="21.6" customHeight="1">
      <c r="A15" s="26" t="s">
        <v>42</v>
      </c>
      <c r="B15" s="26">
        <v>49</v>
      </c>
      <c r="C15" s="27">
        <f t="shared" ca="1" si="0"/>
        <v>7</v>
      </c>
      <c r="D15" s="114" t="s">
        <v>472</v>
      </c>
      <c r="E15" s="26" t="s">
        <v>44</v>
      </c>
      <c r="F15" s="26">
        <v>72</v>
      </c>
      <c r="G15" s="239" t="s">
        <v>473</v>
      </c>
      <c r="H15" s="239"/>
      <c r="I15" s="239"/>
      <c r="J15" s="239"/>
      <c r="K15" s="239"/>
      <c r="L15" s="116"/>
      <c r="M15" s="116"/>
      <c r="N15" s="115" t="s">
        <v>65</v>
      </c>
      <c r="O15" s="116"/>
      <c r="P15" s="116"/>
      <c r="Q15" s="116"/>
      <c r="R15" s="115" t="s">
        <v>54</v>
      </c>
      <c r="S15" s="116"/>
      <c r="T15" s="116"/>
      <c r="U15" s="115" t="s">
        <v>48</v>
      </c>
      <c r="V15" s="116"/>
      <c r="W15" s="116"/>
      <c r="X15" s="116"/>
      <c r="Y15" s="115" t="s">
        <v>45</v>
      </c>
      <c r="Z15" s="116"/>
      <c r="AA15" s="116"/>
      <c r="AB15" s="115" t="s">
        <v>55</v>
      </c>
      <c r="AP15" s="36" t="s">
        <v>474</v>
      </c>
    </row>
    <row r="16" spans="1:47" s="163" customFormat="1" ht="21.6" hidden="1" customHeight="1">
      <c r="A16" s="158"/>
      <c r="B16" s="158"/>
      <c r="C16" s="159"/>
      <c r="D16" s="160"/>
      <c r="E16" s="158"/>
      <c r="F16" s="158"/>
      <c r="G16" s="255"/>
      <c r="H16" s="255"/>
      <c r="I16" s="255"/>
      <c r="J16" s="255"/>
      <c r="K16" s="255"/>
      <c r="L16" s="161"/>
      <c r="M16" s="161"/>
      <c r="N16" s="161"/>
      <c r="O16" s="162"/>
      <c r="P16" s="161"/>
      <c r="Q16" s="161"/>
      <c r="R16" s="162"/>
      <c r="S16" s="161"/>
      <c r="T16" s="161"/>
      <c r="U16" s="161"/>
      <c r="V16" s="161"/>
      <c r="W16" s="161"/>
      <c r="X16" s="162"/>
      <c r="Y16" s="161"/>
      <c r="Z16" s="162"/>
      <c r="AA16" s="161"/>
      <c r="AB16" s="161"/>
      <c r="AP16" s="164"/>
    </row>
    <row r="17" spans="1:50" s="163" customFormat="1" ht="21.6" hidden="1" customHeight="1">
      <c r="A17" s="165"/>
      <c r="B17" s="165"/>
      <c r="C17" s="166"/>
      <c r="D17" s="167"/>
      <c r="E17" s="167"/>
      <c r="F17" s="167"/>
      <c r="G17" s="167"/>
      <c r="H17" s="167"/>
      <c r="I17" s="167"/>
      <c r="J17" s="167"/>
      <c r="K17" s="167"/>
      <c r="L17" s="168"/>
      <c r="M17" s="168"/>
      <c r="N17" s="168"/>
      <c r="O17" s="169"/>
      <c r="P17" s="168"/>
      <c r="Q17" s="168"/>
      <c r="R17" s="168"/>
      <c r="S17" s="168"/>
      <c r="T17" s="168"/>
      <c r="U17" s="169"/>
      <c r="V17" s="168"/>
      <c r="W17" s="168"/>
      <c r="X17" s="169"/>
      <c r="Y17" s="168"/>
      <c r="Z17" s="122"/>
      <c r="AA17" s="122"/>
      <c r="AB17" s="122"/>
      <c r="AC17" s="122"/>
      <c r="AD17" s="122"/>
      <c r="AO17" s="170"/>
      <c r="AP17" s="170"/>
      <c r="AT17" s="171"/>
      <c r="AU17" s="64"/>
      <c r="AV17" s="64"/>
      <c r="AW17" s="64"/>
      <c r="AX17" s="64"/>
    </row>
    <row r="18" spans="1:50" s="163" customFormat="1" ht="21.6" hidden="1" customHeight="1">
      <c r="A18" s="165"/>
      <c r="B18" s="165"/>
      <c r="C18" s="166"/>
      <c r="D18" s="167"/>
      <c r="E18" s="167"/>
      <c r="F18" s="167"/>
      <c r="G18" s="167"/>
      <c r="H18" s="167"/>
      <c r="I18" s="167"/>
      <c r="J18" s="167"/>
      <c r="K18" s="167"/>
      <c r="L18" s="168"/>
      <c r="M18" s="168"/>
      <c r="N18" s="168"/>
      <c r="O18" s="169"/>
      <c r="P18" s="168"/>
      <c r="Q18" s="168"/>
      <c r="R18" s="168"/>
      <c r="S18" s="168"/>
      <c r="T18" s="168"/>
      <c r="U18" s="169"/>
      <c r="V18" s="168"/>
      <c r="W18" s="168"/>
      <c r="X18" s="169"/>
      <c r="Y18" s="168"/>
      <c r="Z18" s="172"/>
      <c r="AA18" s="172"/>
      <c r="AB18" s="172"/>
      <c r="AC18" s="172"/>
      <c r="AD18" s="172"/>
      <c r="AO18" s="170"/>
      <c r="AP18" s="170"/>
      <c r="AT18" s="171"/>
      <c r="AU18" s="64"/>
      <c r="AV18" s="64"/>
      <c r="AW18" s="64"/>
      <c r="AX18" s="64"/>
    </row>
    <row r="19" spans="1:50" s="33" customFormat="1" ht="21.6" customHeight="1" thickBot="1">
      <c r="A19" s="52"/>
      <c r="B19" s="52"/>
      <c r="C19" s="47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32"/>
      <c r="AT19" s="123"/>
      <c r="AU19" s="41"/>
      <c r="AV19" s="45"/>
      <c r="AW19" s="45"/>
      <c r="AX19" s="45"/>
    </row>
    <row r="20" spans="1:50" s="33" customFormat="1" ht="21.6" customHeight="1" thickBot="1">
      <c r="A20" s="52"/>
      <c r="D20" s="256" t="s">
        <v>92</v>
      </c>
      <c r="E20" s="257"/>
      <c r="F20" s="258"/>
      <c r="G20" s="173" t="s">
        <v>21</v>
      </c>
      <c r="H20" s="173" t="s">
        <v>35</v>
      </c>
      <c r="I20" s="174" t="s">
        <v>36</v>
      </c>
      <c r="J20" s="174" t="s">
        <v>106</v>
      </c>
      <c r="K20" s="88"/>
      <c r="L20" s="88"/>
      <c r="M20" s="88"/>
      <c r="N20" s="88"/>
      <c r="Q20" s="40"/>
      <c r="R20" s="40"/>
      <c r="S20" s="40"/>
      <c r="T20" s="40"/>
      <c r="U20" s="40"/>
      <c r="V20" s="40"/>
      <c r="W20" s="40"/>
      <c r="X20" s="40"/>
      <c r="Y20" s="40"/>
      <c r="Z20" s="221" t="s">
        <v>103</v>
      </c>
      <c r="AA20" s="222"/>
      <c r="AB20" s="222"/>
      <c r="AC20" s="222"/>
      <c r="AD20" s="222"/>
      <c r="AE20" s="223"/>
      <c r="AH20" s="41"/>
      <c r="AI20" s="56"/>
      <c r="AJ20" s="56"/>
      <c r="AK20" s="56"/>
      <c r="AL20" s="56"/>
      <c r="AM20" s="41"/>
      <c r="AN20" s="41"/>
      <c r="AQ20" s="32"/>
      <c r="AR20" s="32"/>
      <c r="AS20" s="32"/>
      <c r="AT20" s="129"/>
      <c r="AU20" s="45"/>
      <c r="AV20" s="45"/>
    </row>
    <row r="21" spans="1:50" s="33" customFormat="1" ht="21.6" customHeight="1" thickBot="1">
      <c r="A21" s="52"/>
      <c r="B21" s="52"/>
      <c r="V21" s="88"/>
      <c r="W21" s="88"/>
      <c r="X21" s="88"/>
      <c r="Y21" s="88"/>
      <c r="Z21" s="57"/>
      <c r="AA21" s="58"/>
      <c r="AB21" s="58"/>
      <c r="AC21" s="58"/>
      <c r="AD21" s="58"/>
      <c r="AE21" s="59"/>
      <c r="AH21" s="22"/>
      <c r="AI21" s="22"/>
      <c r="AJ21" s="22"/>
      <c r="AK21" s="22"/>
      <c r="AL21" s="48"/>
      <c r="AM21" s="48"/>
      <c r="AN21" s="48"/>
      <c r="AP21" s="61" t="s">
        <v>475</v>
      </c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H22" s="65"/>
      <c r="AI22" s="65"/>
      <c r="AJ22" s="65"/>
      <c r="AK22" s="65"/>
      <c r="AL22" s="65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134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75"/>
      <c r="T23" s="176"/>
      <c r="U23" s="176"/>
      <c r="V23" s="176"/>
      <c r="W23" s="176"/>
      <c r="X23" s="177"/>
      <c r="Z23" s="178"/>
      <c r="AA23" s="68"/>
      <c r="AB23" s="68"/>
      <c r="AC23" s="68"/>
      <c r="AD23" s="68"/>
      <c r="AE23" s="179"/>
      <c r="AH23" s="22"/>
      <c r="AI23" s="22"/>
      <c r="AJ23" s="22"/>
      <c r="AK23" s="22"/>
      <c r="AL23" s="48"/>
      <c r="AM23" s="48"/>
      <c r="AN23" s="48"/>
      <c r="AO23" s="77"/>
    </row>
    <row r="24" spans="1:50" s="33" customFormat="1" ht="24" customHeight="1">
      <c r="A24" s="78" t="str">
        <f ca="1">OFFSET(A24,-15,0)</f>
        <v>BRE</v>
      </c>
      <c r="B24" s="79">
        <f ca="1">OFFSET(B24,-15,0)</f>
        <v>35</v>
      </c>
      <c r="C24" s="17">
        <v>1</v>
      </c>
      <c r="D24" s="117" t="str">
        <f ca="1">OFFSET(D24,-15,0)</f>
        <v>BRIZARD Morgan</v>
      </c>
      <c r="E24" s="26" t="str">
        <f ca="1">OFFSET(E24,-15,0)</f>
        <v>M</v>
      </c>
      <c r="F24" s="26">
        <v>10</v>
      </c>
      <c r="G24" s="81">
        <v>0</v>
      </c>
      <c r="H24" s="81">
        <v>10</v>
      </c>
      <c r="I24" s="81">
        <v>0</v>
      </c>
      <c r="J24" s="81">
        <v>0</v>
      </c>
      <c r="K24" s="139" t="str">
        <f>IF(L24&lt;&gt;"","-","")</f>
        <v/>
      </c>
      <c r="L24" s="83"/>
      <c r="M24" s="227">
        <f>SUM(G24:K24)</f>
        <v>10</v>
      </c>
      <c r="N24" s="228"/>
      <c r="O24" s="84"/>
      <c r="P24" s="233">
        <f t="shared" ref="P24:P30" ca="1" si="1">SUM(OFFSET(P24,0,-10),OFFSET(P24,0,-3))</f>
        <v>20</v>
      </c>
      <c r="Q24" s="230"/>
      <c r="R24" s="45"/>
      <c r="S24" s="85"/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H24" s="32"/>
      <c r="AI24" s="32"/>
      <c r="AJ24" s="32"/>
      <c r="AK24" s="32"/>
      <c r="AL24" s="48"/>
      <c r="AM24" s="48"/>
      <c r="AN24" s="48"/>
      <c r="AO24" s="52"/>
      <c r="AQ24" s="33">
        <f t="shared" ref="AQ24:AQ30" si="2">COUNT(G24:K24)</f>
        <v>4</v>
      </c>
    </row>
    <row r="25" spans="1:50" s="33" customFormat="1" ht="21.6" customHeight="1">
      <c r="A25" s="78" t="str">
        <f t="shared" ref="A25:B30" ca="1" si="3">OFFSET(A25,-15,0)</f>
        <v>PDL</v>
      </c>
      <c r="B25" s="79">
        <f t="shared" ca="1" si="3"/>
        <v>53</v>
      </c>
      <c r="C25" s="17">
        <v>2</v>
      </c>
      <c r="D25" s="114" t="str">
        <f t="shared" ref="D25:E30" ca="1" si="4">OFFSET(D25,-15,0)</f>
        <v>JACQUIN Zaknafein</v>
      </c>
      <c r="E25" s="26" t="str">
        <f t="shared" ca="1" si="4"/>
        <v>M</v>
      </c>
      <c r="F25" s="26">
        <v>27</v>
      </c>
      <c r="G25" s="81">
        <v>10</v>
      </c>
      <c r="H25" s="81">
        <v>10</v>
      </c>
      <c r="I25" s="81">
        <v>0</v>
      </c>
      <c r="J25" s="81">
        <v>10</v>
      </c>
      <c r="K25" s="139">
        <v>10</v>
      </c>
      <c r="L25" s="83" t="s">
        <v>128</v>
      </c>
      <c r="M25" s="227">
        <f t="shared" ref="M25:M30" si="5">SUM(G25:K25)</f>
        <v>40</v>
      </c>
      <c r="N25" s="228"/>
      <c r="O25" s="84"/>
      <c r="P25" s="233">
        <f t="shared" ca="1" si="1"/>
        <v>67</v>
      </c>
      <c r="Q25" s="230"/>
      <c r="R25" s="45"/>
      <c r="S25" s="85"/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H25" s="32"/>
      <c r="AI25" s="32"/>
      <c r="AJ25" s="32"/>
      <c r="AK25" s="32"/>
      <c r="AL25" s="48"/>
      <c r="AM25" s="48"/>
      <c r="AN25" s="48"/>
      <c r="AO25" s="52"/>
      <c r="AQ25" s="33">
        <f t="shared" si="2"/>
        <v>5</v>
      </c>
    </row>
    <row r="26" spans="1:50" s="33" customFormat="1" ht="21.6" customHeight="1">
      <c r="A26" s="78" t="str">
        <f t="shared" ca="1" si="3"/>
        <v>TBO</v>
      </c>
      <c r="B26" s="79">
        <f t="shared" ca="1" si="3"/>
        <v>37</v>
      </c>
      <c r="C26" s="17">
        <v>3</v>
      </c>
      <c r="D26" s="114" t="str">
        <f t="shared" ca="1" si="4"/>
        <v>TROUBAT Bastien</v>
      </c>
      <c r="E26" s="26" t="str">
        <f t="shared" ca="1" si="4"/>
        <v>M</v>
      </c>
      <c r="F26" s="26">
        <v>0</v>
      </c>
      <c r="G26" s="81">
        <v>0</v>
      </c>
      <c r="H26" s="81">
        <v>7</v>
      </c>
      <c r="I26" s="81">
        <v>0</v>
      </c>
      <c r="J26" s="81">
        <v>0</v>
      </c>
      <c r="K26" s="139">
        <v>0</v>
      </c>
      <c r="L26" s="83" t="s">
        <v>128</v>
      </c>
      <c r="M26" s="227">
        <f t="shared" si="5"/>
        <v>7</v>
      </c>
      <c r="N26" s="228"/>
      <c r="O26" s="84"/>
      <c r="P26" s="233">
        <f t="shared" ca="1" si="1"/>
        <v>7</v>
      </c>
      <c r="Q26" s="230"/>
      <c r="R26" s="45"/>
      <c r="S26" s="85"/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H26" s="32"/>
      <c r="AI26" s="32"/>
      <c r="AJ26" s="32"/>
      <c r="AK26" s="32"/>
      <c r="AL26" s="48"/>
      <c r="AM26" s="48"/>
      <c r="AN26" s="48"/>
      <c r="AO26" s="52"/>
      <c r="AQ26" s="33">
        <f t="shared" si="2"/>
        <v>5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NOR</v>
      </c>
      <c r="B27" s="79">
        <f t="shared" ca="1" si="3"/>
        <v>61</v>
      </c>
      <c r="C27" s="17">
        <v>4</v>
      </c>
      <c r="D27" s="114" t="str">
        <f t="shared" ca="1" si="4"/>
        <v>CRISON-GAPAILLARD Nils</v>
      </c>
      <c r="E27" s="26" t="str">
        <f t="shared" ca="1" si="4"/>
        <v>M</v>
      </c>
      <c r="F27" s="26">
        <v>47</v>
      </c>
      <c r="G27" s="81">
        <v>10</v>
      </c>
      <c r="H27" s="81">
        <v>0</v>
      </c>
      <c r="I27" s="81">
        <v>10</v>
      </c>
      <c r="J27" s="81">
        <v>10</v>
      </c>
      <c r="K27" s="139">
        <v>0</v>
      </c>
      <c r="L27" s="83" t="s">
        <v>128</v>
      </c>
      <c r="M27" s="227">
        <f t="shared" si="5"/>
        <v>30</v>
      </c>
      <c r="N27" s="228"/>
      <c r="O27" s="84"/>
      <c r="P27" s="233">
        <f t="shared" ca="1" si="1"/>
        <v>77</v>
      </c>
      <c r="Q27" s="230"/>
      <c r="R27" s="45"/>
      <c r="S27" s="85"/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H27" s="32"/>
      <c r="AI27" s="32"/>
      <c r="AJ27" s="32"/>
      <c r="AK27" s="32"/>
      <c r="AL27" s="48"/>
      <c r="AM27" s="48"/>
      <c r="AN27" s="48"/>
      <c r="AO27" s="52"/>
      <c r="AQ27" s="33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PDL</v>
      </c>
      <c r="B28" s="79">
        <f t="shared" ca="1" si="3"/>
        <v>85</v>
      </c>
      <c r="C28" s="17">
        <v>5</v>
      </c>
      <c r="D28" s="114" t="str">
        <f t="shared" ca="1" si="4"/>
        <v>HONORE Matheo</v>
      </c>
      <c r="E28" s="26" t="str">
        <f t="shared" ca="1" si="4"/>
        <v>M</v>
      </c>
      <c r="F28" s="26">
        <v>67</v>
      </c>
      <c r="G28" s="81">
        <v>0</v>
      </c>
      <c r="H28" s="81">
        <v>10</v>
      </c>
      <c r="I28" s="81">
        <v>7</v>
      </c>
      <c r="J28" s="81">
        <v>10</v>
      </c>
      <c r="K28" s="139">
        <v>10</v>
      </c>
      <c r="L28" s="83" t="s">
        <v>127</v>
      </c>
      <c r="M28" s="227">
        <f t="shared" si="5"/>
        <v>37</v>
      </c>
      <c r="N28" s="228"/>
      <c r="O28" s="84"/>
      <c r="P28" s="231">
        <f t="shared" ca="1" si="1"/>
        <v>104</v>
      </c>
      <c r="Q28" s="230"/>
      <c r="R28" s="45"/>
      <c r="S28" s="85"/>
      <c r="T28" s="86"/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H28" s="32"/>
      <c r="AI28" s="32"/>
      <c r="AJ28" s="32"/>
      <c r="AK28" s="32"/>
      <c r="AL28" s="48"/>
      <c r="AM28" s="48"/>
      <c r="AN28" s="48"/>
      <c r="AO28" s="52"/>
      <c r="AQ28" s="33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PDL</v>
      </c>
      <c r="B29" s="79">
        <f t="shared" ca="1" si="3"/>
        <v>49</v>
      </c>
      <c r="C29" s="17">
        <v>6</v>
      </c>
      <c r="D29" s="114" t="str">
        <f t="shared" ca="1" si="4"/>
        <v>JANIN Hadrien</v>
      </c>
      <c r="E29" s="26" t="str">
        <f t="shared" ca="1" si="4"/>
        <v>M</v>
      </c>
      <c r="F29" s="26">
        <v>17</v>
      </c>
      <c r="G29" s="81">
        <v>0</v>
      </c>
      <c r="H29" s="81">
        <v>0</v>
      </c>
      <c r="I29" s="81">
        <v>0</v>
      </c>
      <c r="J29" s="81">
        <v>0</v>
      </c>
      <c r="K29" s="139">
        <v>0</v>
      </c>
      <c r="L29" s="83" t="s">
        <v>128</v>
      </c>
      <c r="M29" s="227">
        <f t="shared" si="5"/>
        <v>0</v>
      </c>
      <c r="N29" s="228"/>
      <c r="O29" s="84"/>
      <c r="P29" s="233">
        <f t="shared" ca="1" si="1"/>
        <v>17</v>
      </c>
      <c r="Q29" s="230"/>
      <c r="R29" s="45"/>
      <c r="S29" s="85"/>
      <c r="T29" s="86"/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H29" s="32"/>
      <c r="AI29" s="32"/>
      <c r="AJ29" s="32"/>
      <c r="AK29" s="32"/>
      <c r="AL29" s="48"/>
      <c r="AM29" s="48"/>
      <c r="AN29" s="48"/>
      <c r="AO29" s="52"/>
      <c r="AQ29" s="33">
        <f t="shared" si="2"/>
        <v>5</v>
      </c>
      <c r="AR29" s="22"/>
      <c r="AT29" s="22"/>
      <c r="AU29" s="22"/>
      <c r="AV29" s="48"/>
      <c r="AW29" s="48"/>
      <c r="AX29" s="48"/>
    </row>
    <row r="30" spans="1:50" s="33" customFormat="1" ht="21.6" customHeight="1" thickBot="1">
      <c r="A30" s="91" t="str">
        <f t="shared" ca="1" si="3"/>
        <v>PDL</v>
      </c>
      <c r="B30" s="92">
        <f t="shared" ca="1" si="3"/>
        <v>49</v>
      </c>
      <c r="C30" s="17">
        <v>7</v>
      </c>
      <c r="D30" s="114" t="str">
        <f t="shared" ca="1" si="4"/>
        <v>EL OUTMANI Yacine</v>
      </c>
      <c r="E30" s="26" t="str">
        <f t="shared" ca="1" si="4"/>
        <v>M</v>
      </c>
      <c r="F30" s="26">
        <v>70</v>
      </c>
      <c r="G30" s="81">
        <v>0</v>
      </c>
      <c r="H30" s="81">
        <v>10</v>
      </c>
      <c r="I30" s="81">
        <v>0</v>
      </c>
      <c r="J30" s="81">
        <v>10</v>
      </c>
      <c r="K30" s="139">
        <v>10</v>
      </c>
      <c r="L30" s="83" t="s">
        <v>128</v>
      </c>
      <c r="M30" s="227">
        <f t="shared" si="5"/>
        <v>30</v>
      </c>
      <c r="N30" s="228"/>
      <c r="O30" s="84"/>
      <c r="P30" s="231">
        <f t="shared" ca="1" si="1"/>
        <v>100</v>
      </c>
      <c r="Q30" s="230"/>
      <c r="R30" s="45"/>
      <c r="S30" s="93"/>
      <c r="T30" s="94"/>
      <c r="U30" s="94"/>
      <c r="V30" s="94"/>
      <c r="W30" s="94"/>
      <c r="X30" s="95"/>
      <c r="Z30" s="93"/>
      <c r="AA30" s="94"/>
      <c r="AB30" s="94"/>
      <c r="AC30" s="94"/>
      <c r="AD30" s="94"/>
      <c r="AE30" s="95"/>
      <c r="AH30" s="32"/>
      <c r="AI30" s="32"/>
      <c r="AJ30" s="32"/>
      <c r="AK30" s="32"/>
      <c r="AL30" s="48"/>
      <c r="AM30" s="48"/>
      <c r="AN30" s="48"/>
      <c r="AO30" s="52"/>
      <c r="AQ30" s="33">
        <f t="shared" si="2"/>
        <v>5</v>
      </c>
      <c r="AR30" s="22"/>
      <c r="AT30" s="22"/>
      <c r="AU30" s="22"/>
      <c r="AV30" s="48"/>
      <c r="AW30" s="48"/>
      <c r="AX30" s="48"/>
    </row>
    <row r="31" spans="1:50" s="33" customFormat="1" ht="13.15" customHeight="1">
      <c r="A31" s="52"/>
      <c r="B31" s="52"/>
      <c r="C31" s="96" t="s">
        <v>129</v>
      </c>
      <c r="D31" s="96"/>
      <c r="E31" s="96"/>
      <c r="F31" s="96"/>
      <c r="G31" s="96"/>
      <c r="H31" s="96"/>
      <c r="I31" s="96"/>
      <c r="J31" s="96"/>
      <c r="K31" s="96"/>
      <c r="L31" s="96"/>
      <c r="M31" s="236" t="s">
        <v>130</v>
      </c>
      <c r="N31" s="236"/>
      <c r="O31" s="236"/>
      <c r="P31" s="236"/>
      <c r="Q31" s="236"/>
      <c r="R31" s="148"/>
      <c r="S31" s="32"/>
      <c r="T31" s="32"/>
      <c r="U31" s="32"/>
      <c r="V31" s="32"/>
      <c r="W31" s="32"/>
      <c r="X31" s="32"/>
      <c r="Y31" s="48"/>
      <c r="Z31" s="32"/>
      <c r="AA31" s="32"/>
      <c r="AB31" s="32"/>
      <c r="AC31" s="32"/>
      <c r="AD31" s="32"/>
      <c r="AE31" s="32"/>
      <c r="AH31" s="32"/>
      <c r="AI31" s="32"/>
      <c r="AJ31" s="32"/>
      <c r="AK31" s="32"/>
      <c r="AL31" s="48"/>
      <c r="AM31" s="48"/>
      <c r="AN31" s="48"/>
      <c r="AO31" s="52"/>
      <c r="AR31" s="22"/>
      <c r="AT31" s="22"/>
      <c r="AU31" s="22"/>
      <c r="AV31" s="48"/>
      <c r="AW31" s="48"/>
      <c r="AX31" s="48"/>
    </row>
    <row r="32" spans="1:50" s="33" customFormat="1" ht="21.6" customHeight="1">
      <c r="A32" s="52"/>
      <c r="B32" s="52"/>
      <c r="C32" s="147"/>
      <c r="R32" s="89"/>
      <c r="S32" s="89"/>
      <c r="T32" s="89"/>
      <c r="U32" s="89"/>
      <c r="V32" s="89"/>
      <c r="W32" s="89"/>
      <c r="X32" s="89"/>
      <c r="Y32" s="89"/>
      <c r="Z32" s="48"/>
      <c r="AA32" s="149"/>
      <c r="AB32" s="149"/>
      <c r="AC32" s="150"/>
      <c r="AD32" s="148"/>
      <c r="AE32" s="148"/>
      <c r="AF32" s="48"/>
      <c r="AG32" s="48"/>
      <c r="AH32" s="48"/>
      <c r="AI32" s="48"/>
      <c r="AN32" s="90"/>
      <c r="AO32" s="90"/>
      <c r="AP32" s="90"/>
      <c r="AR32" s="48"/>
      <c r="AS32" s="48"/>
      <c r="AT32" s="151"/>
      <c r="AU32" s="22"/>
      <c r="AV32" s="22"/>
      <c r="AW32" s="22"/>
      <c r="AX32" s="22"/>
    </row>
    <row r="33" spans="1:50" s="33" customFormat="1" ht="21.6" customHeight="1">
      <c r="A33" s="52"/>
      <c r="B33" s="52"/>
      <c r="C33" s="147"/>
      <c r="D33" s="52"/>
      <c r="E33" s="52"/>
      <c r="F33" s="52"/>
      <c r="G33" s="52"/>
      <c r="H33" s="52"/>
      <c r="I33" s="52"/>
      <c r="J33" s="52"/>
      <c r="K33" s="52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48"/>
      <c r="AA33" s="149"/>
      <c r="AB33" s="149"/>
      <c r="AC33" s="150"/>
      <c r="AD33" s="148"/>
      <c r="AE33" s="148"/>
      <c r="AF33" s="48"/>
      <c r="AG33" s="48"/>
      <c r="AH33" s="48"/>
      <c r="AI33" s="48"/>
      <c r="AN33" s="90"/>
      <c r="AO33" s="90"/>
      <c r="AP33" s="90"/>
      <c r="AR33" s="48"/>
      <c r="AS33" s="48"/>
      <c r="AT33" s="151"/>
      <c r="AU33" s="22"/>
      <c r="AV33" s="32"/>
      <c r="AW33" s="22"/>
      <c r="AX33" s="22"/>
    </row>
    <row r="34" spans="1:50" s="33" customFormat="1" ht="21.6" hidden="1" customHeight="1">
      <c r="A34" s="37"/>
      <c r="B34" s="37"/>
      <c r="C34" s="37"/>
      <c r="D34" s="152"/>
      <c r="E34" s="152"/>
      <c r="F34" s="152"/>
      <c r="G34" s="152"/>
      <c r="H34" s="152"/>
      <c r="I34" s="152"/>
      <c r="J34" s="152"/>
      <c r="K34" s="152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  <c r="AR34" s="48"/>
      <c r="AS34" s="48"/>
      <c r="AT34" s="151"/>
      <c r="AU34" s="32"/>
      <c r="AV34" s="32"/>
      <c r="AW34" s="22"/>
      <c r="AX34" s="22"/>
    </row>
    <row r="35" spans="1:50" s="33" customFormat="1" ht="14.45" hidden="1" customHeight="1">
      <c r="A35" s="37"/>
      <c r="B35" s="37"/>
      <c r="C35" s="62">
        <f>COUNT(L35:AB35,S42:X42,Z42:AE42)</f>
        <v>0</v>
      </c>
      <c r="D35" s="62"/>
      <c r="G35" s="247" t="s">
        <v>131</v>
      </c>
      <c r="H35" s="248"/>
      <c r="I35" s="248"/>
      <c r="J35" s="248"/>
      <c r="K35" s="249"/>
      <c r="L35" s="154"/>
      <c r="M35" s="154"/>
      <c r="N35" s="154"/>
      <c r="O35" s="154"/>
      <c r="P35" s="154"/>
      <c r="Q35" s="154"/>
      <c r="R35" s="154"/>
      <c r="S35" s="99"/>
      <c r="T35" s="99"/>
      <c r="U35" s="154"/>
      <c r="V35" s="154"/>
      <c r="W35" s="154"/>
      <c r="X35" s="154"/>
      <c r="Y35" s="154"/>
      <c r="Z35" s="154"/>
      <c r="AA35" s="154"/>
      <c r="AB35" s="154"/>
      <c r="AC35" s="155"/>
      <c r="AD35" s="155"/>
      <c r="AE35" s="155"/>
      <c r="AF35" s="155"/>
      <c r="AG35" s="155"/>
      <c r="AH35" s="155"/>
      <c r="AI35" s="155"/>
      <c r="AJ35" s="155"/>
      <c r="AK35" s="100"/>
      <c r="AL35" s="41"/>
      <c r="AM35" s="41"/>
      <c r="AN35" s="41"/>
      <c r="AO35" s="41"/>
      <c r="AT35" s="123"/>
    </row>
    <row r="36" spans="1:50" s="33" customFormat="1" ht="14.45" hidden="1" customHeight="1">
      <c r="A36" s="37"/>
      <c r="B36" s="37"/>
      <c r="G36" s="250" t="s">
        <v>132</v>
      </c>
      <c r="H36" s="251"/>
      <c r="I36" s="251"/>
      <c r="J36" s="251"/>
      <c r="K36" s="252"/>
      <c r="L36" s="154"/>
      <c r="M36" s="154"/>
      <c r="N36" s="154"/>
      <c r="O36" s="154"/>
      <c r="P36" s="154"/>
      <c r="Q36" s="154"/>
      <c r="R36" s="154"/>
      <c r="S36" s="99"/>
      <c r="T36" s="99"/>
      <c r="U36" s="154"/>
      <c r="V36" s="154"/>
      <c r="W36" s="154"/>
      <c r="X36" s="154"/>
      <c r="Y36" s="154"/>
      <c r="Z36" s="154"/>
      <c r="AA36" s="154"/>
      <c r="AB36" s="154"/>
      <c r="AC36" s="155"/>
      <c r="AD36" s="155"/>
      <c r="AE36" s="155"/>
      <c r="AF36" s="155"/>
      <c r="AG36" s="155"/>
      <c r="AH36" s="155"/>
      <c r="AI36" s="155"/>
      <c r="AJ36" s="155"/>
      <c r="AK36" s="100"/>
      <c r="AL36" s="41"/>
      <c r="AM36" s="41"/>
      <c r="AN36" s="41"/>
      <c r="AO36" s="41"/>
      <c r="AT36" s="123"/>
    </row>
    <row r="37" spans="1:50" s="33" customFormat="1" ht="14.45" hidden="1" customHeight="1">
      <c r="A37" s="37"/>
      <c r="B37" s="37"/>
      <c r="C37" s="62"/>
      <c r="G37" s="250" t="s">
        <v>133</v>
      </c>
      <c r="H37" s="251"/>
      <c r="I37" s="251"/>
      <c r="J37" s="251"/>
      <c r="K37" s="252"/>
      <c r="L37" s="154"/>
      <c r="M37" s="154"/>
      <c r="N37" s="154"/>
      <c r="O37" s="154"/>
      <c r="P37" s="154"/>
      <c r="Q37" s="154"/>
      <c r="R37" s="154"/>
      <c r="S37" s="99"/>
      <c r="T37" s="99"/>
      <c r="U37" s="154"/>
      <c r="V37" s="154"/>
      <c r="W37" s="154"/>
      <c r="X37" s="154"/>
      <c r="Y37" s="154"/>
      <c r="Z37" s="154"/>
      <c r="AA37" s="154"/>
      <c r="AB37" s="154"/>
      <c r="AC37" s="155"/>
      <c r="AD37" s="155"/>
      <c r="AE37" s="155"/>
      <c r="AF37" s="155"/>
      <c r="AG37" s="155"/>
      <c r="AH37" s="155"/>
      <c r="AI37" s="155"/>
      <c r="AJ37" s="155"/>
      <c r="AK37" s="100"/>
      <c r="AL37" s="41"/>
      <c r="AM37" s="41"/>
      <c r="AN37" s="41"/>
      <c r="AO37" s="41"/>
      <c r="AT37" s="123"/>
    </row>
    <row r="38" spans="1:50" s="33" customFormat="1" ht="5.45" hidden="1" customHeight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6"/>
      <c r="AD38" s="6"/>
      <c r="AE38" s="6"/>
      <c r="AF38" s="6"/>
      <c r="AG38" s="6"/>
      <c r="AH38" s="6"/>
      <c r="AI38" s="6"/>
      <c r="AJ38" s="6"/>
      <c r="AK38" s="105"/>
      <c r="AL38" s="3"/>
      <c r="AM38" s="3"/>
      <c r="AN38" s="3"/>
      <c r="AO38" s="3"/>
      <c r="AP38" s="3"/>
      <c r="AQ38" s="3"/>
      <c r="AR38" s="3"/>
      <c r="AS38" s="3"/>
      <c r="AT38" s="7"/>
    </row>
    <row r="39" spans="1:50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:50" hidden="1"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50" ht="5.45" hidden="1" customHeight="1"/>
    <row r="42" spans="1:50" ht="14.45" hidden="1" customHeight="1">
      <c r="D42" s="33"/>
      <c r="S42" s="156"/>
      <c r="T42" s="156"/>
      <c r="U42" s="156"/>
      <c r="V42" s="156"/>
      <c r="W42" s="156"/>
      <c r="X42" s="156"/>
      <c r="Y42" s="3"/>
      <c r="Z42" s="156"/>
      <c r="AA42" s="156"/>
      <c r="AB42" s="156"/>
      <c r="AC42" s="156"/>
      <c r="AD42" s="156"/>
      <c r="AE42" s="156"/>
    </row>
    <row r="43" spans="1:50" hidden="1">
      <c r="D43" s="33"/>
      <c r="S43" s="108"/>
      <c r="T43" s="108"/>
      <c r="U43" s="108"/>
      <c r="V43" s="108"/>
      <c r="W43" s="108"/>
      <c r="X43" s="108"/>
      <c r="Z43" s="108"/>
      <c r="AA43" s="108"/>
      <c r="AB43" s="108"/>
      <c r="AC43" s="108"/>
      <c r="AD43" s="108"/>
      <c r="AE43" s="108"/>
    </row>
    <row r="44" spans="1:50" hidden="1">
      <c r="S44" s="108"/>
      <c r="T44" s="108"/>
      <c r="U44" s="108"/>
      <c r="V44" s="108"/>
      <c r="W44" s="108"/>
      <c r="X44" s="108"/>
      <c r="Z44" s="108"/>
      <c r="AA44" s="108"/>
      <c r="AB44" s="108"/>
      <c r="AC44" s="108"/>
      <c r="AD44" s="108"/>
      <c r="AE44" s="108"/>
    </row>
    <row r="45" spans="1:50" ht="4.9000000000000004" hidden="1" customHeight="1"/>
    <row r="46" spans="1:50" hidden="1">
      <c r="S46" s="108"/>
      <c r="T46" s="108"/>
      <c r="U46" s="108"/>
      <c r="V46" s="108"/>
      <c r="W46" s="108"/>
      <c r="X46" s="108"/>
      <c r="Z46" s="108"/>
      <c r="AA46" s="108"/>
      <c r="AB46" s="108"/>
      <c r="AC46" s="108"/>
      <c r="AD46" s="108"/>
      <c r="AE46" s="108"/>
    </row>
    <row r="47" spans="1:50" hidden="1">
      <c r="S47" s="108"/>
      <c r="T47" s="108"/>
      <c r="U47" s="108"/>
      <c r="V47" s="108"/>
      <c r="W47" s="108"/>
      <c r="X47" s="108"/>
      <c r="Z47" s="108"/>
      <c r="AA47" s="108"/>
      <c r="AB47" s="108"/>
      <c r="AC47" s="108"/>
      <c r="AD47" s="108"/>
      <c r="AE47" s="108"/>
    </row>
    <row r="50" spans="12:28">
      <c r="L50" t="s">
        <v>136</v>
      </c>
      <c r="M50" t="s">
        <v>156</v>
      </c>
      <c r="N50" t="s">
        <v>158</v>
      </c>
      <c r="O50" t="s">
        <v>134</v>
      </c>
      <c r="P50" t="s">
        <v>142</v>
      </c>
      <c r="Q50" t="s">
        <v>140</v>
      </c>
      <c r="R50" t="s">
        <v>145</v>
      </c>
      <c r="S50" t="s">
        <v>139</v>
      </c>
      <c r="T50" t="s">
        <v>166</v>
      </c>
      <c r="U50" t="s">
        <v>171</v>
      </c>
      <c r="V50" t="s">
        <v>151</v>
      </c>
      <c r="W50" t="s">
        <v>144</v>
      </c>
      <c r="X50" t="s">
        <v>174</v>
      </c>
      <c r="Y50" t="s">
        <v>421</v>
      </c>
      <c r="Z50" t="s">
        <v>152</v>
      </c>
      <c r="AA50" t="s">
        <v>149</v>
      </c>
      <c r="AB50" t="s">
        <v>292</v>
      </c>
    </row>
    <row r="51" spans="12:28">
      <c r="L51" t="s">
        <v>161</v>
      </c>
      <c r="M51" t="s">
        <v>137</v>
      </c>
      <c r="N51" t="s">
        <v>138</v>
      </c>
      <c r="O51" t="s">
        <v>141</v>
      </c>
      <c r="P51" t="s">
        <v>143</v>
      </c>
      <c r="Q51" t="s">
        <v>164</v>
      </c>
      <c r="R51" t="s">
        <v>163</v>
      </c>
      <c r="S51" t="s">
        <v>147</v>
      </c>
      <c r="T51" t="s">
        <v>167</v>
      </c>
      <c r="U51" t="s">
        <v>169</v>
      </c>
      <c r="V51" t="s">
        <v>153</v>
      </c>
      <c r="W51" t="s">
        <v>148</v>
      </c>
      <c r="X51" t="s">
        <v>264</v>
      </c>
      <c r="Y51" t="s">
        <v>150</v>
      </c>
      <c r="Z51" t="s">
        <v>154</v>
      </c>
      <c r="AA51" t="s">
        <v>155</v>
      </c>
      <c r="AB51" t="s">
        <v>212</v>
      </c>
    </row>
  </sheetData>
  <sheetProtection selectLockedCells="1"/>
  <mergeCells count="48"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zoomScaleNormal="100" workbookViewId="0">
      <pane ySplit="1" topLeftCell="A15" activePane="bottomLeft" state="frozenSplit"/>
      <selection activeCell="G18" sqref="G18:K18"/>
      <selection pane="bottomLeft" activeCell="L48" sqref="L48:M48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0" hidden="1" customWidth="1"/>
    <col min="43" max="43" width="4" hidden="1" customWidth="1"/>
    <col min="44" max="45" width="4" customWidth="1"/>
    <col min="46" max="46" width="10.42578125" style="12" customWidth="1"/>
    <col min="47" max="238" width="11.42578125" customWidth="1"/>
    <col min="239" max="240" width="4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4" width="4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497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 t="s">
        <v>294</v>
      </c>
      <c r="U2" s="9"/>
      <c r="V2" s="9"/>
      <c r="W2" s="5"/>
      <c r="X2" s="196" t="str">
        <f>IF(T2="","",T2)</f>
        <v>5</v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>40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111" t="s">
        <v>27</v>
      </c>
      <c r="M8" s="111" t="s">
        <v>24</v>
      </c>
      <c r="N8" s="111" t="s">
        <v>100</v>
      </c>
      <c r="O8" s="111" t="s">
        <v>93</v>
      </c>
      <c r="P8" s="111" t="s">
        <v>34</v>
      </c>
      <c r="Q8" s="111" t="s">
        <v>98</v>
      </c>
      <c r="R8" s="111" t="s">
        <v>23</v>
      </c>
      <c r="S8" s="111" t="s">
        <v>16</v>
      </c>
      <c r="T8" s="111" t="s">
        <v>99</v>
      </c>
      <c r="U8" s="111" t="s">
        <v>102</v>
      </c>
      <c r="V8" s="111" t="s">
        <v>97</v>
      </c>
      <c r="W8" s="111" t="s">
        <v>26</v>
      </c>
      <c r="X8" s="111" t="s">
        <v>101</v>
      </c>
      <c r="Y8" s="111" t="s">
        <v>29</v>
      </c>
      <c r="Z8" s="111" t="s">
        <v>18</v>
      </c>
      <c r="AA8" s="111" t="s">
        <v>31</v>
      </c>
      <c r="AB8" s="111" t="s">
        <v>110</v>
      </c>
      <c r="AE8" s="88"/>
      <c r="AF8" s="88"/>
      <c r="AG8" s="88"/>
      <c r="AH8" s="22"/>
      <c r="AI8" s="22"/>
      <c r="AJ8" s="22"/>
      <c r="AK8" s="22"/>
      <c r="AL8" s="22"/>
      <c r="AM8" s="22"/>
      <c r="AN8" s="22"/>
      <c r="AP8" s="25" t="s">
        <v>458</v>
      </c>
      <c r="AT8"/>
    </row>
    <row r="9" spans="1:47" s="33" customFormat="1" ht="19.149999999999999" customHeight="1">
      <c r="A9" s="157" t="s">
        <v>42</v>
      </c>
      <c r="B9" s="157">
        <v>49</v>
      </c>
      <c r="C9" s="27">
        <f t="shared" ref="C9:C15" ca="1" si="0">OFFSET(C9,15,0)</f>
        <v>1</v>
      </c>
      <c r="D9" s="117" t="s">
        <v>498</v>
      </c>
      <c r="E9" s="26" t="s">
        <v>44</v>
      </c>
      <c r="F9" s="26">
        <v>76</v>
      </c>
      <c r="G9" s="239" t="s">
        <v>305</v>
      </c>
      <c r="H9" s="239"/>
      <c r="I9" s="239"/>
      <c r="J9" s="239"/>
      <c r="K9" s="239"/>
      <c r="L9" s="116"/>
      <c r="M9" s="116"/>
      <c r="N9" s="116"/>
      <c r="O9" s="115" t="s">
        <v>45</v>
      </c>
      <c r="P9" s="116"/>
      <c r="Q9" s="116"/>
      <c r="R9" s="116"/>
      <c r="S9" s="115" t="s">
        <v>54</v>
      </c>
      <c r="T9" s="116"/>
      <c r="U9" s="116"/>
      <c r="V9" s="116"/>
      <c r="W9" s="115" t="s">
        <v>499</v>
      </c>
      <c r="X9" s="116"/>
      <c r="Y9" s="116"/>
      <c r="Z9" s="116"/>
      <c r="AA9" s="115" t="s">
        <v>45</v>
      </c>
      <c r="AB9" s="116"/>
      <c r="AE9" s="40"/>
      <c r="AF9" s="40"/>
      <c r="AG9" s="40"/>
      <c r="AH9" s="32"/>
      <c r="AI9" s="32"/>
      <c r="AJ9" s="32"/>
      <c r="AK9" s="31"/>
      <c r="AL9" s="32"/>
      <c r="AM9" s="31"/>
      <c r="AN9" s="32"/>
      <c r="AP9" s="25" t="s">
        <v>460</v>
      </c>
      <c r="AQ9" s="37">
        <f>IF(E10="M",100,IF(E10=1,100,IF(E10="","",120)))</f>
        <v>100</v>
      </c>
    </row>
    <row r="10" spans="1:47" s="37" customFormat="1" ht="21.6" customHeight="1">
      <c r="A10" s="26" t="s">
        <v>42</v>
      </c>
      <c r="B10" s="26">
        <v>53</v>
      </c>
      <c r="C10" s="27">
        <f t="shared" ca="1" si="0"/>
        <v>2</v>
      </c>
      <c r="D10" s="114" t="s">
        <v>500</v>
      </c>
      <c r="E10" s="26" t="s">
        <v>44</v>
      </c>
      <c r="F10" s="26">
        <v>73</v>
      </c>
      <c r="G10" s="239" t="s">
        <v>300</v>
      </c>
      <c r="H10" s="239"/>
      <c r="I10" s="239"/>
      <c r="J10" s="239"/>
      <c r="K10" s="239"/>
      <c r="L10" s="115" t="s">
        <v>210</v>
      </c>
      <c r="M10" s="116"/>
      <c r="N10" s="116"/>
      <c r="O10" s="115" t="s">
        <v>54</v>
      </c>
      <c r="P10" s="116"/>
      <c r="Q10" s="116"/>
      <c r="R10" s="115" t="s">
        <v>54</v>
      </c>
      <c r="S10" s="116"/>
      <c r="T10" s="116"/>
      <c r="U10" s="116"/>
      <c r="V10" s="115" t="s">
        <v>210</v>
      </c>
      <c r="W10" s="116"/>
      <c r="X10" s="116"/>
      <c r="Y10" s="116"/>
      <c r="Z10" s="115" t="s">
        <v>45</v>
      </c>
      <c r="AA10" s="116"/>
      <c r="AB10" s="116"/>
      <c r="AE10" s="40"/>
      <c r="AF10" s="40"/>
      <c r="AG10" s="40"/>
      <c r="AH10" s="32"/>
      <c r="AI10" s="32"/>
      <c r="AJ10" s="32"/>
      <c r="AK10" s="31"/>
      <c r="AL10" s="32"/>
      <c r="AM10" s="31"/>
      <c r="AN10" s="32"/>
      <c r="AP10" s="36" t="s">
        <v>463</v>
      </c>
    </row>
    <row r="11" spans="1:47" s="33" customFormat="1" ht="21.6" customHeight="1">
      <c r="A11" s="26" t="s">
        <v>42</v>
      </c>
      <c r="B11" s="26">
        <v>44</v>
      </c>
      <c r="C11" s="27">
        <f t="shared" ca="1" si="0"/>
        <v>3</v>
      </c>
      <c r="D11" s="114" t="s">
        <v>501</v>
      </c>
      <c r="E11" s="26" t="s">
        <v>44</v>
      </c>
      <c r="F11" s="26">
        <v>73</v>
      </c>
      <c r="G11" s="239" t="s">
        <v>502</v>
      </c>
      <c r="H11" s="239"/>
      <c r="I11" s="239"/>
      <c r="J11" s="239"/>
      <c r="K11" s="239"/>
      <c r="L11" s="116"/>
      <c r="M11" s="115" t="s">
        <v>54</v>
      </c>
      <c r="N11" s="116"/>
      <c r="O11" s="116"/>
      <c r="P11" s="115" t="s">
        <v>255</v>
      </c>
      <c r="Q11" s="116"/>
      <c r="R11" s="116"/>
      <c r="S11" s="115" t="s">
        <v>53</v>
      </c>
      <c r="T11" s="116"/>
      <c r="U11" s="116"/>
      <c r="V11" s="115" t="s">
        <v>45</v>
      </c>
      <c r="W11" s="116"/>
      <c r="X11" s="116"/>
      <c r="Y11" s="115" t="s">
        <v>54</v>
      </c>
      <c r="Z11" s="116"/>
      <c r="AA11" s="116"/>
      <c r="AB11" s="116"/>
      <c r="AP11" s="36" t="s">
        <v>465</v>
      </c>
    </row>
    <row r="12" spans="1:47" s="33" customFormat="1" ht="21.6" customHeight="1">
      <c r="A12" s="26" t="s">
        <v>42</v>
      </c>
      <c r="B12" s="26">
        <v>49</v>
      </c>
      <c r="C12" s="27">
        <f t="shared" ca="1" si="0"/>
        <v>4</v>
      </c>
      <c r="D12" s="114" t="s">
        <v>503</v>
      </c>
      <c r="E12" s="26" t="s">
        <v>44</v>
      </c>
      <c r="F12" s="26">
        <v>75</v>
      </c>
      <c r="G12" s="239" t="s">
        <v>482</v>
      </c>
      <c r="H12" s="239"/>
      <c r="I12" s="239"/>
      <c r="J12" s="239"/>
      <c r="K12" s="239"/>
      <c r="L12" s="116"/>
      <c r="M12" s="116"/>
      <c r="N12" s="115" t="s">
        <v>54</v>
      </c>
      <c r="O12" s="116"/>
      <c r="P12" s="116"/>
      <c r="Q12" s="115" t="s">
        <v>54</v>
      </c>
      <c r="R12" s="116"/>
      <c r="S12" s="116"/>
      <c r="T12" s="115" t="s">
        <v>54</v>
      </c>
      <c r="U12" s="116"/>
      <c r="V12" s="116"/>
      <c r="W12" s="115" t="s">
        <v>54</v>
      </c>
      <c r="X12" s="116"/>
      <c r="Y12" s="116"/>
      <c r="Z12" s="115" t="s">
        <v>54</v>
      </c>
      <c r="AA12" s="116"/>
      <c r="AB12" s="116"/>
      <c r="AP12" s="36" t="s">
        <v>467</v>
      </c>
    </row>
    <row r="13" spans="1:47" s="33" customFormat="1" ht="21.6" customHeight="1">
      <c r="A13" s="26" t="s">
        <v>42</v>
      </c>
      <c r="B13" s="26">
        <v>49</v>
      </c>
      <c r="C13" s="27">
        <f t="shared" ca="1" si="0"/>
        <v>5</v>
      </c>
      <c r="D13" s="114" t="s">
        <v>504</v>
      </c>
      <c r="E13" s="26" t="s">
        <v>44</v>
      </c>
      <c r="F13" s="26">
        <v>75</v>
      </c>
      <c r="G13" s="239" t="s">
        <v>473</v>
      </c>
      <c r="H13" s="239"/>
      <c r="I13" s="239"/>
      <c r="J13" s="239"/>
      <c r="K13" s="239"/>
      <c r="L13" s="116"/>
      <c r="M13" s="115" t="s">
        <v>54</v>
      </c>
      <c r="N13" s="116"/>
      <c r="O13" s="116"/>
      <c r="P13" s="116"/>
      <c r="Q13" s="115" t="s">
        <v>55</v>
      </c>
      <c r="R13" s="116"/>
      <c r="S13" s="116"/>
      <c r="T13" s="116"/>
      <c r="U13" s="115" t="s">
        <v>54</v>
      </c>
      <c r="V13" s="116"/>
      <c r="W13" s="116"/>
      <c r="X13" s="115" t="s">
        <v>45</v>
      </c>
      <c r="Y13" s="116"/>
      <c r="Z13" s="116"/>
      <c r="AA13" s="115" t="s">
        <v>54</v>
      </c>
      <c r="AB13" s="116"/>
      <c r="AP13" s="36" t="s">
        <v>469</v>
      </c>
    </row>
    <row r="14" spans="1:47" s="33" customFormat="1" ht="21.6" customHeight="1">
      <c r="A14" s="26" t="s">
        <v>191</v>
      </c>
      <c r="B14" s="26">
        <v>35</v>
      </c>
      <c r="C14" s="27">
        <f t="shared" ca="1" si="0"/>
        <v>6</v>
      </c>
      <c r="D14" s="114" t="s">
        <v>505</v>
      </c>
      <c r="E14" s="26" t="s">
        <v>44</v>
      </c>
      <c r="F14" s="26">
        <v>76</v>
      </c>
      <c r="G14" s="239" t="s">
        <v>506</v>
      </c>
      <c r="H14" s="239"/>
      <c r="I14" s="239"/>
      <c r="J14" s="239"/>
      <c r="K14" s="239"/>
      <c r="L14" s="115" t="s">
        <v>54</v>
      </c>
      <c r="M14" s="116"/>
      <c r="N14" s="116"/>
      <c r="O14" s="116"/>
      <c r="P14" s="115" t="s">
        <v>54</v>
      </c>
      <c r="Q14" s="116"/>
      <c r="R14" s="116"/>
      <c r="S14" s="116"/>
      <c r="T14" s="115" t="s">
        <v>45</v>
      </c>
      <c r="U14" s="116"/>
      <c r="V14" s="116"/>
      <c r="W14" s="116"/>
      <c r="X14" s="115" t="s">
        <v>54</v>
      </c>
      <c r="Y14" s="116"/>
      <c r="Z14" s="116"/>
      <c r="AA14" s="116"/>
      <c r="AB14" s="115" t="s">
        <v>54</v>
      </c>
      <c r="AP14" s="36" t="s">
        <v>471</v>
      </c>
    </row>
    <row r="15" spans="1:47" s="33" customFormat="1" ht="21.6" customHeight="1">
      <c r="A15" s="26" t="s">
        <v>202</v>
      </c>
      <c r="B15" s="26">
        <v>28</v>
      </c>
      <c r="C15" s="27">
        <f t="shared" ca="1" si="0"/>
        <v>7</v>
      </c>
      <c r="D15" s="114" t="s">
        <v>507</v>
      </c>
      <c r="E15" s="26" t="s">
        <v>44</v>
      </c>
      <c r="F15" s="26">
        <v>76</v>
      </c>
      <c r="G15" s="239" t="s">
        <v>384</v>
      </c>
      <c r="H15" s="239"/>
      <c r="I15" s="239"/>
      <c r="J15" s="239"/>
      <c r="K15" s="239"/>
      <c r="L15" s="116"/>
      <c r="M15" s="116"/>
      <c r="N15" s="115" t="s">
        <v>53</v>
      </c>
      <c r="O15" s="116"/>
      <c r="P15" s="116"/>
      <c r="Q15" s="116"/>
      <c r="R15" s="115" t="s">
        <v>45</v>
      </c>
      <c r="S15" s="116"/>
      <c r="T15" s="116"/>
      <c r="U15" s="115" t="s">
        <v>45</v>
      </c>
      <c r="V15" s="116"/>
      <c r="W15" s="116"/>
      <c r="X15" s="116"/>
      <c r="Y15" s="115" t="s">
        <v>364</v>
      </c>
      <c r="Z15" s="116"/>
      <c r="AA15" s="116"/>
      <c r="AB15" s="115" t="s">
        <v>45</v>
      </c>
      <c r="AP15" s="36" t="s">
        <v>474</v>
      </c>
    </row>
    <row r="16" spans="1:47" s="163" customFormat="1" ht="21.6" hidden="1" customHeight="1">
      <c r="A16" s="158"/>
      <c r="B16" s="158"/>
      <c r="C16" s="159"/>
      <c r="D16" s="160"/>
      <c r="E16" s="158"/>
      <c r="F16" s="158"/>
      <c r="G16" s="255"/>
      <c r="H16" s="255"/>
      <c r="I16" s="255"/>
      <c r="J16" s="255"/>
      <c r="K16" s="255"/>
      <c r="L16" s="161"/>
      <c r="M16" s="161"/>
      <c r="N16" s="161"/>
      <c r="O16" s="162"/>
      <c r="P16" s="161"/>
      <c r="Q16" s="161"/>
      <c r="R16" s="162"/>
      <c r="S16" s="161"/>
      <c r="T16" s="161"/>
      <c r="U16" s="161"/>
      <c r="V16" s="161"/>
      <c r="W16" s="161"/>
      <c r="X16" s="162"/>
      <c r="Y16" s="161"/>
      <c r="Z16" s="162"/>
      <c r="AA16" s="161"/>
      <c r="AB16" s="161"/>
      <c r="AP16" s="164"/>
    </row>
    <row r="17" spans="1:50" s="163" customFormat="1" ht="21.6" hidden="1" customHeight="1">
      <c r="A17" s="165"/>
      <c r="B17" s="165"/>
      <c r="C17" s="166"/>
      <c r="D17" s="167"/>
      <c r="E17" s="167"/>
      <c r="F17" s="167"/>
      <c r="G17" s="167"/>
      <c r="H17" s="167"/>
      <c r="I17" s="167"/>
      <c r="J17" s="167"/>
      <c r="K17" s="167"/>
      <c r="L17" s="168"/>
      <c r="M17" s="168"/>
      <c r="N17" s="168"/>
      <c r="O17" s="169"/>
      <c r="P17" s="168"/>
      <c r="Q17" s="168"/>
      <c r="R17" s="168"/>
      <c r="S17" s="168"/>
      <c r="T17" s="168"/>
      <c r="U17" s="169"/>
      <c r="V17" s="168"/>
      <c r="W17" s="168"/>
      <c r="X17" s="169"/>
      <c r="Y17" s="168"/>
      <c r="Z17" s="122"/>
      <c r="AA17" s="122"/>
      <c r="AB17" s="122"/>
      <c r="AC17" s="122"/>
      <c r="AD17" s="122"/>
      <c r="AO17" s="170"/>
      <c r="AP17" s="170"/>
      <c r="AT17" s="171"/>
      <c r="AU17" s="64"/>
      <c r="AV17" s="64"/>
      <c r="AW17" s="64"/>
      <c r="AX17" s="64"/>
    </row>
    <row r="18" spans="1:50" s="163" customFormat="1" ht="21.6" hidden="1" customHeight="1">
      <c r="A18" s="165"/>
      <c r="B18" s="165"/>
      <c r="C18" s="166"/>
      <c r="D18" s="167"/>
      <c r="E18" s="167"/>
      <c r="F18" s="167"/>
      <c r="G18" s="167"/>
      <c r="H18" s="167"/>
      <c r="I18" s="167"/>
      <c r="J18" s="167"/>
      <c r="K18" s="167"/>
      <c r="L18" s="168"/>
      <c r="M18" s="168"/>
      <c r="N18" s="168"/>
      <c r="O18" s="169"/>
      <c r="P18" s="168"/>
      <c r="Q18" s="168"/>
      <c r="R18" s="168"/>
      <c r="S18" s="168"/>
      <c r="T18" s="168"/>
      <c r="U18" s="169"/>
      <c r="V18" s="168"/>
      <c r="W18" s="168"/>
      <c r="X18" s="169"/>
      <c r="Y18" s="168"/>
      <c r="Z18" s="172"/>
      <c r="AA18" s="172"/>
      <c r="AB18" s="172"/>
      <c r="AC18" s="172"/>
      <c r="AD18" s="172"/>
      <c r="AO18" s="170"/>
      <c r="AP18" s="170"/>
      <c r="AT18" s="171"/>
      <c r="AU18" s="64"/>
      <c r="AV18" s="64"/>
      <c r="AW18" s="64"/>
      <c r="AX18" s="64"/>
    </row>
    <row r="19" spans="1:50" s="33" customFormat="1" ht="21.6" customHeight="1" thickBot="1">
      <c r="A19" s="52"/>
      <c r="B19" s="52"/>
      <c r="C19" s="47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32"/>
      <c r="AT19" s="123"/>
      <c r="AU19" s="41"/>
      <c r="AV19" s="45"/>
      <c r="AW19" s="45"/>
      <c r="AX19" s="45"/>
    </row>
    <row r="20" spans="1:50" s="33" customFormat="1" ht="21.6" customHeight="1" thickBot="1">
      <c r="A20" s="52"/>
      <c r="D20" s="256" t="s">
        <v>92</v>
      </c>
      <c r="E20" s="257"/>
      <c r="F20" s="258"/>
      <c r="G20" s="173" t="s">
        <v>21</v>
      </c>
      <c r="H20" s="173" t="s">
        <v>35</v>
      </c>
      <c r="I20" s="174" t="s">
        <v>36</v>
      </c>
      <c r="J20" s="174" t="s">
        <v>106</v>
      </c>
      <c r="K20" s="88"/>
      <c r="L20" s="88"/>
      <c r="M20" s="88"/>
      <c r="N20" s="88"/>
      <c r="Q20" s="40"/>
      <c r="R20" s="40"/>
      <c r="S20" s="40"/>
      <c r="T20" s="40"/>
      <c r="U20" s="40"/>
      <c r="V20" s="40"/>
      <c r="W20" s="40"/>
      <c r="X20" s="40"/>
      <c r="Y20" s="40"/>
      <c r="Z20" s="221" t="s">
        <v>103</v>
      </c>
      <c r="AA20" s="222"/>
      <c r="AB20" s="222"/>
      <c r="AC20" s="222"/>
      <c r="AD20" s="222"/>
      <c r="AE20" s="223"/>
      <c r="AH20" s="41"/>
      <c r="AI20" s="56"/>
      <c r="AJ20" s="56"/>
      <c r="AK20" s="56"/>
      <c r="AL20" s="56"/>
      <c r="AM20" s="41"/>
      <c r="AN20" s="41"/>
      <c r="AQ20" s="32"/>
      <c r="AR20" s="32"/>
      <c r="AS20" s="32"/>
      <c r="AT20" s="129"/>
      <c r="AU20" s="45"/>
      <c r="AV20" s="45"/>
    </row>
    <row r="21" spans="1:50" s="33" customFormat="1" ht="21.6" customHeight="1" thickBot="1">
      <c r="A21" s="52"/>
      <c r="B21" s="52"/>
      <c r="V21" s="88"/>
      <c r="W21" s="88"/>
      <c r="X21" s="88"/>
      <c r="Y21" s="88"/>
      <c r="Z21" s="57">
        <v>38</v>
      </c>
      <c r="AA21" s="58"/>
      <c r="AB21" s="58"/>
      <c r="AC21" s="58"/>
      <c r="AD21" s="58"/>
      <c r="AE21" s="59"/>
      <c r="AH21" s="22"/>
      <c r="AI21" s="22"/>
      <c r="AJ21" s="22"/>
      <c r="AK21" s="22"/>
      <c r="AL21" s="48"/>
      <c r="AM21" s="48"/>
      <c r="AN21" s="48"/>
      <c r="AP21" s="61" t="s">
        <v>475</v>
      </c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H22" s="65"/>
      <c r="AI22" s="65"/>
      <c r="AJ22" s="65"/>
      <c r="AK22" s="65"/>
      <c r="AL22" s="65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134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75"/>
      <c r="T23" s="176"/>
      <c r="U23" s="176"/>
      <c r="V23" s="176"/>
      <c r="W23" s="176"/>
      <c r="X23" s="177"/>
      <c r="Z23" s="178">
        <v>2</v>
      </c>
      <c r="AA23" s="68"/>
      <c r="AB23" s="68"/>
      <c r="AC23" s="68"/>
      <c r="AD23" s="68"/>
      <c r="AE23" s="179"/>
      <c r="AH23" s="22"/>
      <c r="AI23" s="22"/>
      <c r="AJ23" s="22"/>
      <c r="AK23" s="22"/>
      <c r="AL23" s="48"/>
      <c r="AM23" s="48"/>
      <c r="AN23" s="48"/>
      <c r="AO23" s="77"/>
    </row>
    <row r="24" spans="1:50" s="33" customFormat="1" ht="24" customHeight="1">
      <c r="A24" s="78" t="str">
        <f ca="1">OFFSET(A24,-15,0)</f>
        <v>PDL</v>
      </c>
      <c r="B24" s="79">
        <f ca="1">OFFSET(B24,-15,0)</f>
        <v>49</v>
      </c>
      <c r="C24" s="17">
        <v>1</v>
      </c>
      <c r="D24" s="117" t="str">
        <f ca="1">OFFSET(D24,-15,0)</f>
        <v>GAREAU SPALANZANI William</v>
      </c>
      <c r="E24" s="26" t="str">
        <f ca="1">OFFSET(E24,-15,0)</f>
        <v>M</v>
      </c>
      <c r="F24" s="26">
        <v>67</v>
      </c>
      <c r="G24" s="81">
        <v>10</v>
      </c>
      <c r="H24" s="81">
        <v>0</v>
      </c>
      <c r="I24" s="81">
        <v>10</v>
      </c>
      <c r="J24" s="81">
        <v>10</v>
      </c>
      <c r="K24" s="139">
        <v>10</v>
      </c>
      <c r="L24" s="83" t="s">
        <v>127</v>
      </c>
      <c r="M24" s="227">
        <f>SUM(G24:K24)</f>
        <v>40</v>
      </c>
      <c r="N24" s="228"/>
      <c r="O24" s="84"/>
      <c r="P24" s="259">
        <f t="shared" ref="P24:P30" ca="1" si="1">SUM(OFFSET(P24,0,-10),OFFSET(P24,0,-3))</f>
        <v>107</v>
      </c>
      <c r="Q24" s="260"/>
      <c r="R24" s="45"/>
      <c r="S24" s="85"/>
      <c r="T24" s="86"/>
      <c r="U24" s="86"/>
      <c r="V24" s="86"/>
      <c r="W24" s="86"/>
      <c r="X24" s="87"/>
      <c r="Z24" s="85" t="s">
        <v>45</v>
      </c>
      <c r="AA24" s="86"/>
      <c r="AB24" s="86"/>
      <c r="AC24" s="86"/>
      <c r="AD24" s="86"/>
      <c r="AE24" s="87"/>
      <c r="AH24" s="32"/>
      <c r="AI24" s="32"/>
      <c r="AJ24" s="32"/>
      <c r="AK24" s="32"/>
      <c r="AL24" s="48"/>
      <c r="AM24" s="48"/>
      <c r="AN24" s="48"/>
      <c r="AO24" s="52"/>
      <c r="AQ24" s="33">
        <f t="shared" ref="AQ24:AQ30" si="2">COUNT(G24:K24)</f>
        <v>5</v>
      </c>
    </row>
    <row r="25" spans="1:50" s="33" customFormat="1" ht="21.6" customHeight="1">
      <c r="A25" s="78" t="str">
        <f t="shared" ref="A25:B30" ca="1" si="3">OFFSET(A25,-15,0)</f>
        <v>PDL</v>
      </c>
      <c r="B25" s="79">
        <f t="shared" ca="1" si="3"/>
        <v>53</v>
      </c>
      <c r="C25" s="17">
        <v>2</v>
      </c>
      <c r="D25" s="114" t="str">
        <f t="shared" ref="D25:E30" ca="1" si="4">OFFSET(D25,-15,0)</f>
        <v>HATTE Charles</v>
      </c>
      <c r="E25" s="26" t="str">
        <f t="shared" ca="1" si="4"/>
        <v>M</v>
      </c>
      <c r="F25" s="26">
        <v>20</v>
      </c>
      <c r="G25" s="81">
        <v>0</v>
      </c>
      <c r="H25" s="81">
        <v>0</v>
      </c>
      <c r="I25" s="81">
        <v>0</v>
      </c>
      <c r="J25" s="81">
        <v>0</v>
      </c>
      <c r="K25" s="139">
        <v>10</v>
      </c>
      <c r="L25" s="83" t="s">
        <v>128</v>
      </c>
      <c r="M25" s="227">
        <f t="shared" ref="M25:M30" si="5">SUM(G25:K25)</f>
        <v>10</v>
      </c>
      <c r="N25" s="228"/>
      <c r="O25" s="84"/>
      <c r="P25" s="233">
        <f t="shared" ca="1" si="1"/>
        <v>30</v>
      </c>
      <c r="Q25" s="230"/>
      <c r="R25" s="45"/>
      <c r="S25" s="85"/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H25" s="32"/>
      <c r="AI25" s="32"/>
      <c r="AJ25" s="32"/>
      <c r="AK25" s="32"/>
      <c r="AL25" s="48"/>
      <c r="AM25" s="48"/>
      <c r="AN25" s="48"/>
      <c r="AO25" s="52"/>
      <c r="AQ25" s="33">
        <f t="shared" si="2"/>
        <v>5</v>
      </c>
    </row>
    <row r="26" spans="1:50" s="33" customFormat="1" ht="21.6" customHeight="1">
      <c r="A26" s="78" t="str">
        <f t="shared" ca="1" si="3"/>
        <v>PDL</v>
      </c>
      <c r="B26" s="79">
        <f t="shared" ca="1" si="3"/>
        <v>44</v>
      </c>
      <c r="C26" s="17">
        <v>3</v>
      </c>
      <c r="D26" s="114" t="str">
        <f t="shared" ca="1" si="4"/>
        <v>MORANTIN Bastien</v>
      </c>
      <c r="E26" s="26" t="str">
        <f t="shared" ca="1" si="4"/>
        <v>M</v>
      </c>
      <c r="F26" s="26">
        <v>40</v>
      </c>
      <c r="G26" s="81">
        <v>0</v>
      </c>
      <c r="H26" s="81">
        <v>0</v>
      </c>
      <c r="I26" s="81">
        <v>10</v>
      </c>
      <c r="J26" s="81">
        <v>10</v>
      </c>
      <c r="K26" s="139">
        <v>0</v>
      </c>
      <c r="L26" s="83" t="s">
        <v>128</v>
      </c>
      <c r="M26" s="227">
        <f t="shared" si="5"/>
        <v>20</v>
      </c>
      <c r="N26" s="228"/>
      <c r="O26" s="84"/>
      <c r="P26" s="233">
        <f t="shared" ca="1" si="1"/>
        <v>60</v>
      </c>
      <c r="Q26" s="230"/>
      <c r="R26" s="45"/>
      <c r="S26" s="85"/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H26" s="32"/>
      <c r="AI26" s="32"/>
      <c r="AJ26" s="32"/>
      <c r="AK26" s="32"/>
      <c r="AL26" s="48"/>
      <c r="AM26" s="48"/>
      <c r="AN26" s="48"/>
      <c r="AO26" s="52"/>
      <c r="AQ26" s="33">
        <f t="shared" si="2"/>
        <v>5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PDL</v>
      </c>
      <c r="B27" s="79">
        <f t="shared" ca="1" si="3"/>
        <v>49</v>
      </c>
      <c r="C27" s="17">
        <v>4</v>
      </c>
      <c r="D27" s="114" t="str">
        <f t="shared" ca="1" si="4"/>
        <v>GELINEAU Kevin</v>
      </c>
      <c r="E27" s="26" t="str">
        <f t="shared" ca="1" si="4"/>
        <v>M</v>
      </c>
      <c r="F27" s="26">
        <v>0</v>
      </c>
      <c r="G27" s="81">
        <v>0</v>
      </c>
      <c r="H27" s="81">
        <v>0</v>
      </c>
      <c r="I27" s="81">
        <v>0</v>
      </c>
      <c r="J27" s="81">
        <v>0</v>
      </c>
      <c r="K27" s="139">
        <v>0</v>
      </c>
      <c r="L27" s="83" t="s">
        <v>128</v>
      </c>
      <c r="M27" s="227">
        <f t="shared" si="5"/>
        <v>0</v>
      </c>
      <c r="N27" s="228"/>
      <c r="O27" s="84"/>
      <c r="P27" s="233">
        <f t="shared" ca="1" si="1"/>
        <v>0</v>
      </c>
      <c r="Q27" s="230"/>
      <c r="R27" s="45"/>
      <c r="S27" s="85"/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H27" s="32"/>
      <c r="AI27" s="32"/>
      <c r="AJ27" s="32"/>
      <c r="AK27" s="32"/>
      <c r="AL27" s="48"/>
      <c r="AM27" s="48"/>
      <c r="AN27" s="48"/>
      <c r="AO27" s="52"/>
      <c r="AQ27" s="33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PDL</v>
      </c>
      <c r="B28" s="79">
        <f t="shared" ca="1" si="3"/>
        <v>49</v>
      </c>
      <c r="C28" s="17">
        <v>5</v>
      </c>
      <c r="D28" s="114" t="str">
        <f t="shared" ca="1" si="4"/>
        <v>MECHIN William</v>
      </c>
      <c r="E28" s="26" t="str">
        <f t="shared" ca="1" si="4"/>
        <v>M</v>
      </c>
      <c r="F28" s="26">
        <v>0</v>
      </c>
      <c r="G28" s="81">
        <v>0</v>
      </c>
      <c r="H28" s="81">
        <v>10</v>
      </c>
      <c r="I28" s="81">
        <v>0</v>
      </c>
      <c r="J28" s="81">
        <v>10</v>
      </c>
      <c r="K28" s="139">
        <v>0</v>
      </c>
      <c r="L28" s="83" t="s">
        <v>128</v>
      </c>
      <c r="M28" s="227">
        <f t="shared" si="5"/>
        <v>20</v>
      </c>
      <c r="N28" s="228"/>
      <c r="O28" s="84"/>
      <c r="P28" s="233">
        <f t="shared" ca="1" si="1"/>
        <v>20</v>
      </c>
      <c r="Q28" s="230"/>
      <c r="R28" s="45"/>
      <c r="S28" s="85"/>
      <c r="T28" s="86"/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H28" s="32"/>
      <c r="AI28" s="32"/>
      <c r="AJ28" s="32"/>
      <c r="AK28" s="32"/>
      <c r="AL28" s="48"/>
      <c r="AM28" s="48"/>
      <c r="AN28" s="48"/>
      <c r="AO28" s="52"/>
      <c r="AQ28" s="33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BRE</v>
      </c>
      <c r="B29" s="79">
        <f t="shared" ca="1" si="3"/>
        <v>35</v>
      </c>
      <c r="C29" s="17">
        <v>6</v>
      </c>
      <c r="D29" s="114" t="str">
        <f t="shared" ca="1" si="4"/>
        <v>CADIO Konvael</v>
      </c>
      <c r="E29" s="26" t="str">
        <f t="shared" ca="1" si="4"/>
        <v>M</v>
      </c>
      <c r="F29" s="26">
        <v>47</v>
      </c>
      <c r="G29" s="81">
        <v>0</v>
      </c>
      <c r="H29" s="81">
        <v>0</v>
      </c>
      <c r="I29" s="81">
        <v>10</v>
      </c>
      <c r="J29" s="81">
        <v>0</v>
      </c>
      <c r="K29" s="139">
        <v>0</v>
      </c>
      <c r="L29" s="83" t="s">
        <v>128</v>
      </c>
      <c r="M29" s="227">
        <f t="shared" si="5"/>
        <v>10</v>
      </c>
      <c r="N29" s="228"/>
      <c r="O29" s="84"/>
      <c r="P29" s="233">
        <f t="shared" ca="1" si="1"/>
        <v>57</v>
      </c>
      <c r="Q29" s="230"/>
      <c r="R29" s="45"/>
      <c r="S29" s="85"/>
      <c r="T29" s="86"/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H29" s="32"/>
      <c r="AI29" s="32"/>
      <c r="AJ29" s="32"/>
      <c r="AK29" s="32"/>
      <c r="AL29" s="48"/>
      <c r="AM29" s="48"/>
      <c r="AN29" s="48"/>
      <c r="AO29" s="52"/>
      <c r="AQ29" s="33">
        <f t="shared" si="2"/>
        <v>5</v>
      </c>
      <c r="AR29" s="22"/>
      <c r="AT29" s="22"/>
      <c r="AU29" s="22"/>
      <c r="AV29" s="48"/>
      <c r="AW29" s="48"/>
      <c r="AX29" s="48"/>
    </row>
    <row r="30" spans="1:50" s="33" customFormat="1" ht="21.6" customHeight="1" thickBot="1">
      <c r="A30" s="91" t="str">
        <f t="shared" ca="1" si="3"/>
        <v>TBO</v>
      </c>
      <c r="B30" s="92">
        <f t="shared" ca="1" si="3"/>
        <v>28</v>
      </c>
      <c r="C30" s="17">
        <v>7</v>
      </c>
      <c r="D30" s="114" t="str">
        <f t="shared" ca="1" si="4"/>
        <v>CARRE Clement</v>
      </c>
      <c r="E30" s="26" t="str">
        <f t="shared" ca="1" si="4"/>
        <v>M</v>
      </c>
      <c r="F30" s="26">
        <v>30</v>
      </c>
      <c r="G30" s="81">
        <v>10</v>
      </c>
      <c r="H30" s="81">
        <v>10</v>
      </c>
      <c r="I30" s="81">
        <v>10</v>
      </c>
      <c r="J30" s="81">
        <v>7</v>
      </c>
      <c r="K30" s="139">
        <v>10</v>
      </c>
      <c r="L30" s="83" t="s">
        <v>128</v>
      </c>
      <c r="M30" s="227">
        <f t="shared" si="5"/>
        <v>47</v>
      </c>
      <c r="N30" s="228"/>
      <c r="O30" s="84"/>
      <c r="P30" s="233">
        <f t="shared" ca="1" si="1"/>
        <v>77</v>
      </c>
      <c r="Q30" s="230"/>
      <c r="R30" s="45"/>
      <c r="S30" s="93"/>
      <c r="T30" s="94"/>
      <c r="U30" s="94"/>
      <c r="V30" s="94"/>
      <c r="W30" s="94"/>
      <c r="X30" s="95"/>
      <c r="Z30" s="93"/>
      <c r="AA30" s="94"/>
      <c r="AB30" s="94"/>
      <c r="AC30" s="94"/>
      <c r="AD30" s="94"/>
      <c r="AE30" s="95"/>
      <c r="AH30" s="32"/>
      <c r="AI30" s="32"/>
      <c r="AJ30" s="32"/>
      <c r="AK30" s="32"/>
      <c r="AL30" s="48"/>
      <c r="AM30" s="48"/>
      <c r="AN30" s="48"/>
      <c r="AO30" s="52"/>
      <c r="AQ30" s="33">
        <f t="shared" si="2"/>
        <v>5</v>
      </c>
      <c r="AR30" s="22"/>
      <c r="AT30" s="22"/>
      <c r="AU30" s="22"/>
      <c r="AV30" s="48"/>
      <c r="AW30" s="48"/>
      <c r="AX30" s="48"/>
    </row>
    <row r="31" spans="1:50" s="33" customFormat="1" ht="13.15" customHeight="1">
      <c r="A31" s="52"/>
      <c r="B31" s="52"/>
      <c r="C31" s="96" t="s">
        <v>129</v>
      </c>
      <c r="D31" s="96"/>
      <c r="E31" s="96"/>
      <c r="F31" s="96"/>
      <c r="G31" s="96"/>
      <c r="H31" s="96"/>
      <c r="I31" s="96"/>
      <c r="J31" s="96"/>
      <c r="K31" s="96"/>
      <c r="L31" s="96"/>
      <c r="M31" s="236" t="s">
        <v>130</v>
      </c>
      <c r="N31" s="236"/>
      <c r="O31" s="236"/>
      <c r="P31" s="236"/>
      <c r="Q31" s="236"/>
      <c r="R31" s="148"/>
      <c r="S31" s="32"/>
      <c r="T31" s="32"/>
      <c r="U31" s="32"/>
      <c r="V31" s="32"/>
      <c r="W31" s="32"/>
      <c r="X31" s="32"/>
      <c r="Y31" s="48"/>
      <c r="Z31" s="32"/>
      <c r="AA31" s="32"/>
      <c r="AB31" s="32"/>
      <c r="AC31" s="32"/>
      <c r="AD31" s="32"/>
      <c r="AE31" s="32"/>
      <c r="AH31" s="32"/>
      <c r="AI31" s="32"/>
      <c r="AJ31" s="32"/>
      <c r="AK31" s="32"/>
      <c r="AL31" s="48"/>
      <c r="AM31" s="48"/>
      <c r="AN31" s="48"/>
      <c r="AO31" s="52"/>
      <c r="AR31" s="22"/>
      <c r="AT31" s="22"/>
      <c r="AU31" s="22"/>
      <c r="AV31" s="48"/>
      <c r="AW31" s="48"/>
      <c r="AX31" s="48"/>
    </row>
    <row r="32" spans="1:50" s="33" customFormat="1" ht="21.6" customHeight="1">
      <c r="A32" s="52"/>
      <c r="B32" s="52"/>
      <c r="C32" s="147"/>
      <c r="R32" s="89"/>
      <c r="S32" s="89"/>
      <c r="T32" s="89"/>
      <c r="U32" s="89"/>
      <c r="V32" s="89"/>
      <c r="W32" s="89"/>
      <c r="X32" s="89"/>
      <c r="Y32" s="89"/>
      <c r="Z32" s="48"/>
      <c r="AA32" s="149"/>
      <c r="AB32" s="149"/>
      <c r="AC32" s="150"/>
      <c r="AD32" s="148"/>
      <c r="AE32" s="148"/>
      <c r="AF32" s="48"/>
      <c r="AG32" s="48"/>
      <c r="AH32" s="48"/>
      <c r="AI32" s="48"/>
      <c r="AN32" s="90"/>
      <c r="AO32" s="90"/>
      <c r="AP32" s="90"/>
      <c r="AR32" s="48"/>
      <c r="AS32" s="48"/>
      <c r="AT32" s="151"/>
      <c r="AU32" s="22"/>
      <c r="AV32" s="22"/>
      <c r="AW32" s="22"/>
      <c r="AX32" s="22"/>
    </row>
    <row r="33" spans="1:50" s="33" customFormat="1" ht="21.6" customHeight="1">
      <c r="A33" s="52"/>
      <c r="B33" s="52"/>
      <c r="C33" s="147"/>
      <c r="D33" s="52"/>
      <c r="E33" s="52"/>
      <c r="F33" s="52"/>
      <c r="G33" s="52"/>
      <c r="H33" s="52"/>
      <c r="I33" s="52"/>
      <c r="J33" s="52"/>
      <c r="K33" s="52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48"/>
      <c r="AA33" s="149"/>
      <c r="AB33" s="149"/>
      <c r="AC33" s="150"/>
      <c r="AD33" s="148"/>
      <c r="AE33" s="148"/>
      <c r="AF33" s="48"/>
      <c r="AG33" s="48"/>
      <c r="AH33" s="48"/>
      <c r="AI33" s="48"/>
      <c r="AN33" s="90"/>
      <c r="AO33" s="90"/>
      <c r="AP33" s="90"/>
      <c r="AR33" s="48"/>
      <c r="AS33" s="48"/>
      <c r="AT33" s="151"/>
      <c r="AU33" s="22"/>
      <c r="AV33" s="32"/>
      <c r="AW33" s="22"/>
      <c r="AX33" s="22"/>
    </row>
    <row r="34" spans="1:50" s="33" customFormat="1" ht="21.6" hidden="1" customHeight="1">
      <c r="A34" s="37"/>
      <c r="B34" s="37"/>
      <c r="C34" s="37"/>
      <c r="D34" s="152"/>
      <c r="E34" s="152"/>
      <c r="F34" s="152"/>
      <c r="G34" s="152"/>
      <c r="H34" s="152"/>
      <c r="I34" s="152"/>
      <c r="J34" s="152"/>
      <c r="K34" s="152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  <c r="AR34" s="48"/>
      <c r="AS34" s="48"/>
      <c r="AT34" s="151"/>
      <c r="AU34" s="32"/>
      <c r="AV34" s="32"/>
      <c r="AW34" s="22"/>
      <c r="AX34" s="22"/>
    </row>
    <row r="35" spans="1:50" s="33" customFormat="1" ht="14.45" hidden="1" customHeight="1">
      <c r="A35" s="37"/>
      <c r="B35" s="37"/>
      <c r="C35" s="62">
        <f>COUNT(L35:AB35,S42:X42,Z42:AE42)</f>
        <v>0</v>
      </c>
      <c r="D35" s="62"/>
      <c r="G35" s="247" t="s">
        <v>131</v>
      </c>
      <c r="H35" s="248"/>
      <c r="I35" s="248"/>
      <c r="J35" s="248"/>
      <c r="K35" s="249"/>
      <c r="L35" s="154"/>
      <c r="M35" s="154"/>
      <c r="N35" s="154"/>
      <c r="O35" s="154"/>
      <c r="P35" s="154"/>
      <c r="Q35" s="154"/>
      <c r="R35" s="154"/>
      <c r="S35" s="99"/>
      <c r="T35" s="99"/>
      <c r="U35" s="154"/>
      <c r="V35" s="154"/>
      <c r="W35" s="154"/>
      <c r="X35" s="154"/>
      <c r="Y35" s="154"/>
      <c r="Z35" s="154"/>
      <c r="AA35" s="154"/>
      <c r="AB35" s="154"/>
      <c r="AC35" s="155"/>
      <c r="AD35" s="155"/>
      <c r="AE35" s="155"/>
      <c r="AF35" s="155"/>
      <c r="AG35" s="155"/>
      <c r="AH35" s="155"/>
      <c r="AI35" s="155"/>
      <c r="AJ35" s="155"/>
      <c r="AK35" s="100"/>
      <c r="AL35" s="41"/>
      <c r="AM35" s="41"/>
      <c r="AN35" s="41"/>
      <c r="AO35" s="41"/>
      <c r="AT35" s="123"/>
    </row>
    <row r="36" spans="1:50" s="33" customFormat="1" ht="14.45" hidden="1" customHeight="1">
      <c r="A36" s="37"/>
      <c r="B36" s="37"/>
      <c r="G36" s="250" t="s">
        <v>132</v>
      </c>
      <c r="H36" s="251"/>
      <c r="I36" s="251"/>
      <c r="J36" s="251"/>
      <c r="K36" s="252"/>
      <c r="L36" s="154"/>
      <c r="M36" s="154"/>
      <c r="N36" s="154"/>
      <c r="O36" s="154"/>
      <c r="P36" s="154"/>
      <c r="Q36" s="154"/>
      <c r="R36" s="154"/>
      <c r="S36" s="99"/>
      <c r="T36" s="99"/>
      <c r="U36" s="154"/>
      <c r="V36" s="154"/>
      <c r="W36" s="154"/>
      <c r="X36" s="154"/>
      <c r="Y36" s="154"/>
      <c r="Z36" s="154"/>
      <c r="AA36" s="154"/>
      <c r="AB36" s="154"/>
      <c r="AC36" s="155"/>
      <c r="AD36" s="155"/>
      <c r="AE36" s="155"/>
      <c r="AF36" s="155"/>
      <c r="AG36" s="155"/>
      <c r="AH36" s="155"/>
      <c r="AI36" s="155"/>
      <c r="AJ36" s="155"/>
      <c r="AK36" s="100"/>
      <c r="AL36" s="41"/>
      <c r="AM36" s="41"/>
      <c r="AN36" s="41"/>
      <c r="AO36" s="41"/>
      <c r="AT36" s="123"/>
    </row>
    <row r="37" spans="1:50" s="33" customFormat="1" ht="14.45" hidden="1" customHeight="1">
      <c r="A37" s="37"/>
      <c r="B37" s="37"/>
      <c r="C37" s="62"/>
      <c r="G37" s="250" t="s">
        <v>133</v>
      </c>
      <c r="H37" s="251"/>
      <c r="I37" s="251"/>
      <c r="J37" s="251"/>
      <c r="K37" s="252"/>
      <c r="L37" s="154"/>
      <c r="M37" s="154"/>
      <c r="N37" s="154"/>
      <c r="O37" s="154"/>
      <c r="P37" s="154"/>
      <c r="Q37" s="154"/>
      <c r="R37" s="154"/>
      <c r="S37" s="99"/>
      <c r="T37" s="99"/>
      <c r="U37" s="154"/>
      <c r="V37" s="154"/>
      <c r="W37" s="154"/>
      <c r="X37" s="154"/>
      <c r="Y37" s="154"/>
      <c r="Z37" s="154"/>
      <c r="AA37" s="154"/>
      <c r="AB37" s="154"/>
      <c r="AC37" s="155"/>
      <c r="AD37" s="155"/>
      <c r="AE37" s="155"/>
      <c r="AF37" s="155"/>
      <c r="AG37" s="155"/>
      <c r="AH37" s="155"/>
      <c r="AI37" s="155"/>
      <c r="AJ37" s="155"/>
      <c r="AK37" s="100"/>
      <c r="AL37" s="41"/>
      <c r="AM37" s="41"/>
      <c r="AN37" s="41"/>
      <c r="AO37" s="41"/>
      <c r="AT37" s="123"/>
    </row>
    <row r="38" spans="1:50" s="33" customFormat="1" ht="5.45" hidden="1" customHeight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6"/>
      <c r="AD38" s="6"/>
      <c r="AE38" s="6"/>
      <c r="AF38" s="6"/>
      <c r="AG38" s="6"/>
      <c r="AH38" s="6"/>
      <c r="AI38" s="6"/>
      <c r="AJ38" s="6"/>
      <c r="AK38" s="105"/>
      <c r="AL38" s="3"/>
      <c r="AM38" s="3"/>
      <c r="AN38" s="3"/>
      <c r="AO38" s="3"/>
      <c r="AP38" s="3"/>
      <c r="AQ38" s="3"/>
      <c r="AR38" s="3"/>
      <c r="AS38" s="3"/>
      <c r="AT38" s="7"/>
    </row>
    <row r="39" spans="1:50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:50" hidden="1"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50" ht="5.45" hidden="1" customHeight="1"/>
    <row r="42" spans="1:50" ht="14.45" hidden="1" customHeight="1">
      <c r="D42" s="33"/>
      <c r="S42" s="156"/>
      <c r="T42" s="156"/>
      <c r="U42" s="156"/>
      <c r="V42" s="156"/>
      <c r="W42" s="156"/>
      <c r="X42" s="156"/>
      <c r="Y42" s="3"/>
      <c r="Z42" s="156"/>
      <c r="AA42" s="156"/>
      <c r="AB42" s="156"/>
      <c r="AC42" s="156"/>
      <c r="AD42" s="156"/>
      <c r="AE42" s="156"/>
    </row>
    <row r="43" spans="1:50" hidden="1">
      <c r="D43" s="33"/>
      <c r="S43" s="108"/>
      <c r="T43" s="108"/>
      <c r="U43" s="108"/>
      <c r="V43" s="108"/>
      <c r="W43" s="108"/>
      <c r="X43" s="108"/>
      <c r="Z43" s="108"/>
      <c r="AA43" s="108"/>
      <c r="AB43" s="108"/>
      <c r="AC43" s="108"/>
      <c r="AD43" s="108"/>
      <c r="AE43" s="108"/>
    </row>
    <row r="44" spans="1:50" hidden="1">
      <c r="S44" s="108"/>
      <c r="T44" s="108"/>
      <c r="U44" s="108"/>
      <c r="V44" s="108"/>
      <c r="W44" s="108"/>
      <c r="X44" s="108"/>
      <c r="Z44" s="108"/>
      <c r="AA44" s="108"/>
      <c r="AB44" s="108"/>
      <c r="AC44" s="108"/>
      <c r="AD44" s="108"/>
      <c r="AE44" s="108"/>
    </row>
    <row r="45" spans="1:50" ht="4.9000000000000004" hidden="1" customHeight="1"/>
    <row r="46" spans="1:50" hidden="1">
      <c r="S46" s="108"/>
      <c r="T46" s="108"/>
      <c r="U46" s="108"/>
      <c r="V46" s="108"/>
      <c r="W46" s="108"/>
      <c r="X46" s="108"/>
      <c r="Z46" s="108"/>
      <c r="AA46" s="108"/>
      <c r="AB46" s="108"/>
      <c r="AC46" s="108"/>
      <c r="AD46" s="108"/>
      <c r="AE46" s="108"/>
    </row>
    <row r="47" spans="1:50" hidden="1">
      <c r="S47" s="108"/>
      <c r="T47" s="108"/>
      <c r="U47" s="108"/>
      <c r="V47" s="108"/>
      <c r="W47" s="108"/>
      <c r="X47" s="108"/>
      <c r="Z47" s="108"/>
      <c r="AA47" s="108"/>
      <c r="AB47" s="108"/>
      <c r="AC47" s="108"/>
      <c r="AD47" s="108"/>
      <c r="AE47" s="108"/>
    </row>
    <row r="50" spans="12:28">
      <c r="L50" t="s">
        <v>136</v>
      </c>
      <c r="M50" t="s">
        <v>156</v>
      </c>
      <c r="N50" t="s">
        <v>158</v>
      </c>
      <c r="O50" t="s">
        <v>134</v>
      </c>
      <c r="P50" t="s">
        <v>142</v>
      </c>
      <c r="Q50" t="s">
        <v>140</v>
      </c>
      <c r="R50" t="s">
        <v>145</v>
      </c>
      <c r="S50" t="s">
        <v>139</v>
      </c>
      <c r="T50" t="s">
        <v>166</v>
      </c>
      <c r="U50" t="s">
        <v>171</v>
      </c>
      <c r="V50" t="s">
        <v>151</v>
      </c>
      <c r="W50" t="s">
        <v>144</v>
      </c>
      <c r="X50" t="s">
        <v>174</v>
      </c>
      <c r="Y50" t="s">
        <v>421</v>
      </c>
      <c r="Z50" t="s">
        <v>152</v>
      </c>
      <c r="AA50" t="s">
        <v>149</v>
      </c>
      <c r="AB50" t="s">
        <v>292</v>
      </c>
    </row>
    <row r="51" spans="12:28">
      <c r="L51" t="s">
        <v>161</v>
      </c>
      <c r="M51" t="s">
        <v>137</v>
      </c>
      <c r="N51" t="s">
        <v>138</v>
      </c>
      <c r="O51" t="s">
        <v>141</v>
      </c>
      <c r="P51" t="s">
        <v>143</v>
      </c>
      <c r="Q51" t="s">
        <v>164</v>
      </c>
      <c r="R51" t="s">
        <v>163</v>
      </c>
      <c r="S51" t="s">
        <v>147</v>
      </c>
      <c r="T51" t="s">
        <v>167</v>
      </c>
      <c r="U51" t="s">
        <v>169</v>
      </c>
      <c r="V51" t="s">
        <v>153</v>
      </c>
      <c r="W51" t="s">
        <v>148</v>
      </c>
      <c r="X51" t="s">
        <v>264</v>
      </c>
      <c r="Y51" t="s">
        <v>150</v>
      </c>
      <c r="Z51" t="s">
        <v>154</v>
      </c>
      <c r="AA51" t="s">
        <v>155</v>
      </c>
      <c r="AB51" t="s">
        <v>212</v>
      </c>
    </row>
  </sheetData>
  <sheetProtection selectLockedCells="1"/>
  <mergeCells count="48"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47"/>
  <sheetViews>
    <sheetView topLeftCell="C8" zoomScaleNormal="100" workbookViewId="0">
      <pane ySplit="1" topLeftCell="A12" activePane="bottomLeft" state="frozenSplit"/>
      <selection activeCell="G18" sqref="G18:K18"/>
      <selection pane="bottomLeft" activeCell="T33" sqref="T33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0" hidden="1" customWidth="1"/>
    <col min="43" max="43" width="4" hidden="1" customWidth="1"/>
    <col min="44" max="45" width="4" customWidth="1"/>
    <col min="46" max="46" width="10.42578125" style="12" customWidth="1"/>
    <col min="47" max="238" width="11.42578125" customWidth="1"/>
    <col min="239" max="240" width="4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4" width="4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508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/>
      <c r="U2" s="9"/>
      <c r="V2" s="9"/>
      <c r="W2" s="5"/>
      <c r="X2" s="196" t="str">
        <f>IF(T2="","",T2)</f>
        <v/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>41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112" t="s">
        <v>27</v>
      </c>
      <c r="M8" s="112" t="s">
        <v>24</v>
      </c>
      <c r="N8" s="112" t="s">
        <v>100</v>
      </c>
      <c r="O8" s="112" t="s">
        <v>93</v>
      </c>
      <c r="P8" s="112" t="s">
        <v>34</v>
      </c>
      <c r="Q8" s="112" t="s">
        <v>98</v>
      </c>
      <c r="R8" s="112" t="s">
        <v>23</v>
      </c>
      <c r="S8" s="112" t="s">
        <v>16</v>
      </c>
      <c r="T8" s="112" t="s">
        <v>99</v>
      </c>
      <c r="U8" s="112" t="s">
        <v>102</v>
      </c>
      <c r="V8" s="112" t="s">
        <v>97</v>
      </c>
      <c r="W8" s="112" t="s">
        <v>26</v>
      </c>
      <c r="X8" s="112" t="s">
        <v>101</v>
      </c>
      <c r="Y8" s="112" t="s">
        <v>29</v>
      </c>
      <c r="Z8" s="112" t="s">
        <v>18</v>
      </c>
      <c r="AA8" s="112" t="s">
        <v>31</v>
      </c>
      <c r="AB8" s="112" t="s">
        <v>110</v>
      </c>
      <c r="AE8" s="88"/>
      <c r="AF8" s="88"/>
      <c r="AG8" s="88"/>
      <c r="AH8" s="22"/>
      <c r="AI8" s="22"/>
      <c r="AJ8" s="22"/>
      <c r="AK8" s="22"/>
      <c r="AL8" s="22"/>
      <c r="AM8" s="22"/>
      <c r="AN8" s="22"/>
      <c r="AP8" s="25" t="s">
        <v>458</v>
      </c>
      <c r="AT8"/>
    </row>
    <row r="9" spans="1:47" s="33" customFormat="1" ht="19.149999999999999" customHeight="1">
      <c r="A9" s="157" t="s">
        <v>42</v>
      </c>
      <c r="B9" s="157">
        <v>85</v>
      </c>
      <c r="C9" s="27">
        <f t="shared" ref="C9:C15" ca="1" si="0">OFFSET(C9,15,0)</f>
        <v>1</v>
      </c>
      <c r="D9" s="117" t="s">
        <v>509</v>
      </c>
      <c r="E9" s="26" t="s">
        <v>44</v>
      </c>
      <c r="F9" s="26">
        <v>105</v>
      </c>
      <c r="G9" s="239" t="s">
        <v>223</v>
      </c>
      <c r="H9" s="239"/>
      <c r="I9" s="239"/>
      <c r="J9" s="239"/>
      <c r="K9" s="239"/>
      <c r="L9" s="116"/>
      <c r="M9" s="116"/>
      <c r="N9" s="116"/>
      <c r="O9" s="115" t="s">
        <v>45</v>
      </c>
      <c r="P9" s="116"/>
      <c r="Q9" s="116"/>
      <c r="R9" s="116"/>
      <c r="S9" s="115" t="s">
        <v>45</v>
      </c>
      <c r="T9" s="116"/>
      <c r="U9" s="116"/>
      <c r="V9" s="116"/>
      <c r="W9" s="115" t="s">
        <v>47</v>
      </c>
      <c r="X9" s="116"/>
      <c r="Y9" s="116"/>
      <c r="Z9" s="116"/>
      <c r="AA9" s="115"/>
      <c r="AB9" s="116"/>
      <c r="AE9" s="40"/>
      <c r="AF9" s="40"/>
      <c r="AG9" s="40"/>
      <c r="AH9" s="32"/>
      <c r="AI9" s="32"/>
      <c r="AJ9" s="32"/>
      <c r="AK9" s="31"/>
      <c r="AL9" s="32"/>
      <c r="AM9" s="31"/>
      <c r="AN9" s="32"/>
      <c r="AP9" s="25" t="s">
        <v>460</v>
      </c>
      <c r="AQ9" s="37">
        <f>IF(E10="M",100,IF(E10=1,100,IF(E10="","",120)))</f>
        <v>100</v>
      </c>
    </row>
    <row r="10" spans="1:47" s="37" customFormat="1" ht="21.6" customHeight="1">
      <c r="A10" s="26" t="s">
        <v>42</v>
      </c>
      <c r="B10" s="26">
        <v>85</v>
      </c>
      <c r="C10" s="27">
        <f t="shared" ca="1" si="0"/>
        <v>2</v>
      </c>
      <c r="D10" s="117" t="s">
        <v>510</v>
      </c>
      <c r="E10" s="26" t="s">
        <v>44</v>
      </c>
      <c r="F10" s="26">
        <v>77</v>
      </c>
      <c r="G10" s="239" t="s">
        <v>403</v>
      </c>
      <c r="H10" s="239"/>
      <c r="I10" s="239"/>
      <c r="J10" s="239"/>
      <c r="K10" s="239"/>
      <c r="L10" s="115" t="s">
        <v>54</v>
      </c>
      <c r="M10" s="116"/>
      <c r="N10" s="116"/>
      <c r="O10" s="115" t="s">
        <v>54</v>
      </c>
      <c r="P10" s="116"/>
      <c r="Q10" s="116"/>
      <c r="R10" s="115" t="s">
        <v>54</v>
      </c>
      <c r="S10" s="116"/>
      <c r="T10" s="116"/>
      <c r="U10" s="116"/>
      <c r="V10" s="115" t="s">
        <v>53</v>
      </c>
      <c r="W10" s="116"/>
      <c r="X10" s="116"/>
      <c r="Y10" s="116"/>
      <c r="Z10" s="115" t="s">
        <v>54</v>
      </c>
      <c r="AA10" s="116"/>
      <c r="AB10" s="116"/>
      <c r="AE10" s="40"/>
      <c r="AF10" s="40"/>
      <c r="AG10" s="40"/>
      <c r="AH10" s="32"/>
      <c r="AI10" s="32"/>
      <c r="AJ10" s="32"/>
      <c r="AK10" s="31"/>
      <c r="AL10" s="32"/>
      <c r="AM10" s="31"/>
      <c r="AN10" s="32"/>
      <c r="AP10" s="36" t="s">
        <v>463</v>
      </c>
    </row>
    <row r="11" spans="1:47" s="33" customFormat="1" ht="21.6" customHeight="1">
      <c r="A11" s="26" t="s">
        <v>42</v>
      </c>
      <c r="B11" s="26">
        <v>49</v>
      </c>
      <c r="C11" s="27">
        <f t="shared" ca="1" si="0"/>
        <v>3</v>
      </c>
      <c r="D11" s="117" t="s">
        <v>511</v>
      </c>
      <c r="E11" s="26" t="s">
        <v>44</v>
      </c>
      <c r="F11" s="26">
        <v>78</v>
      </c>
      <c r="G11" s="239" t="s">
        <v>473</v>
      </c>
      <c r="H11" s="239"/>
      <c r="I11" s="239"/>
      <c r="J11" s="239"/>
      <c r="K11" s="239"/>
      <c r="L11" s="116"/>
      <c r="M11" s="115" t="s">
        <v>54</v>
      </c>
      <c r="N11" s="116"/>
      <c r="O11" s="116"/>
      <c r="P11" s="115" t="s">
        <v>54</v>
      </c>
      <c r="Q11" s="116"/>
      <c r="R11" s="116"/>
      <c r="S11" s="115" t="s">
        <v>54</v>
      </c>
      <c r="T11" s="116"/>
      <c r="U11" s="116"/>
      <c r="V11" s="115" t="s">
        <v>65</v>
      </c>
      <c r="W11" s="116"/>
      <c r="X11" s="116"/>
      <c r="Y11" s="115" t="s">
        <v>54</v>
      </c>
      <c r="Z11" s="116"/>
      <c r="AA11" s="116"/>
      <c r="AB11" s="116"/>
      <c r="AP11" s="36" t="s">
        <v>465</v>
      </c>
    </row>
    <row r="12" spans="1:47" s="33" customFormat="1" ht="21.6" customHeight="1">
      <c r="A12" s="26" t="s">
        <v>191</v>
      </c>
      <c r="B12" s="26">
        <v>35</v>
      </c>
      <c r="C12" s="27">
        <f t="shared" ca="1" si="0"/>
        <v>4</v>
      </c>
      <c r="D12" s="117" t="s">
        <v>512</v>
      </c>
      <c r="E12" s="26" t="s">
        <v>44</v>
      </c>
      <c r="F12" s="26">
        <v>80</v>
      </c>
      <c r="G12" s="239" t="s">
        <v>506</v>
      </c>
      <c r="H12" s="239"/>
      <c r="I12" s="239"/>
      <c r="J12" s="239"/>
      <c r="K12" s="239"/>
      <c r="L12" s="116"/>
      <c r="M12" s="116"/>
      <c r="N12" s="115" t="s">
        <v>54</v>
      </c>
      <c r="O12" s="116"/>
      <c r="P12" s="116"/>
      <c r="Q12" s="115" t="s">
        <v>53</v>
      </c>
      <c r="R12" s="116"/>
      <c r="S12" s="116"/>
      <c r="T12" s="115" t="s">
        <v>45</v>
      </c>
      <c r="U12" s="116"/>
      <c r="V12" s="116"/>
      <c r="W12" s="115" t="s">
        <v>54</v>
      </c>
      <c r="X12" s="116"/>
      <c r="Y12" s="116"/>
      <c r="Z12" s="115" t="s">
        <v>53</v>
      </c>
      <c r="AA12" s="116"/>
      <c r="AB12" s="116"/>
      <c r="AP12" s="36" t="s">
        <v>467</v>
      </c>
    </row>
    <row r="13" spans="1:47" s="33" customFormat="1" ht="21.6" customHeight="1">
      <c r="A13" s="26" t="s">
        <v>42</v>
      </c>
      <c r="B13" s="26">
        <v>44</v>
      </c>
      <c r="C13" s="27">
        <f t="shared" ca="1" si="0"/>
        <v>5</v>
      </c>
      <c r="D13" s="117" t="s">
        <v>513</v>
      </c>
      <c r="E13" s="26" t="s">
        <v>44</v>
      </c>
      <c r="F13" s="26">
        <v>80</v>
      </c>
      <c r="G13" s="239" t="s">
        <v>359</v>
      </c>
      <c r="H13" s="239"/>
      <c r="I13" s="239"/>
      <c r="J13" s="239"/>
      <c r="K13" s="239"/>
      <c r="L13" s="116"/>
      <c r="M13" s="115" t="s">
        <v>45</v>
      </c>
      <c r="N13" s="116"/>
      <c r="O13" s="116"/>
      <c r="P13" s="116"/>
      <c r="Q13" s="115" t="s">
        <v>54</v>
      </c>
      <c r="R13" s="116"/>
      <c r="S13" s="116"/>
      <c r="T13" s="116"/>
      <c r="U13" s="115" t="s">
        <v>45</v>
      </c>
      <c r="V13" s="116"/>
      <c r="W13" s="116"/>
      <c r="X13" s="115"/>
      <c r="Y13" s="116"/>
      <c r="Z13" s="116"/>
      <c r="AA13" s="115"/>
      <c r="AB13" s="116"/>
      <c r="AP13" s="36" t="s">
        <v>469</v>
      </c>
    </row>
    <row r="14" spans="1:47" s="33" customFormat="1" ht="21.6" customHeight="1">
      <c r="A14" s="26" t="s">
        <v>42</v>
      </c>
      <c r="B14" s="26">
        <v>49</v>
      </c>
      <c r="C14" s="27">
        <f t="shared" ca="1" si="0"/>
        <v>6</v>
      </c>
      <c r="D14" s="117" t="s">
        <v>514</v>
      </c>
      <c r="E14" s="26" t="s">
        <v>44</v>
      </c>
      <c r="F14" s="26">
        <v>88</v>
      </c>
      <c r="G14" s="239" t="s">
        <v>297</v>
      </c>
      <c r="H14" s="239"/>
      <c r="I14" s="239"/>
      <c r="J14" s="239"/>
      <c r="K14" s="239"/>
      <c r="L14" s="115" t="s">
        <v>45</v>
      </c>
      <c r="M14" s="116"/>
      <c r="N14" s="116"/>
      <c r="O14" s="116"/>
      <c r="P14" s="115" t="s">
        <v>65</v>
      </c>
      <c r="Q14" s="116"/>
      <c r="R14" s="116"/>
      <c r="S14" s="116"/>
      <c r="T14" s="115" t="s">
        <v>54</v>
      </c>
      <c r="U14" s="116" t="s">
        <v>210</v>
      </c>
      <c r="V14" s="116"/>
      <c r="W14" s="116"/>
      <c r="X14" s="115"/>
      <c r="Y14" s="116"/>
      <c r="Z14" s="116"/>
      <c r="AA14" s="116"/>
      <c r="AB14" s="115" t="s">
        <v>515</v>
      </c>
      <c r="AP14" s="36" t="s">
        <v>471</v>
      </c>
    </row>
    <row r="15" spans="1:47" s="33" customFormat="1" ht="21.6" customHeight="1">
      <c r="A15" s="26" t="s">
        <v>61</v>
      </c>
      <c r="B15" s="26">
        <v>61</v>
      </c>
      <c r="C15" s="27">
        <f t="shared" ca="1" si="0"/>
        <v>7</v>
      </c>
      <c r="D15" s="117" t="s">
        <v>516</v>
      </c>
      <c r="E15" s="26" t="s">
        <v>44</v>
      </c>
      <c r="F15" s="26">
        <v>92</v>
      </c>
      <c r="G15" s="239" t="s">
        <v>64</v>
      </c>
      <c r="H15" s="239"/>
      <c r="I15" s="239"/>
      <c r="J15" s="239"/>
      <c r="K15" s="239"/>
      <c r="L15" s="116"/>
      <c r="M15" s="116"/>
      <c r="N15" s="115" t="s">
        <v>65</v>
      </c>
      <c r="O15" s="116"/>
      <c r="P15" s="116"/>
      <c r="Q15" s="116"/>
      <c r="R15" s="115" t="s">
        <v>47</v>
      </c>
      <c r="S15" s="116"/>
      <c r="T15" s="116"/>
      <c r="U15" s="115"/>
      <c r="V15" s="116"/>
      <c r="W15" s="116"/>
      <c r="X15" s="116"/>
      <c r="Y15" s="115" t="s">
        <v>45</v>
      </c>
      <c r="Z15" s="116"/>
      <c r="AA15" s="116"/>
      <c r="AB15" s="115" t="s">
        <v>53</v>
      </c>
      <c r="AP15" s="36" t="s">
        <v>474</v>
      </c>
    </row>
    <row r="16" spans="1:47" s="163" customFormat="1" ht="21.6" hidden="1" customHeight="1">
      <c r="A16" s="158"/>
      <c r="B16" s="158"/>
      <c r="C16" s="159"/>
      <c r="D16" s="160"/>
      <c r="E16" s="158"/>
      <c r="F16" s="158"/>
      <c r="G16" s="255"/>
      <c r="H16" s="255"/>
      <c r="I16" s="255"/>
      <c r="J16" s="255"/>
      <c r="K16" s="255"/>
      <c r="L16" s="161"/>
      <c r="M16" s="161"/>
      <c r="N16" s="161"/>
      <c r="O16" s="162"/>
      <c r="P16" s="161"/>
      <c r="Q16" s="161"/>
      <c r="R16" s="162"/>
      <c r="S16" s="161"/>
      <c r="T16" s="161"/>
      <c r="U16" s="161"/>
      <c r="V16" s="161"/>
      <c r="W16" s="161"/>
      <c r="X16" s="162"/>
      <c r="Y16" s="161"/>
      <c r="Z16" s="162"/>
      <c r="AA16" s="161"/>
      <c r="AB16" s="161"/>
      <c r="AP16" s="164"/>
    </row>
    <row r="17" spans="1:50" s="163" customFormat="1" ht="21.6" hidden="1" customHeight="1">
      <c r="A17" s="165"/>
      <c r="B17" s="165"/>
      <c r="C17" s="166"/>
      <c r="D17" s="167"/>
      <c r="E17" s="167"/>
      <c r="F17" s="167"/>
      <c r="G17" s="167"/>
      <c r="H17" s="167"/>
      <c r="I17" s="167"/>
      <c r="J17" s="167"/>
      <c r="K17" s="167"/>
      <c r="L17" s="168"/>
      <c r="M17" s="168"/>
      <c r="N17" s="168"/>
      <c r="O17" s="169"/>
      <c r="P17" s="168"/>
      <c r="Q17" s="168"/>
      <c r="R17" s="168"/>
      <c r="S17" s="168"/>
      <c r="T17" s="168"/>
      <c r="U17" s="169"/>
      <c r="V17" s="168"/>
      <c r="W17" s="168"/>
      <c r="X17" s="169"/>
      <c r="Y17" s="168"/>
      <c r="Z17" s="122"/>
      <c r="AA17" s="122"/>
      <c r="AB17" s="122"/>
      <c r="AC17" s="122"/>
      <c r="AD17" s="122"/>
      <c r="AO17" s="170"/>
      <c r="AP17" s="170"/>
      <c r="AT17" s="171"/>
      <c r="AU17" s="64"/>
      <c r="AV17" s="64"/>
      <c r="AW17" s="64"/>
      <c r="AX17" s="64"/>
    </row>
    <row r="18" spans="1:50" s="163" customFormat="1" ht="21.6" hidden="1" customHeight="1">
      <c r="A18" s="165"/>
      <c r="B18" s="165"/>
      <c r="C18" s="166"/>
      <c r="D18" s="167"/>
      <c r="E18" s="167"/>
      <c r="F18" s="167"/>
      <c r="G18" s="167"/>
      <c r="H18" s="167"/>
      <c r="I18" s="167"/>
      <c r="J18" s="167"/>
      <c r="K18" s="167"/>
      <c r="L18" s="168"/>
      <c r="M18" s="168"/>
      <c r="N18" s="168"/>
      <c r="O18" s="169"/>
      <c r="P18" s="168"/>
      <c r="Q18" s="168"/>
      <c r="R18" s="168"/>
      <c r="S18" s="168"/>
      <c r="T18" s="168"/>
      <c r="U18" s="169"/>
      <c r="V18" s="168"/>
      <c r="W18" s="168"/>
      <c r="X18" s="169"/>
      <c r="Y18" s="168"/>
      <c r="Z18" s="172"/>
      <c r="AA18" s="172"/>
      <c r="AB18" s="172"/>
      <c r="AC18" s="172"/>
      <c r="AD18" s="172"/>
      <c r="AO18" s="170"/>
      <c r="AP18" s="170"/>
      <c r="AT18" s="171"/>
      <c r="AU18" s="64"/>
      <c r="AV18" s="64"/>
      <c r="AW18" s="64"/>
      <c r="AX18" s="64"/>
    </row>
    <row r="19" spans="1:50" s="33" customFormat="1" ht="21.6" customHeight="1" thickBot="1">
      <c r="A19" s="52"/>
      <c r="B19" s="52"/>
      <c r="C19" s="47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32"/>
      <c r="AT19" s="123"/>
      <c r="AU19" s="41"/>
      <c r="AV19" s="45"/>
      <c r="AW19" s="45"/>
      <c r="AX19" s="45"/>
    </row>
    <row r="20" spans="1:50" s="33" customFormat="1" ht="21.6" customHeight="1" thickBot="1">
      <c r="A20" s="52"/>
      <c r="D20" s="256" t="s">
        <v>92</v>
      </c>
      <c r="E20" s="257"/>
      <c r="F20" s="258"/>
      <c r="G20" s="112" t="s">
        <v>21</v>
      </c>
      <c r="H20" s="112" t="s">
        <v>35</v>
      </c>
      <c r="I20" s="112" t="s">
        <v>36</v>
      </c>
      <c r="J20" s="112" t="s">
        <v>106</v>
      </c>
      <c r="K20" s="88"/>
      <c r="L20" s="88"/>
      <c r="M20" s="88"/>
      <c r="N20" s="88"/>
      <c r="Q20" s="40"/>
      <c r="R20" s="40"/>
      <c r="S20" s="40"/>
      <c r="T20" s="40"/>
      <c r="U20" s="40"/>
      <c r="V20" s="40"/>
      <c r="W20" s="40"/>
      <c r="X20" s="40"/>
      <c r="Y20" s="40"/>
      <c r="Z20" s="221" t="s">
        <v>103</v>
      </c>
      <c r="AA20" s="222"/>
      <c r="AB20" s="222"/>
      <c r="AC20" s="222"/>
      <c r="AD20" s="222"/>
      <c r="AE20" s="223"/>
      <c r="AH20" s="41"/>
      <c r="AI20" s="56"/>
      <c r="AJ20" s="56"/>
      <c r="AK20" s="56"/>
      <c r="AL20" s="56"/>
      <c r="AM20" s="41"/>
      <c r="AN20" s="41"/>
      <c r="AQ20" s="32"/>
      <c r="AR20" s="32"/>
      <c r="AS20" s="32"/>
      <c r="AT20" s="129"/>
      <c r="AU20" s="45"/>
      <c r="AV20" s="45"/>
    </row>
    <row r="21" spans="1:50" s="33" customFormat="1" ht="21.6" customHeight="1" thickBot="1">
      <c r="A21" s="52"/>
      <c r="B21" s="52"/>
      <c r="V21" s="88"/>
      <c r="W21" s="88"/>
      <c r="X21" s="88"/>
      <c r="Y21" s="88"/>
      <c r="Z21" s="57"/>
      <c r="AA21" s="58"/>
      <c r="AB21" s="58"/>
      <c r="AC21" s="58"/>
      <c r="AD21" s="58"/>
      <c r="AE21" s="59"/>
      <c r="AH21" s="22"/>
      <c r="AI21" s="22"/>
      <c r="AJ21" s="22"/>
      <c r="AK21" s="22"/>
      <c r="AL21" s="48"/>
      <c r="AM21" s="48"/>
      <c r="AN21" s="48"/>
      <c r="AP21" s="61" t="s">
        <v>475</v>
      </c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H22" s="65"/>
      <c r="AI22" s="65"/>
      <c r="AJ22" s="65"/>
      <c r="AK22" s="65"/>
      <c r="AL22" s="65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134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12" t="s">
        <v>21</v>
      </c>
      <c r="T23" s="176"/>
      <c r="U23" s="176"/>
      <c r="V23" s="176"/>
      <c r="W23" s="176"/>
      <c r="X23" s="177"/>
      <c r="Z23" s="178"/>
      <c r="AA23" s="68"/>
      <c r="AB23" s="68"/>
      <c r="AC23" s="68"/>
      <c r="AD23" s="68"/>
      <c r="AE23" s="179"/>
      <c r="AH23" s="22"/>
      <c r="AI23" s="22"/>
      <c r="AJ23" s="22"/>
      <c r="AK23" s="22"/>
      <c r="AL23" s="48"/>
      <c r="AM23" s="48"/>
      <c r="AN23" s="48"/>
      <c r="AO23" s="77"/>
    </row>
    <row r="24" spans="1:50" s="33" customFormat="1" ht="24" customHeight="1">
      <c r="A24" s="78" t="str">
        <f ca="1">OFFSET(A24,-15,0)</f>
        <v>PDL</v>
      </c>
      <c r="B24" s="79">
        <f ca="1">OFFSET(B24,-15,0)</f>
        <v>85</v>
      </c>
      <c r="C24" s="17">
        <v>1</v>
      </c>
      <c r="D24" s="117" t="str">
        <f ca="1">OFFSET(D24,-15,0)</f>
        <v>LEROY Paul</v>
      </c>
      <c r="E24" s="26" t="str">
        <f ca="1">OFFSET(E24,-15,0)</f>
        <v>M</v>
      </c>
      <c r="F24" s="26">
        <v>20</v>
      </c>
      <c r="G24" s="81">
        <v>10</v>
      </c>
      <c r="H24" s="81">
        <v>10</v>
      </c>
      <c r="I24" s="81">
        <v>10</v>
      </c>
      <c r="J24" s="81">
        <v>10</v>
      </c>
      <c r="K24" s="139" t="str">
        <f>IF(L24&lt;&gt;"","-","")</f>
        <v/>
      </c>
      <c r="L24" s="83"/>
      <c r="M24" s="227">
        <f>SUM(G24:K24)</f>
        <v>40</v>
      </c>
      <c r="N24" s="228"/>
      <c r="O24" s="84"/>
      <c r="P24" s="233">
        <f t="shared" ref="P24:P30" ca="1" si="1">SUM(OFFSET(P24,0,-10),OFFSET(P24,0,-3))</f>
        <v>60</v>
      </c>
      <c r="Q24" s="230"/>
      <c r="R24" s="45"/>
      <c r="S24" s="85" t="s">
        <v>45</v>
      </c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H24" s="32"/>
      <c r="AI24" s="32"/>
      <c r="AJ24" s="32"/>
      <c r="AK24" s="32"/>
      <c r="AL24" s="48"/>
      <c r="AM24" s="48"/>
      <c r="AN24" s="48"/>
      <c r="AO24" s="52"/>
      <c r="AQ24" s="33">
        <f t="shared" ref="AQ24:AQ30" si="2">COUNT(G24:K24)</f>
        <v>4</v>
      </c>
    </row>
    <row r="25" spans="1:50" s="33" customFormat="1" ht="21.6" customHeight="1">
      <c r="A25" s="78" t="str">
        <f t="shared" ref="A25:B30" ca="1" si="3">OFFSET(A25,-15,0)</f>
        <v>PDL</v>
      </c>
      <c r="B25" s="79">
        <f t="shared" ca="1" si="3"/>
        <v>85</v>
      </c>
      <c r="C25" s="17">
        <v>2</v>
      </c>
      <c r="D25" s="117" t="str">
        <f t="shared" ref="D25:E30" ca="1" si="4">OFFSET(D25,-15,0)</f>
        <v>ROBERT Florian</v>
      </c>
      <c r="E25" s="26" t="str">
        <f t="shared" ca="1" si="4"/>
        <v>M</v>
      </c>
      <c r="F25" s="26">
        <v>0</v>
      </c>
      <c r="G25" s="81">
        <v>0</v>
      </c>
      <c r="H25" s="81">
        <v>0</v>
      </c>
      <c r="I25" s="81">
        <v>0</v>
      </c>
      <c r="J25" s="81">
        <v>10</v>
      </c>
      <c r="K25" s="139">
        <v>0</v>
      </c>
      <c r="L25" s="83" t="s">
        <v>128</v>
      </c>
      <c r="M25" s="227">
        <f t="shared" ref="M25:M30" si="5">SUM(G25:K25)</f>
        <v>10</v>
      </c>
      <c r="N25" s="228"/>
      <c r="O25" s="84"/>
      <c r="P25" s="233">
        <f t="shared" ca="1" si="1"/>
        <v>10</v>
      </c>
      <c r="Q25" s="230"/>
      <c r="R25" s="45"/>
      <c r="S25" s="85"/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H25" s="32"/>
      <c r="AI25" s="32"/>
      <c r="AJ25" s="32"/>
      <c r="AK25" s="32"/>
      <c r="AL25" s="48"/>
      <c r="AM25" s="48"/>
      <c r="AN25" s="48"/>
      <c r="AO25" s="52"/>
      <c r="AQ25" s="33">
        <f t="shared" si="2"/>
        <v>5</v>
      </c>
    </row>
    <row r="26" spans="1:50" s="33" customFormat="1" ht="21.6" customHeight="1">
      <c r="A26" s="78" t="str">
        <f t="shared" ca="1" si="3"/>
        <v>PDL</v>
      </c>
      <c r="B26" s="79">
        <f t="shared" ca="1" si="3"/>
        <v>49</v>
      </c>
      <c r="C26" s="17">
        <v>3</v>
      </c>
      <c r="D26" s="117" t="str">
        <f t="shared" ca="1" si="4"/>
        <v>CANY Pierre</v>
      </c>
      <c r="E26" s="26" t="str">
        <f t="shared" ca="1" si="4"/>
        <v>M</v>
      </c>
      <c r="F26" s="26">
        <v>0</v>
      </c>
      <c r="G26" s="81">
        <v>0</v>
      </c>
      <c r="H26" s="81">
        <v>0</v>
      </c>
      <c r="I26" s="81">
        <v>0</v>
      </c>
      <c r="J26" s="81">
        <v>0</v>
      </c>
      <c r="K26" s="139">
        <v>0</v>
      </c>
      <c r="L26" s="83" t="s">
        <v>128</v>
      </c>
      <c r="M26" s="227">
        <f t="shared" si="5"/>
        <v>0</v>
      </c>
      <c r="N26" s="228"/>
      <c r="O26" s="84"/>
      <c r="P26" s="233">
        <f t="shared" ca="1" si="1"/>
        <v>0</v>
      </c>
      <c r="Q26" s="230"/>
      <c r="R26" s="45"/>
      <c r="S26" s="85"/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H26" s="32"/>
      <c r="AI26" s="32"/>
      <c r="AJ26" s="32"/>
      <c r="AK26" s="32"/>
      <c r="AL26" s="48"/>
      <c r="AM26" s="48"/>
      <c r="AN26" s="48"/>
      <c r="AO26" s="52"/>
      <c r="AQ26" s="33">
        <f t="shared" si="2"/>
        <v>5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BRE</v>
      </c>
      <c r="B27" s="79">
        <f t="shared" ca="1" si="3"/>
        <v>35</v>
      </c>
      <c r="C27" s="17">
        <v>4</v>
      </c>
      <c r="D27" s="117" t="str">
        <f t="shared" ca="1" si="4"/>
        <v>AUDIC Armand</v>
      </c>
      <c r="E27" s="26" t="str">
        <f t="shared" ca="1" si="4"/>
        <v>M</v>
      </c>
      <c r="F27" s="26">
        <v>67</v>
      </c>
      <c r="G27" s="81">
        <v>0</v>
      </c>
      <c r="H27" s="81">
        <v>10</v>
      </c>
      <c r="I27" s="81">
        <v>10</v>
      </c>
      <c r="J27" s="81">
        <v>0</v>
      </c>
      <c r="K27" s="139">
        <v>10</v>
      </c>
      <c r="L27" s="83" t="s">
        <v>128</v>
      </c>
      <c r="M27" s="227">
        <f t="shared" si="5"/>
        <v>30</v>
      </c>
      <c r="N27" s="228"/>
      <c r="O27" s="84"/>
      <c r="P27" s="233">
        <f t="shared" ca="1" si="1"/>
        <v>97</v>
      </c>
      <c r="Q27" s="230"/>
      <c r="R27" s="45"/>
      <c r="S27" s="85"/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H27" s="32"/>
      <c r="AI27" s="32"/>
      <c r="AJ27" s="32"/>
      <c r="AK27" s="32"/>
      <c r="AL27" s="48"/>
      <c r="AM27" s="48"/>
      <c r="AN27" s="48"/>
      <c r="AO27" s="52"/>
      <c r="AQ27" s="33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PDL</v>
      </c>
      <c r="B28" s="79">
        <f t="shared" ca="1" si="3"/>
        <v>44</v>
      </c>
      <c r="C28" s="17">
        <v>5</v>
      </c>
      <c r="D28" s="117" t="str">
        <f t="shared" ca="1" si="4"/>
        <v>DUPEUBLE Theo</v>
      </c>
      <c r="E28" s="26" t="str">
        <f t="shared" ca="1" si="4"/>
        <v>M</v>
      </c>
      <c r="F28" s="26">
        <v>87</v>
      </c>
      <c r="G28" s="81">
        <v>10</v>
      </c>
      <c r="H28" s="81">
        <v>0</v>
      </c>
      <c r="I28" s="81">
        <v>10</v>
      </c>
      <c r="J28" s="81" t="str">
        <f>IF(L28&lt;&gt;"","-","")</f>
        <v>-</v>
      </c>
      <c r="K28" s="139" t="str">
        <f>IF(L28&lt;&gt;"","-","")</f>
        <v>-</v>
      </c>
      <c r="L28" s="83" t="s">
        <v>127</v>
      </c>
      <c r="M28" s="227">
        <f t="shared" si="5"/>
        <v>20</v>
      </c>
      <c r="N28" s="228"/>
      <c r="O28" s="84"/>
      <c r="P28" s="253">
        <f t="shared" ca="1" si="1"/>
        <v>107</v>
      </c>
      <c r="Q28" s="254"/>
      <c r="R28" s="45"/>
      <c r="S28" s="85"/>
      <c r="T28" s="86"/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H28" s="32"/>
      <c r="AI28" s="32"/>
      <c r="AJ28" s="32"/>
      <c r="AK28" s="32"/>
      <c r="AL28" s="48"/>
      <c r="AM28" s="48"/>
      <c r="AN28" s="48"/>
      <c r="AO28" s="52"/>
      <c r="AQ28" s="33">
        <f t="shared" si="2"/>
        <v>3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PDL</v>
      </c>
      <c r="B29" s="79">
        <f t="shared" ca="1" si="3"/>
        <v>49</v>
      </c>
      <c r="C29" s="17">
        <v>6</v>
      </c>
      <c r="D29" s="117" t="str">
        <f t="shared" ca="1" si="4"/>
        <v>LUCAS Flavian</v>
      </c>
      <c r="E29" s="26" t="str">
        <f t="shared" ca="1" si="4"/>
        <v>M</v>
      </c>
      <c r="F29" s="26">
        <v>50</v>
      </c>
      <c r="G29" s="81">
        <v>10</v>
      </c>
      <c r="H29" s="81">
        <v>7</v>
      </c>
      <c r="I29" s="81">
        <v>0</v>
      </c>
      <c r="J29" s="81">
        <v>0</v>
      </c>
      <c r="K29" s="139">
        <v>0</v>
      </c>
      <c r="L29" s="83" t="s">
        <v>128</v>
      </c>
      <c r="M29" s="227">
        <f t="shared" si="5"/>
        <v>17</v>
      </c>
      <c r="N29" s="228"/>
      <c r="O29" s="84"/>
      <c r="P29" s="233">
        <f t="shared" ca="1" si="1"/>
        <v>67</v>
      </c>
      <c r="Q29" s="230"/>
      <c r="R29" s="45"/>
      <c r="S29" s="85" t="s">
        <v>54</v>
      </c>
      <c r="T29" s="86"/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H29" s="32"/>
      <c r="AI29" s="32"/>
      <c r="AJ29" s="32"/>
      <c r="AK29" s="32"/>
      <c r="AL29" s="48"/>
      <c r="AM29" s="48"/>
      <c r="AN29" s="48"/>
      <c r="AO29" s="52"/>
      <c r="AQ29" s="33">
        <f t="shared" si="2"/>
        <v>5</v>
      </c>
      <c r="AR29" s="22"/>
      <c r="AT29" s="22"/>
      <c r="AU29" s="22"/>
      <c r="AV29" s="48"/>
      <c r="AW29" s="48"/>
      <c r="AX29" s="48"/>
    </row>
    <row r="30" spans="1:50" s="33" customFormat="1" ht="21.6" customHeight="1" thickBot="1">
      <c r="A30" s="91" t="str">
        <f t="shared" ca="1" si="3"/>
        <v>NOR</v>
      </c>
      <c r="B30" s="92">
        <f t="shared" ca="1" si="3"/>
        <v>61</v>
      </c>
      <c r="C30" s="17">
        <v>7</v>
      </c>
      <c r="D30" s="117" t="str">
        <f t="shared" ca="1" si="4"/>
        <v>GOULETTE Alexandre</v>
      </c>
      <c r="E30" s="26" t="str">
        <f t="shared" ca="1" si="4"/>
        <v>M</v>
      </c>
      <c r="F30" s="26">
        <v>57</v>
      </c>
      <c r="G30" s="81">
        <v>7</v>
      </c>
      <c r="H30" s="81">
        <v>10</v>
      </c>
      <c r="I30" s="81">
        <v>0</v>
      </c>
      <c r="J30" s="81">
        <v>10</v>
      </c>
      <c r="K30" s="139">
        <v>10</v>
      </c>
      <c r="L30" s="83"/>
      <c r="M30" s="227">
        <f t="shared" si="5"/>
        <v>37</v>
      </c>
      <c r="N30" s="228"/>
      <c r="O30" s="84"/>
      <c r="P30" s="233">
        <f t="shared" ca="1" si="1"/>
        <v>94</v>
      </c>
      <c r="Q30" s="230"/>
      <c r="R30" s="45"/>
      <c r="S30" s="93"/>
      <c r="T30" s="94"/>
      <c r="U30" s="94"/>
      <c r="V30" s="94"/>
      <c r="W30" s="94"/>
      <c r="X30" s="95"/>
      <c r="Z30" s="93"/>
      <c r="AA30" s="94"/>
      <c r="AB30" s="94"/>
      <c r="AC30" s="94"/>
      <c r="AD30" s="94"/>
      <c r="AE30" s="95"/>
      <c r="AH30" s="32"/>
      <c r="AI30" s="32"/>
      <c r="AJ30" s="32"/>
      <c r="AK30" s="32"/>
      <c r="AL30" s="48"/>
      <c r="AM30" s="48"/>
      <c r="AN30" s="48"/>
      <c r="AO30" s="52"/>
      <c r="AQ30" s="33">
        <f t="shared" si="2"/>
        <v>5</v>
      </c>
      <c r="AR30" s="22"/>
      <c r="AT30" s="22"/>
      <c r="AU30" s="22"/>
      <c r="AV30" s="48"/>
      <c r="AW30" s="48"/>
      <c r="AX30" s="48"/>
    </row>
    <row r="31" spans="1:50" s="33" customFormat="1" ht="13.15" customHeight="1">
      <c r="A31" s="52"/>
      <c r="B31" s="52"/>
      <c r="C31" s="96" t="s">
        <v>129</v>
      </c>
      <c r="D31" s="96"/>
      <c r="E31" s="96"/>
      <c r="F31" s="96"/>
      <c r="G31" s="96"/>
      <c r="H31" s="96"/>
      <c r="I31" s="96"/>
      <c r="J31" s="96"/>
      <c r="K31" s="96"/>
      <c r="L31" s="96"/>
      <c r="M31" s="236" t="s">
        <v>130</v>
      </c>
      <c r="N31" s="236"/>
      <c r="O31" s="236"/>
      <c r="P31" s="236"/>
      <c r="Q31" s="236"/>
      <c r="R31" s="148"/>
      <c r="S31" s="32"/>
      <c r="T31" s="32"/>
      <c r="U31" s="32"/>
      <c r="V31" s="32"/>
      <c r="W31" s="32"/>
      <c r="X31" s="32"/>
      <c r="Y31" s="48"/>
      <c r="Z31" s="32"/>
      <c r="AA31" s="32"/>
      <c r="AB31" s="32"/>
      <c r="AC31" s="32"/>
      <c r="AD31" s="32"/>
      <c r="AE31" s="32"/>
      <c r="AH31" s="32"/>
      <c r="AI31" s="32"/>
      <c r="AJ31" s="32"/>
      <c r="AK31" s="32"/>
      <c r="AL31" s="48"/>
      <c r="AM31" s="48"/>
      <c r="AN31" s="48"/>
      <c r="AO31" s="52"/>
      <c r="AR31" s="22"/>
      <c r="AT31" s="22"/>
      <c r="AU31" s="22"/>
      <c r="AV31" s="48"/>
      <c r="AW31" s="48"/>
      <c r="AX31" s="48"/>
    </row>
    <row r="32" spans="1:50" s="33" customFormat="1" ht="21.6" customHeight="1">
      <c r="A32" s="52"/>
      <c r="B32" s="52"/>
      <c r="C32" s="147"/>
      <c r="R32" s="89"/>
      <c r="S32" s="89"/>
      <c r="T32" s="89"/>
      <c r="U32" s="89"/>
      <c r="V32" s="89"/>
      <c r="W32" s="89"/>
      <c r="X32" s="89"/>
      <c r="Y32" s="89"/>
      <c r="Z32" s="48"/>
      <c r="AA32" s="149"/>
      <c r="AB32" s="149"/>
      <c r="AC32" s="150"/>
      <c r="AD32" s="148"/>
      <c r="AE32" s="148"/>
      <c r="AF32" s="48"/>
      <c r="AG32" s="48"/>
      <c r="AH32" s="48"/>
      <c r="AI32" s="48"/>
      <c r="AN32" s="90"/>
      <c r="AO32" s="90"/>
      <c r="AP32" s="90"/>
      <c r="AR32" s="48"/>
      <c r="AS32" s="48"/>
      <c r="AT32" s="151"/>
      <c r="AU32" s="22"/>
      <c r="AV32" s="22"/>
      <c r="AW32" s="22"/>
      <c r="AX32" s="22"/>
    </row>
    <row r="33" spans="1:50" s="33" customFormat="1" ht="21.6" customHeight="1">
      <c r="A33" s="52"/>
      <c r="B33" s="52"/>
      <c r="C33" s="147"/>
      <c r="D33" s="52"/>
      <c r="E33" s="52"/>
      <c r="F33" s="52"/>
      <c r="G33" s="52"/>
      <c r="H33" s="52"/>
      <c r="I33" s="52"/>
      <c r="J33" s="52"/>
      <c r="K33" s="52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48"/>
      <c r="AA33" s="149"/>
      <c r="AB33" s="149"/>
      <c r="AC33" s="150"/>
      <c r="AD33" s="148"/>
      <c r="AE33" s="148"/>
      <c r="AF33" s="48"/>
      <c r="AG33" s="48"/>
      <c r="AH33" s="48"/>
      <c r="AI33" s="48"/>
      <c r="AN33" s="90"/>
      <c r="AO33" s="90"/>
      <c r="AP33" s="90"/>
      <c r="AR33" s="48"/>
      <c r="AS33" s="48"/>
      <c r="AT33" s="151"/>
      <c r="AU33" s="22"/>
      <c r="AV33" s="32"/>
      <c r="AW33" s="22"/>
      <c r="AX33" s="22"/>
    </row>
    <row r="34" spans="1:50" s="33" customFormat="1" ht="21.6" hidden="1" customHeight="1">
      <c r="A34" s="37"/>
      <c r="B34" s="37"/>
      <c r="C34" s="37"/>
      <c r="D34" s="152"/>
      <c r="E34" s="152"/>
      <c r="F34" s="152"/>
      <c r="G34" s="152"/>
      <c r="H34" s="152"/>
      <c r="I34" s="152"/>
      <c r="J34" s="152"/>
      <c r="K34" s="152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  <c r="AR34" s="48"/>
      <c r="AS34" s="48"/>
      <c r="AT34" s="151"/>
      <c r="AU34" s="32"/>
      <c r="AV34" s="32"/>
      <c r="AW34" s="22"/>
      <c r="AX34" s="22"/>
    </row>
    <row r="35" spans="1:50" s="33" customFormat="1" ht="14.45" hidden="1" customHeight="1">
      <c r="A35" s="37"/>
      <c r="B35" s="37"/>
      <c r="C35" s="62">
        <f>COUNT(L35:AB35,S42:X42,Z42:AE42)</f>
        <v>0</v>
      </c>
      <c r="D35" s="62"/>
      <c r="G35" s="247" t="s">
        <v>131</v>
      </c>
      <c r="H35" s="248"/>
      <c r="I35" s="248"/>
      <c r="J35" s="248"/>
      <c r="K35" s="249"/>
      <c r="L35" s="154"/>
      <c r="M35" s="154"/>
      <c r="N35" s="154"/>
      <c r="O35" s="154"/>
      <c r="P35" s="154"/>
      <c r="Q35" s="154"/>
      <c r="R35" s="154"/>
      <c r="S35" s="99"/>
      <c r="T35" s="99"/>
      <c r="U35" s="154"/>
      <c r="V35" s="154"/>
      <c r="W35" s="154"/>
      <c r="X35" s="154"/>
      <c r="Y35" s="154"/>
      <c r="Z35" s="154"/>
      <c r="AA35" s="154"/>
      <c r="AB35" s="154"/>
      <c r="AC35" s="155"/>
      <c r="AD35" s="155"/>
      <c r="AE35" s="155"/>
      <c r="AF35" s="155"/>
      <c r="AG35" s="155"/>
      <c r="AH35" s="155"/>
      <c r="AI35" s="155"/>
      <c r="AJ35" s="155"/>
      <c r="AK35" s="100"/>
      <c r="AL35" s="41"/>
      <c r="AM35" s="41"/>
      <c r="AN35" s="41"/>
      <c r="AO35" s="41"/>
      <c r="AT35" s="123"/>
    </row>
    <row r="36" spans="1:50" s="33" customFormat="1" ht="14.45" hidden="1" customHeight="1">
      <c r="A36" s="37"/>
      <c r="B36" s="37"/>
      <c r="G36" s="250" t="s">
        <v>132</v>
      </c>
      <c r="H36" s="251"/>
      <c r="I36" s="251"/>
      <c r="J36" s="251"/>
      <c r="K36" s="252"/>
      <c r="L36" s="154"/>
      <c r="M36" s="154"/>
      <c r="N36" s="154"/>
      <c r="O36" s="154"/>
      <c r="P36" s="154"/>
      <c r="Q36" s="154"/>
      <c r="R36" s="154"/>
      <c r="S36" s="99"/>
      <c r="T36" s="99"/>
      <c r="U36" s="154"/>
      <c r="V36" s="154"/>
      <c r="W36" s="154"/>
      <c r="X36" s="154"/>
      <c r="Y36" s="154"/>
      <c r="Z36" s="154"/>
      <c r="AA36" s="154"/>
      <c r="AB36" s="154"/>
      <c r="AC36" s="155"/>
      <c r="AD36" s="155"/>
      <c r="AE36" s="155"/>
      <c r="AF36" s="155"/>
      <c r="AG36" s="155"/>
      <c r="AH36" s="155"/>
      <c r="AI36" s="155"/>
      <c r="AJ36" s="155"/>
      <c r="AK36" s="100"/>
      <c r="AL36" s="41"/>
      <c r="AM36" s="41"/>
      <c r="AN36" s="41"/>
      <c r="AO36" s="41"/>
      <c r="AT36" s="123"/>
    </row>
    <row r="37" spans="1:50" s="33" customFormat="1" ht="14.45" hidden="1" customHeight="1">
      <c r="A37" s="37"/>
      <c r="B37" s="37"/>
      <c r="C37" s="62"/>
      <c r="G37" s="250" t="s">
        <v>133</v>
      </c>
      <c r="H37" s="251"/>
      <c r="I37" s="251"/>
      <c r="J37" s="251"/>
      <c r="K37" s="252"/>
      <c r="L37" s="154"/>
      <c r="M37" s="154"/>
      <c r="N37" s="154"/>
      <c r="O37" s="154"/>
      <c r="P37" s="154"/>
      <c r="Q37" s="154"/>
      <c r="R37" s="154"/>
      <c r="S37" s="99"/>
      <c r="T37" s="99"/>
      <c r="U37" s="154"/>
      <c r="V37" s="154"/>
      <c r="W37" s="154"/>
      <c r="X37" s="154"/>
      <c r="Y37" s="154"/>
      <c r="Z37" s="154"/>
      <c r="AA37" s="154"/>
      <c r="AB37" s="154"/>
      <c r="AC37" s="155"/>
      <c r="AD37" s="155"/>
      <c r="AE37" s="155"/>
      <c r="AF37" s="155"/>
      <c r="AG37" s="155"/>
      <c r="AH37" s="155"/>
      <c r="AI37" s="155"/>
      <c r="AJ37" s="155"/>
      <c r="AK37" s="100"/>
      <c r="AL37" s="41"/>
      <c r="AM37" s="41"/>
      <c r="AN37" s="41"/>
      <c r="AO37" s="41"/>
      <c r="AT37" s="123"/>
    </row>
    <row r="38" spans="1:50" s="33" customFormat="1" ht="5.45" hidden="1" customHeight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6"/>
      <c r="AD38" s="6"/>
      <c r="AE38" s="6"/>
      <c r="AF38" s="6"/>
      <c r="AG38" s="6"/>
      <c r="AH38" s="6"/>
      <c r="AI38" s="6"/>
      <c r="AJ38" s="6"/>
      <c r="AK38" s="105"/>
      <c r="AL38" s="3"/>
      <c r="AM38" s="3"/>
      <c r="AN38" s="3"/>
      <c r="AO38" s="3"/>
      <c r="AP38" s="3"/>
      <c r="AQ38" s="3"/>
      <c r="AR38" s="3"/>
      <c r="AS38" s="3"/>
      <c r="AT38" s="7"/>
    </row>
    <row r="39" spans="1:50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:50" hidden="1"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50" ht="5.45" hidden="1" customHeight="1"/>
    <row r="42" spans="1:50" ht="14.45" hidden="1" customHeight="1">
      <c r="D42" s="33"/>
      <c r="S42" s="156"/>
      <c r="T42" s="156"/>
      <c r="U42" s="156"/>
      <c r="V42" s="156"/>
      <c r="W42" s="156"/>
      <c r="X42" s="156"/>
      <c r="Y42" s="3"/>
      <c r="Z42" s="156"/>
      <c r="AA42" s="156"/>
      <c r="AB42" s="156"/>
      <c r="AC42" s="156"/>
      <c r="AD42" s="156"/>
      <c r="AE42" s="156"/>
    </row>
    <row r="43" spans="1:50" hidden="1">
      <c r="D43" s="33"/>
      <c r="S43" s="108"/>
      <c r="T43" s="108"/>
      <c r="U43" s="108"/>
      <c r="V43" s="108"/>
      <c r="W43" s="108"/>
      <c r="X43" s="108"/>
      <c r="Z43" s="108"/>
      <c r="AA43" s="108"/>
      <c r="AB43" s="108"/>
      <c r="AC43" s="108"/>
      <c r="AD43" s="108"/>
      <c r="AE43" s="108"/>
    </row>
    <row r="44" spans="1:50" hidden="1">
      <c r="S44" s="108"/>
      <c r="T44" s="108"/>
      <c r="U44" s="108"/>
      <c r="V44" s="108"/>
      <c r="W44" s="108"/>
      <c r="X44" s="108"/>
      <c r="Z44" s="108"/>
      <c r="AA44" s="108"/>
      <c r="AB44" s="108"/>
      <c r="AC44" s="108"/>
      <c r="AD44" s="108"/>
      <c r="AE44" s="108"/>
    </row>
    <row r="45" spans="1:50" ht="4.9000000000000004" hidden="1" customHeight="1"/>
    <row r="46" spans="1:50" hidden="1">
      <c r="S46" s="108"/>
      <c r="T46" s="108"/>
      <c r="U46" s="108"/>
      <c r="V46" s="108"/>
      <c r="W46" s="108"/>
      <c r="X46" s="108"/>
      <c r="Z46" s="108"/>
      <c r="AA46" s="108"/>
      <c r="AB46" s="108"/>
      <c r="AC46" s="108"/>
      <c r="AD46" s="108"/>
      <c r="AE46" s="108"/>
    </row>
    <row r="47" spans="1:50" hidden="1">
      <c r="S47" s="108"/>
      <c r="T47" s="108"/>
      <c r="U47" s="108"/>
      <c r="V47" s="108"/>
      <c r="W47" s="108"/>
      <c r="X47" s="108"/>
      <c r="Z47" s="108"/>
      <c r="AA47" s="108"/>
      <c r="AB47" s="108"/>
      <c r="AC47" s="108"/>
      <c r="AD47" s="108"/>
      <c r="AE47" s="108"/>
    </row>
  </sheetData>
  <sheetProtection selectLockedCells="1"/>
  <mergeCells count="48"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47"/>
  <sheetViews>
    <sheetView topLeftCell="C8" zoomScale="81" zoomScaleNormal="81" workbookViewId="0">
      <pane ySplit="1" topLeftCell="A15" activePane="bottomLeft" state="frozenSplit"/>
      <selection activeCell="G9" sqref="G9:K9"/>
      <selection pane="bottomLeft" activeCell="D50" sqref="D50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7.28515625" hidden="1" customWidth="1"/>
    <col min="43" max="43" width="4" hidden="1" customWidth="1"/>
    <col min="44" max="45" width="4" customWidth="1"/>
    <col min="46" max="46" width="10.42578125" style="12" customWidth="1"/>
    <col min="47" max="240" width="11.42578125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2" width="4" customWidth="1"/>
    <col min="253" max="254" width="11.42578125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517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/>
      <c r="U2" s="9"/>
      <c r="V2" s="9"/>
      <c r="W2" s="5"/>
      <c r="X2" s="196" t="str">
        <f>IF(T2="","",T2)</f>
        <v/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>42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109" t="s">
        <v>16</v>
      </c>
      <c r="M8" s="109" t="s">
        <v>17</v>
      </c>
      <c r="N8" s="109" t="s">
        <v>18</v>
      </c>
      <c r="O8" s="109" t="s">
        <v>19</v>
      </c>
      <c r="P8" s="109" t="s">
        <v>20</v>
      </c>
      <c r="Q8" s="109" t="s">
        <v>21</v>
      </c>
      <c r="R8" s="109" t="s">
        <v>22</v>
      </c>
      <c r="S8" s="109" t="s">
        <v>23</v>
      </c>
      <c r="T8" s="109" t="s">
        <v>24</v>
      </c>
      <c r="U8" s="109" t="s">
        <v>25</v>
      </c>
      <c r="V8" s="109" t="s">
        <v>26</v>
      </c>
      <c r="W8" s="109" t="s">
        <v>27</v>
      </c>
      <c r="X8" s="109" t="s">
        <v>28</v>
      </c>
      <c r="Y8" s="109" t="s">
        <v>29</v>
      </c>
      <c r="Z8" s="109" t="s">
        <v>30</v>
      </c>
      <c r="AA8" s="109" t="s">
        <v>31</v>
      </c>
      <c r="AB8" s="109" t="s">
        <v>32</v>
      </c>
      <c r="AC8" s="109" t="s">
        <v>33</v>
      </c>
      <c r="AD8" s="109" t="s">
        <v>34</v>
      </c>
      <c r="AE8" s="109" t="s">
        <v>35</v>
      </c>
      <c r="AF8" s="109" t="s">
        <v>36</v>
      </c>
      <c r="AG8" s="109" t="s">
        <v>37</v>
      </c>
      <c r="AH8" s="109" t="s">
        <v>38</v>
      </c>
      <c r="AI8" s="109" t="s">
        <v>39</v>
      </c>
      <c r="AJ8" s="109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7" s="33" customFormat="1" ht="19.149999999999999" customHeight="1">
      <c r="A9" s="26" t="s">
        <v>42</v>
      </c>
      <c r="B9" s="26">
        <v>49</v>
      </c>
      <c r="C9" s="27">
        <f ca="1">OFFSET(C9,15,0)</f>
        <v>1</v>
      </c>
      <c r="D9" s="38" t="s">
        <v>518</v>
      </c>
      <c r="E9" s="26" t="s">
        <v>44</v>
      </c>
      <c r="F9" s="26">
        <v>55</v>
      </c>
      <c r="G9" s="214" t="s">
        <v>252</v>
      </c>
      <c r="H9" s="215"/>
      <c r="I9" s="215"/>
      <c r="J9" s="215"/>
      <c r="K9" s="216"/>
      <c r="L9" s="29" t="s">
        <v>381</v>
      </c>
      <c r="M9" s="30"/>
      <c r="N9" s="30"/>
      <c r="O9" s="30"/>
      <c r="P9" s="30"/>
      <c r="Q9" s="29" t="s">
        <v>65</v>
      </c>
      <c r="R9" s="30"/>
      <c r="S9" s="30"/>
      <c r="T9" s="30"/>
      <c r="U9" s="30"/>
      <c r="V9" s="29"/>
      <c r="W9" s="30"/>
      <c r="X9" s="30"/>
      <c r="Y9" s="30"/>
      <c r="Z9" s="30"/>
      <c r="AA9" s="29" t="s">
        <v>54</v>
      </c>
      <c r="AB9" s="30"/>
      <c r="AC9" s="30"/>
      <c r="AD9" s="30"/>
      <c r="AE9" s="29" t="s">
        <v>54</v>
      </c>
      <c r="AF9" s="30"/>
      <c r="AG9" s="30"/>
      <c r="AH9" s="30"/>
      <c r="AI9" s="30"/>
      <c r="AJ9" s="30"/>
      <c r="AK9" s="31"/>
      <c r="AL9" s="32"/>
      <c r="AM9" s="31"/>
      <c r="AN9" s="32"/>
      <c r="AP9" s="34" t="s">
        <v>49</v>
      </c>
      <c r="AQ9" s="35">
        <f>IF(E9="M",100,IF(E9=1,100,IF(E9="","",120)))</f>
        <v>100</v>
      </c>
      <c r="AT9" s="36"/>
    </row>
    <row r="10" spans="1:47" s="37" customFormat="1" ht="21.6" customHeight="1">
      <c r="A10" s="26" t="s">
        <v>42</v>
      </c>
      <c r="B10" s="26">
        <v>44</v>
      </c>
      <c r="C10" s="27">
        <f t="shared" ref="C10:C18" ca="1" si="0">OFFSET(C10,15,0)</f>
        <v>2</v>
      </c>
      <c r="D10" s="38" t="s">
        <v>519</v>
      </c>
      <c r="E10" s="26" t="s">
        <v>44</v>
      </c>
      <c r="F10" s="26">
        <v>56</v>
      </c>
      <c r="G10" s="214" t="s">
        <v>190</v>
      </c>
      <c r="H10" s="215"/>
      <c r="I10" s="215"/>
      <c r="J10" s="215"/>
      <c r="K10" s="216"/>
      <c r="L10" s="30"/>
      <c r="M10" s="30"/>
      <c r="N10" s="29" t="s">
        <v>54</v>
      </c>
      <c r="O10" s="30"/>
      <c r="P10" s="30"/>
      <c r="Q10" s="30"/>
      <c r="R10" s="30"/>
      <c r="S10" s="29" t="s">
        <v>45</v>
      </c>
      <c r="T10" s="30"/>
      <c r="U10" s="30"/>
      <c r="V10" s="30"/>
      <c r="W10" s="29" t="s">
        <v>47</v>
      </c>
      <c r="X10" s="30"/>
      <c r="Y10" s="30"/>
      <c r="Z10" s="30"/>
      <c r="AA10" s="30"/>
      <c r="AB10" s="30"/>
      <c r="AC10" s="29" t="s">
        <v>53</v>
      </c>
      <c r="AD10" s="30"/>
      <c r="AE10" s="30"/>
      <c r="AF10" s="29" t="s">
        <v>45</v>
      </c>
      <c r="AG10" s="30"/>
      <c r="AH10" s="30"/>
      <c r="AI10" s="30"/>
      <c r="AJ10" s="30"/>
      <c r="AK10" s="31"/>
      <c r="AL10" s="32"/>
      <c r="AM10" s="31"/>
      <c r="AN10" s="32"/>
      <c r="AP10" s="34" t="s">
        <v>56</v>
      </c>
      <c r="AQ10" s="35"/>
      <c r="AT10" s="36"/>
    </row>
    <row r="11" spans="1:47" s="33" customFormat="1" ht="21.6" customHeight="1">
      <c r="A11" s="26" t="s">
        <v>42</v>
      </c>
      <c r="B11" s="26">
        <v>49</v>
      </c>
      <c r="C11" s="27">
        <f t="shared" ca="1" si="0"/>
        <v>3</v>
      </c>
      <c r="D11" s="38" t="s">
        <v>520</v>
      </c>
      <c r="E11" s="26" t="s">
        <v>44</v>
      </c>
      <c r="F11" s="26">
        <v>57</v>
      </c>
      <c r="G11" s="214" t="s">
        <v>521</v>
      </c>
      <c r="H11" s="215"/>
      <c r="I11" s="215"/>
      <c r="J11" s="215"/>
      <c r="K11" s="216"/>
      <c r="L11" s="29" t="s">
        <v>522</v>
      </c>
      <c r="M11" s="30"/>
      <c r="N11" s="30"/>
      <c r="O11" s="30"/>
      <c r="P11" s="30"/>
      <c r="Q11" s="30"/>
      <c r="R11" s="30"/>
      <c r="S11" s="30"/>
      <c r="T11" s="29" t="s">
        <v>54</v>
      </c>
      <c r="U11" s="30"/>
      <c r="V11" s="30"/>
      <c r="W11" s="30"/>
      <c r="X11" s="30"/>
      <c r="Y11" s="29" t="s">
        <v>55</v>
      </c>
      <c r="Z11" s="30"/>
      <c r="AA11" s="30"/>
      <c r="AB11" s="30"/>
      <c r="AC11" s="30"/>
      <c r="AD11" s="29" t="s">
        <v>54</v>
      </c>
      <c r="AE11" s="30"/>
      <c r="AF11" s="30"/>
      <c r="AG11" s="30"/>
      <c r="AH11" s="29" t="s">
        <v>47</v>
      </c>
      <c r="AI11" s="30"/>
      <c r="AJ11" s="30"/>
      <c r="AK11" s="31"/>
      <c r="AL11" s="32"/>
      <c r="AM11" s="31"/>
      <c r="AN11" s="32"/>
      <c r="AP11" s="34" t="s">
        <v>60</v>
      </c>
      <c r="AQ11" s="39"/>
      <c r="AT11" s="36"/>
    </row>
    <row r="12" spans="1:47" s="33" customFormat="1" ht="21.6" customHeight="1">
      <c r="A12" s="26" t="s">
        <v>42</v>
      </c>
      <c r="B12" s="26">
        <v>49</v>
      </c>
      <c r="C12" s="27">
        <f t="shared" ca="1" si="0"/>
        <v>4</v>
      </c>
      <c r="D12" s="38" t="s">
        <v>523</v>
      </c>
      <c r="E12" s="26" t="s">
        <v>44</v>
      </c>
      <c r="F12" s="26">
        <v>57</v>
      </c>
      <c r="G12" s="214" t="s">
        <v>521</v>
      </c>
      <c r="H12" s="215"/>
      <c r="I12" s="215"/>
      <c r="J12" s="215"/>
      <c r="K12" s="216"/>
      <c r="L12" s="30"/>
      <c r="M12" s="30"/>
      <c r="N12" s="29" t="s">
        <v>54</v>
      </c>
      <c r="O12" s="30"/>
      <c r="P12" s="30"/>
      <c r="Q12" s="30"/>
      <c r="R12" s="29" t="s">
        <v>45</v>
      </c>
      <c r="S12" s="30"/>
      <c r="T12" s="30"/>
      <c r="U12" s="30"/>
      <c r="V12" s="29"/>
      <c r="W12" s="30"/>
      <c r="X12" s="30"/>
      <c r="Y12" s="30"/>
      <c r="Z12" s="29"/>
      <c r="AA12" s="30"/>
      <c r="AB12" s="30"/>
      <c r="AC12" s="30"/>
      <c r="AD12" s="30"/>
      <c r="AE12" s="30"/>
      <c r="AF12" s="30"/>
      <c r="AG12" s="30"/>
      <c r="AH12" s="30"/>
      <c r="AI12" s="29"/>
      <c r="AJ12" s="30"/>
      <c r="AK12" s="31"/>
      <c r="AL12" s="32"/>
      <c r="AM12" s="31"/>
      <c r="AN12" s="32"/>
      <c r="AP12" s="34" t="s">
        <v>66</v>
      </c>
      <c r="AQ12" s="39"/>
      <c r="AT12" s="36"/>
    </row>
    <row r="13" spans="1:47" s="33" customFormat="1" ht="21.6" customHeight="1">
      <c r="A13" s="26" t="s">
        <v>42</v>
      </c>
      <c r="B13" s="26">
        <v>49</v>
      </c>
      <c r="C13" s="27">
        <f t="shared" ca="1" si="0"/>
        <v>5</v>
      </c>
      <c r="D13" s="38" t="s">
        <v>524</v>
      </c>
      <c r="E13" s="26" t="s">
        <v>44</v>
      </c>
      <c r="F13" s="26">
        <v>58</v>
      </c>
      <c r="G13" s="214" t="s">
        <v>525</v>
      </c>
      <c r="H13" s="215"/>
      <c r="I13" s="215"/>
      <c r="J13" s="215"/>
      <c r="K13" s="216"/>
      <c r="L13" s="30"/>
      <c r="M13" s="30"/>
      <c r="N13" s="30"/>
      <c r="O13" s="29" t="s">
        <v>219</v>
      </c>
      <c r="P13" s="30"/>
      <c r="Q13" s="30"/>
      <c r="R13" s="30"/>
      <c r="S13" s="30"/>
      <c r="T13" s="29" t="s">
        <v>45</v>
      </c>
      <c r="U13" s="30"/>
      <c r="V13" s="30"/>
      <c r="W13" s="30"/>
      <c r="X13" s="30"/>
      <c r="Y13" s="30"/>
      <c r="Z13" s="30"/>
      <c r="AA13" s="29" t="s">
        <v>45</v>
      </c>
      <c r="AB13" s="30"/>
      <c r="AC13" s="30"/>
      <c r="AD13" s="30"/>
      <c r="AE13" s="30"/>
      <c r="AF13" s="29" t="s">
        <v>54</v>
      </c>
      <c r="AG13" s="30"/>
      <c r="AH13" s="30"/>
      <c r="AI13" s="30"/>
      <c r="AJ13" s="29"/>
      <c r="AK13" s="32"/>
      <c r="AL13" s="32"/>
      <c r="AM13" s="32"/>
      <c r="AN13" s="32"/>
      <c r="AP13" s="34" t="s">
        <v>69</v>
      </c>
      <c r="AQ13" s="39"/>
      <c r="AT13" s="36"/>
    </row>
    <row r="14" spans="1:47" s="33" customFormat="1" ht="21.6" customHeight="1">
      <c r="A14" s="26" t="s">
        <v>42</v>
      </c>
      <c r="B14" s="26">
        <v>49</v>
      </c>
      <c r="C14" s="27">
        <f ca="1">OFFSET(C14,15,0)</f>
        <v>6</v>
      </c>
      <c r="D14" s="38" t="s">
        <v>526</v>
      </c>
      <c r="E14" s="26" t="s">
        <v>44</v>
      </c>
      <c r="F14" s="26">
        <v>61</v>
      </c>
      <c r="G14" s="214" t="s">
        <v>525</v>
      </c>
      <c r="H14" s="215"/>
      <c r="I14" s="215"/>
      <c r="J14" s="215"/>
      <c r="K14" s="216"/>
      <c r="L14" s="30"/>
      <c r="M14" s="30"/>
      <c r="N14" s="30"/>
      <c r="O14" s="30"/>
      <c r="P14" s="30"/>
      <c r="Q14" s="29" t="s">
        <v>45</v>
      </c>
      <c r="R14" s="30"/>
      <c r="S14" s="30"/>
      <c r="T14" s="30"/>
      <c r="U14" s="29" t="s">
        <v>54</v>
      </c>
      <c r="V14" s="30"/>
      <c r="W14" s="29" t="s">
        <v>210</v>
      </c>
      <c r="X14" s="30"/>
      <c r="Y14" s="30"/>
      <c r="Z14" s="30"/>
      <c r="AA14" s="30"/>
      <c r="AB14" s="30"/>
      <c r="AC14" s="30"/>
      <c r="AD14" s="29" t="s">
        <v>45</v>
      </c>
      <c r="AE14" s="30"/>
      <c r="AF14" s="30"/>
      <c r="AG14" s="29" t="s">
        <v>54</v>
      </c>
      <c r="AH14" s="30"/>
      <c r="AI14" s="30"/>
      <c r="AJ14" s="30"/>
      <c r="AK14" s="32"/>
      <c r="AL14" s="32"/>
      <c r="AM14" s="32"/>
      <c r="AN14" s="32"/>
      <c r="AP14" s="34" t="s">
        <v>75</v>
      </c>
      <c r="AQ14" s="39"/>
      <c r="AT14" s="36"/>
    </row>
    <row r="15" spans="1:47" s="33" customFormat="1" ht="21.6" customHeight="1">
      <c r="A15" s="26" t="s">
        <v>42</v>
      </c>
      <c r="B15" s="26">
        <v>72</v>
      </c>
      <c r="C15" s="27">
        <f t="shared" ca="1" si="0"/>
        <v>7</v>
      </c>
      <c r="D15" s="38" t="s">
        <v>527</v>
      </c>
      <c r="E15" s="26" t="s">
        <v>44</v>
      </c>
      <c r="F15" s="26">
        <v>58</v>
      </c>
      <c r="G15" s="214" t="s">
        <v>361</v>
      </c>
      <c r="H15" s="215"/>
      <c r="I15" s="215"/>
      <c r="J15" s="215"/>
      <c r="K15" s="216"/>
      <c r="L15" s="30"/>
      <c r="M15" s="30"/>
      <c r="N15" s="30"/>
      <c r="O15" s="30"/>
      <c r="P15" s="29" t="s">
        <v>54</v>
      </c>
      <c r="Q15" s="30"/>
      <c r="R15" s="30"/>
      <c r="S15" s="29" t="s">
        <v>54</v>
      </c>
      <c r="T15" s="30"/>
      <c r="U15" s="30"/>
      <c r="V15" s="30"/>
      <c r="W15" s="30"/>
      <c r="X15" s="30"/>
      <c r="Y15" s="29" t="s">
        <v>54</v>
      </c>
      <c r="Z15" s="30"/>
      <c r="AA15" s="30"/>
      <c r="AB15" s="29" t="s">
        <v>54</v>
      </c>
      <c r="AC15" s="30"/>
      <c r="AD15" s="30"/>
      <c r="AE15" s="29" t="s">
        <v>53</v>
      </c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79</v>
      </c>
      <c r="AQ15" s="39"/>
      <c r="AT15" s="36"/>
    </row>
    <row r="16" spans="1:47" s="33" customFormat="1" ht="21.6" customHeight="1">
      <c r="A16" s="26" t="s">
        <v>42</v>
      </c>
      <c r="B16" s="26">
        <v>72</v>
      </c>
      <c r="C16" s="27">
        <f ca="1">OFFSET(C16,15,0)</f>
        <v>8</v>
      </c>
      <c r="D16" s="38" t="s">
        <v>528</v>
      </c>
      <c r="E16" s="26" t="s">
        <v>44</v>
      </c>
      <c r="F16" s="26">
        <v>61</v>
      </c>
      <c r="G16" s="214" t="s">
        <v>361</v>
      </c>
      <c r="H16" s="215"/>
      <c r="I16" s="215"/>
      <c r="J16" s="215"/>
      <c r="K16" s="216"/>
      <c r="L16" s="30"/>
      <c r="M16" s="29" t="s">
        <v>54</v>
      </c>
      <c r="N16" s="30"/>
      <c r="O16" s="30"/>
      <c r="P16" s="30"/>
      <c r="Q16" s="30"/>
      <c r="R16" s="29" t="s">
        <v>54</v>
      </c>
      <c r="S16" s="30"/>
      <c r="T16" s="30"/>
      <c r="U16" s="30"/>
      <c r="V16" s="30"/>
      <c r="W16" s="30"/>
      <c r="X16" s="29" t="s">
        <v>54</v>
      </c>
      <c r="Y16" s="30"/>
      <c r="Z16" s="30"/>
      <c r="AA16" s="30"/>
      <c r="AB16" s="30"/>
      <c r="AC16" s="29" t="s">
        <v>54</v>
      </c>
      <c r="AD16" s="30"/>
      <c r="AE16" s="30"/>
      <c r="AF16" s="30"/>
      <c r="AG16" s="30"/>
      <c r="AH16" s="29" t="s">
        <v>54</v>
      </c>
      <c r="AI16" s="30"/>
      <c r="AJ16" s="30"/>
      <c r="AK16" s="32"/>
      <c r="AL16" s="32"/>
      <c r="AM16" s="32"/>
      <c r="AN16" s="32"/>
      <c r="AP16" s="34" t="s">
        <v>83</v>
      </c>
      <c r="AQ16" s="39"/>
      <c r="AT16" s="36"/>
    </row>
    <row r="17" spans="1:50" s="33" customFormat="1" ht="21.6" customHeight="1">
      <c r="A17" s="26" t="s">
        <v>42</v>
      </c>
      <c r="B17" s="26">
        <v>49</v>
      </c>
      <c r="C17" s="27">
        <f t="shared" ca="1" si="0"/>
        <v>9</v>
      </c>
      <c r="D17" s="38" t="s">
        <v>529</v>
      </c>
      <c r="E17" s="26" t="s">
        <v>44</v>
      </c>
      <c r="F17" s="26">
        <v>61</v>
      </c>
      <c r="G17" s="214" t="s">
        <v>530</v>
      </c>
      <c r="H17" s="215"/>
      <c r="I17" s="215"/>
      <c r="J17" s="215"/>
      <c r="K17" s="216"/>
      <c r="L17" s="30"/>
      <c r="M17" s="30"/>
      <c r="N17" s="30"/>
      <c r="O17" s="29" t="s">
        <v>531</v>
      </c>
      <c r="P17" s="30"/>
      <c r="Q17" s="30"/>
      <c r="R17" s="30"/>
      <c r="S17" s="30"/>
      <c r="T17" s="30"/>
      <c r="U17" s="29" t="s">
        <v>53</v>
      </c>
      <c r="V17" s="30"/>
      <c r="W17" s="30"/>
      <c r="X17" s="29" t="s">
        <v>45</v>
      </c>
      <c r="Y17" s="30"/>
      <c r="Z17" s="30"/>
      <c r="AA17" s="30"/>
      <c r="AB17" s="29" t="s">
        <v>53</v>
      </c>
      <c r="AC17" s="30"/>
      <c r="AD17" s="30"/>
      <c r="AE17" s="30"/>
      <c r="AF17" s="30"/>
      <c r="AG17" s="30"/>
      <c r="AH17" s="30"/>
      <c r="AI17" s="29"/>
      <c r="AJ17" s="30"/>
      <c r="AK17" s="40"/>
      <c r="AL17" s="32"/>
      <c r="AM17" s="32"/>
      <c r="AN17" s="32"/>
      <c r="AO17" s="32"/>
      <c r="AP17" s="34" t="s">
        <v>87</v>
      </c>
      <c r="AQ17" s="39"/>
      <c r="AT17" s="32"/>
      <c r="AU17" s="41"/>
      <c r="AV17" s="41"/>
      <c r="AW17" s="41"/>
      <c r="AX17" s="41"/>
    </row>
    <row r="18" spans="1:50" s="33" customFormat="1" ht="21.6" customHeight="1">
      <c r="A18" s="26" t="s">
        <v>42</v>
      </c>
      <c r="B18" s="26">
        <v>53</v>
      </c>
      <c r="C18" s="27">
        <f t="shared" ca="1" si="0"/>
        <v>10</v>
      </c>
      <c r="D18" s="38" t="s">
        <v>532</v>
      </c>
      <c r="E18" s="42" t="s">
        <v>44</v>
      </c>
      <c r="F18" s="42">
        <v>62</v>
      </c>
      <c r="G18" s="214" t="s">
        <v>386</v>
      </c>
      <c r="H18" s="215"/>
      <c r="I18" s="215"/>
      <c r="J18" s="215"/>
      <c r="K18" s="216"/>
      <c r="L18" s="30"/>
      <c r="M18" s="29" t="s">
        <v>45</v>
      </c>
      <c r="N18" s="30"/>
      <c r="O18" s="30"/>
      <c r="P18" s="29" t="s">
        <v>55</v>
      </c>
      <c r="Q18" s="30"/>
      <c r="R18" s="30"/>
      <c r="S18" s="30"/>
      <c r="T18" s="30"/>
      <c r="U18" s="30"/>
      <c r="V18" s="30"/>
      <c r="W18" s="30"/>
      <c r="X18" s="30"/>
      <c r="Y18" s="30"/>
      <c r="Z18" s="29"/>
      <c r="AA18" s="30"/>
      <c r="AB18" s="30"/>
      <c r="AC18" s="30"/>
      <c r="AD18" s="30"/>
      <c r="AE18" s="30"/>
      <c r="AF18" s="30"/>
      <c r="AG18" s="29" t="s">
        <v>45</v>
      </c>
      <c r="AH18" s="30"/>
      <c r="AI18" s="30"/>
      <c r="AJ18" s="29"/>
      <c r="AK18" s="43"/>
      <c r="AL18" s="32"/>
      <c r="AM18" s="32"/>
      <c r="AN18" s="32"/>
      <c r="AO18" s="32"/>
      <c r="AP18" s="44" t="s">
        <v>90</v>
      </c>
      <c r="AQ18" s="39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9"/>
      <c r="AT19" s="32"/>
      <c r="AU19" s="41"/>
      <c r="AV19" s="45"/>
      <c r="AW19" s="45"/>
      <c r="AX19" s="45"/>
    </row>
    <row r="20" spans="1:50" s="33" customFormat="1" ht="21.6" customHeight="1" thickBot="1">
      <c r="B20" s="52"/>
      <c r="C20" s="52"/>
      <c r="D20" s="217" t="s">
        <v>92</v>
      </c>
      <c r="E20" s="217"/>
      <c r="F20" s="217"/>
      <c r="G20" s="109" t="s">
        <v>93</v>
      </c>
      <c r="H20" s="109" t="s">
        <v>94</v>
      </c>
      <c r="I20" s="109" t="s">
        <v>95</v>
      </c>
      <c r="J20" s="109" t="s">
        <v>96</v>
      </c>
      <c r="K20" s="109" t="s">
        <v>97</v>
      </c>
      <c r="L20" s="109" t="s">
        <v>98</v>
      </c>
      <c r="M20" s="109" t="s">
        <v>99</v>
      </c>
      <c r="N20" s="109" t="s">
        <v>100</v>
      </c>
      <c r="O20" s="109" t="s">
        <v>101</v>
      </c>
      <c r="P20" s="109" t="s">
        <v>102</v>
      </c>
      <c r="V20" s="40"/>
      <c r="W20" s="40"/>
      <c r="X20" s="40"/>
      <c r="Y20" s="40"/>
      <c r="Z20" s="218" t="s">
        <v>103</v>
      </c>
      <c r="AA20" s="219"/>
      <c r="AB20" s="219"/>
      <c r="AC20" s="219"/>
      <c r="AD20" s="219"/>
      <c r="AE20" s="220"/>
      <c r="AM20" s="41"/>
      <c r="AN20" s="41"/>
      <c r="AP20" s="39"/>
      <c r="AQ20" s="32"/>
      <c r="AR20" s="32"/>
      <c r="AS20" s="32"/>
      <c r="AU20" s="45"/>
      <c r="AV20" s="45"/>
    </row>
    <row r="21" spans="1:50" s="33" customFormat="1" ht="21.6" customHeight="1" thickBot="1">
      <c r="B21" s="52"/>
      <c r="C21" s="52"/>
      <c r="D21" s="217"/>
      <c r="E21" s="217"/>
      <c r="F21" s="217"/>
      <c r="G21" s="109" t="s">
        <v>104</v>
      </c>
      <c r="H21" s="109" t="s">
        <v>105</v>
      </c>
      <c r="I21" s="109" t="s">
        <v>106</v>
      </c>
      <c r="J21" s="109" t="s">
        <v>107</v>
      </c>
      <c r="K21" s="109" t="s">
        <v>108</v>
      </c>
      <c r="L21" s="109" t="s">
        <v>109</v>
      </c>
      <c r="M21" s="109" t="s">
        <v>110</v>
      </c>
      <c r="N21" s="109" t="s">
        <v>111</v>
      </c>
      <c r="O21" s="109" t="s">
        <v>112</v>
      </c>
      <c r="P21" s="109" t="s">
        <v>113</v>
      </c>
      <c r="S21" s="56"/>
      <c r="T21" s="56"/>
      <c r="U21" s="56"/>
      <c r="V21" s="56"/>
      <c r="W21" s="56"/>
      <c r="X21" s="56"/>
      <c r="Z21" s="57">
        <v>14</v>
      </c>
      <c r="AA21" s="58"/>
      <c r="AB21" s="58"/>
      <c r="AC21" s="58"/>
      <c r="AD21" s="58"/>
      <c r="AE21" s="59"/>
      <c r="AM21" s="48"/>
      <c r="AN21" s="48"/>
      <c r="AP21" s="60" t="s">
        <v>114</v>
      </c>
      <c r="AQ21" s="39"/>
      <c r="AT21" s="61"/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69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80"/>
      <c r="T23" s="72"/>
      <c r="U23" s="72"/>
      <c r="V23" s="72"/>
      <c r="W23" s="72"/>
      <c r="X23" s="73"/>
      <c r="Z23" s="74" t="s">
        <v>242</v>
      </c>
      <c r="AA23" s="75"/>
      <c r="AB23" s="75"/>
      <c r="AC23" s="75"/>
      <c r="AD23" s="75"/>
      <c r="AE23" s="76"/>
      <c r="AM23" s="48"/>
      <c r="AN23" s="48"/>
      <c r="AO23" s="77"/>
    </row>
    <row r="24" spans="1:50" s="33" customFormat="1" ht="24" customHeight="1">
      <c r="A24" s="78" t="str">
        <f ca="1">OFFSET(A24,-15,0)</f>
        <v>PDL</v>
      </c>
      <c r="B24" s="79">
        <f ca="1">OFFSET(B24,-15,0)</f>
        <v>49</v>
      </c>
      <c r="C24" s="17">
        <v>1</v>
      </c>
      <c r="D24" s="38" t="str">
        <f ca="1">OFFSET(D24,-15,0)</f>
        <v>ROISNARD Thibault</v>
      </c>
      <c r="E24" s="80" t="str">
        <f ca="1">OFFSET(E24,-15,0)</f>
        <v>M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82" t="str">
        <f>IF(L24&lt;&gt;"","-","")</f>
        <v/>
      </c>
      <c r="L24" s="83"/>
      <c r="M24" s="227">
        <f>SUM(G24:K24)</f>
        <v>0</v>
      </c>
      <c r="N24" s="228"/>
      <c r="O24" s="84"/>
      <c r="P24" s="233">
        <f t="shared" ref="P24:P33" ca="1" si="1">SUM(OFFSET(P24,0,-10),OFFSET(P24,0,-3))</f>
        <v>0</v>
      </c>
      <c r="Q24" s="232"/>
      <c r="R24" s="45"/>
      <c r="S24" s="85"/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N24" s="48"/>
      <c r="AO24" s="52"/>
      <c r="AQ24" s="39">
        <f t="shared" ref="AQ24:AQ33" si="2">COUNT(G24:K24)</f>
        <v>4</v>
      </c>
    </row>
    <row r="25" spans="1:50" s="33" customFormat="1" ht="21.6" customHeight="1">
      <c r="A25" s="78" t="str">
        <f t="shared" ref="A25:B33" ca="1" si="3">OFFSET(A25,-15,0)</f>
        <v>PDL</v>
      </c>
      <c r="B25" s="79">
        <f t="shared" ca="1" si="3"/>
        <v>44</v>
      </c>
      <c r="C25" s="17">
        <v>2</v>
      </c>
      <c r="D25" s="38" t="str">
        <f t="shared" ref="D25:E33" ca="1" si="4">OFFSET(D25,-15,0)</f>
        <v>GROS Hugo</v>
      </c>
      <c r="E25" s="80" t="str">
        <f t="shared" ca="1" si="4"/>
        <v>M</v>
      </c>
      <c r="F25" s="26">
        <v>40</v>
      </c>
      <c r="G25" s="81">
        <v>10</v>
      </c>
      <c r="H25" s="81">
        <v>10</v>
      </c>
      <c r="I25" s="81">
        <v>10</v>
      </c>
      <c r="J25" s="81">
        <v>10</v>
      </c>
      <c r="K25" s="82">
        <v>10</v>
      </c>
      <c r="L25" s="83" t="s">
        <v>127</v>
      </c>
      <c r="M25" s="227">
        <f t="shared" ref="M25:M33" si="5">SUM(G25:K25)</f>
        <v>50</v>
      </c>
      <c r="N25" s="228"/>
      <c r="O25" s="84"/>
      <c r="P25" s="233">
        <f t="shared" ca="1" si="1"/>
        <v>90</v>
      </c>
      <c r="Q25" s="232"/>
      <c r="R25" s="45"/>
      <c r="S25" s="85"/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M25" s="48"/>
      <c r="AN25" s="48"/>
      <c r="AO25" s="52"/>
      <c r="AQ25" s="39">
        <f t="shared" si="2"/>
        <v>5</v>
      </c>
    </row>
    <row r="26" spans="1:50" s="33" customFormat="1" ht="21.6" customHeight="1">
      <c r="A26" s="78" t="str">
        <f t="shared" ca="1" si="3"/>
        <v>PDL</v>
      </c>
      <c r="B26" s="79">
        <f t="shared" ca="1" si="3"/>
        <v>49</v>
      </c>
      <c r="C26" s="17">
        <v>3</v>
      </c>
      <c r="D26" s="38" t="str">
        <f t="shared" ca="1" si="4"/>
        <v>CALBRY Maxime</v>
      </c>
      <c r="E26" s="80" t="str">
        <f t="shared" ca="1" si="4"/>
        <v>M</v>
      </c>
      <c r="F26" s="26">
        <v>17</v>
      </c>
      <c r="G26" s="81">
        <v>10</v>
      </c>
      <c r="H26" s="81">
        <v>0</v>
      </c>
      <c r="I26" s="81">
        <v>10</v>
      </c>
      <c r="J26" s="81">
        <v>0</v>
      </c>
      <c r="K26" s="82">
        <v>10</v>
      </c>
      <c r="L26" s="83" t="s">
        <v>128</v>
      </c>
      <c r="M26" s="227">
        <f t="shared" si="5"/>
        <v>30</v>
      </c>
      <c r="N26" s="228"/>
      <c r="O26" s="84"/>
      <c r="P26" s="233">
        <f t="shared" ca="1" si="1"/>
        <v>47</v>
      </c>
      <c r="Q26" s="232"/>
      <c r="R26" s="45"/>
      <c r="S26" s="85"/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M26" s="48"/>
      <c r="AN26" s="48"/>
      <c r="AO26" s="52"/>
      <c r="AQ26" s="39">
        <f t="shared" si="2"/>
        <v>5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PDL</v>
      </c>
      <c r="B27" s="79">
        <f t="shared" ca="1" si="3"/>
        <v>49</v>
      </c>
      <c r="C27" s="17">
        <v>4</v>
      </c>
      <c r="D27" s="38" t="str">
        <f t="shared" ca="1" si="4"/>
        <v>VIGUERIE Loic</v>
      </c>
      <c r="E27" s="80" t="str">
        <f t="shared" ca="1" si="4"/>
        <v>M</v>
      </c>
      <c r="F27" s="26">
        <v>97</v>
      </c>
      <c r="G27" s="81">
        <v>0</v>
      </c>
      <c r="H27" s="81">
        <v>10</v>
      </c>
      <c r="I27" s="81" t="str">
        <f>IF(L27&lt;&gt;"","-","")</f>
        <v>-</v>
      </c>
      <c r="J27" s="81" t="str">
        <f>IF(L27&lt;&gt;"","-","")</f>
        <v>-</v>
      </c>
      <c r="K27" s="82" t="str">
        <f t="shared" ref="K27:K33" si="6">IF(L27&lt;&gt;"","-","")</f>
        <v>-</v>
      </c>
      <c r="L27" s="83" t="s">
        <v>127</v>
      </c>
      <c r="M27" s="227">
        <f t="shared" si="5"/>
        <v>10</v>
      </c>
      <c r="N27" s="228"/>
      <c r="O27" s="84"/>
      <c r="P27" s="253">
        <f t="shared" ca="1" si="1"/>
        <v>107</v>
      </c>
      <c r="Q27" s="254"/>
      <c r="R27" s="45"/>
      <c r="S27" s="85"/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M27" s="48"/>
      <c r="AN27" s="48"/>
      <c r="AO27" s="52"/>
      <c r="AQ27" s="39">
        <f t="shared" si="2"/>
        <v>2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PDL</v>
      </c>
      <c r="B28" s="79">
        <f t="shared" ca="1" si="3"/>
        <v>49</v>
      </c>
      <c r="C28" s="17">
        <v>5</v>
      </c>
      <c r="D28" s="38" t="str">
        <f t="shared" ca="1" si="4"/>
        <v>CHABENAT Sven</v>
      </c>
      <c r="E28" s="80" t="str">
        <f t="shared" ca="1" si="4"/>
        <v>M</v>
      </c>
      <c r="F28" s="26">
        <v>20</v>
      </c>
      <c r="G28" s="81">
        <v>0</v>
      </c>
      <c r="H28" s="81">
        <v>10</v>
      </c>
      <c r="I28" s="81">
        <v>10</v>
      </c>
      <c r="J28" s="81">
        <v>0</v>
      </c>
      <c r="K28" s="82" t="str">
        <f t="shared" si="6"/>
        <v/>
      </c>
      <c r="L28" s="83"/>
      <c r="M28" s="227">
        <f t="shared" si="5"/>
        <v>20</v>
      </c>
      <c r="N28" s="228"/>
      <c r="O28" s="84"/>
      <c r="P28" s="233">
        <f t="shared" ca="1" si="1"/>
        <v>40</v>
      </c>
      <c r="Q28" s="232"/>
      <c r="R28" s="45"/>
      <c r="S28" s="85"/>
      <c r="T28" s="86"/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M28" s="48"/>
      <c r="AN28" s="48"/>
      <c r="AO28" s="52"/>
      <c r="AQ28" s="39">
        <f t="shared" si="2"/>
        <v>4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PDL</v>
      </c>
      <c r="B29" s="79">
        <f t="shared" ca="1" si="3"/>
        <v>49</v>
      </c>
      <c r="C29" s="17">
        <v>6</v>
      </c>
      <c r="D29" s="38" t="str">
        <f t="shared" ca="1" si="4"/>
        <v>DELARUE Simon</v>
      </c>
      <c r="E29" s="80" t="str">
        <f t="shared" ca="1" si="4"/>
        <v>M</v>
      </c>
      <c r="F29" s="26">
        <v>30</v>
      </c>
      <c r="G29" s="81">
        <v>10</v>
      </c>
      <c r="H29" s="81">
        <v>0</v>
      </c>
      <c r="I29" s="81">
        <v>0</v>
      </c>
      <c r="J29" s="81">
        <v>10</v>
      </c>
      <c r="K29" s="82">
        <v>0</v>
      </c>
      <c r="L29" s="83" t="s">
        <v>128</v>
      </c>
      <c r="M29" s="227">
        <f t="shared" si="5"/>
        <v>20</v>
      </c>
      <c r="N29" s="228"/>
      <c r="O29" s="84"/>
      <c r="P29" s="233">
        <f t="shared" ca="1" si="1"/>
        <v>50</v>
      </c>
      <c r="Q29" s="230"/>
      <c r="R29" s="45"/>
      <c r="S29" s="85"/>
      <c r="T29" s="86"/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M29" s="48"/>
      <c r="AN29" s="48"/>
      <c r="AO29" s="52"/>
      <c r="AQ29" s="39">
        <f t="shared" si="2"/>
        <v>5</v>
      </c>
      <c r="AR29" s="22"/>
    </row>
    <row r="30" spans="1:50" s="33" customFormat="1" ht="21.6" customHeight="1">
      <c r="A30" s="78" t="str">
        <f t="shared" ca="1" si="3"/>
        <v>PDL</v>
      </c>
      <c r="B30" s="79">
        <f t="shared" ca="1" si="3"/>
        <v>72</v>
      </c>
      <c r="C30" s="17">
        <v>7</v>
      </c>
      <c r="D30" s="38" t="str">
        <f t="shared" ca="1" si="4"/>
        <v>LELIEVRE Francois</v>
      </c>
      <c r="E30" s="80" t="str">
        <f t="shared" ca="1" si="4"/>
        <v>M</v>
      </c>
      <c r="F30" s="26">
        <v>50</v>
      </c>
      <c r="G30" s="81">
        <v>0</v>
      </c>
      <c r="H30" s="81">
        <v>0</v>
      </c>
      <c r="I30" s="81">
        <v>0</v>
      </c>
      <c r="J30" s="81">
        <v>0</v>
      </c>
      <c r="K30" s="82">
        <v>10</v>
      </c>
      <c r="L30" s="83" t="s">
        <v>128</v>
      </c>
      <c r="M30" s="227">
        <f t="shared" si="5"/>
        <v>10</v>
      </c>
      <c r="N30" s="228"/>
      <c r="O30" s="84"/>
      <c r="P30" s="233">
        <f t="shared" ca="1" si="1"/>
        <v>60</v>
      </c>
      <c r="Q30" s="230"/>
      <c r="R30" s="45"/>
      <c r="S30" s="85"/>
      <c r="T30" s="86"/>
      <c r="U30" s="86"/>
      <c r="V30" s="86"/>
      <c r="W30" s="86"/>
      <c r="X30" s="87"/>
      <c r="Z30" s="85"/>
      <c r="AA30" s="86"/>
      <c r="AB30" s="86"/>
      <c r="AC30" s="86"/>
      <c r="AD30" s="86"/>
      <c r="AE30" s="87"/>
      <c r="AM30" s="48"/>
      <c r="AN30" s="48"/>
      <c r="AO30" s="52"/>
      <c r="AQ30" s="39">
        <f t="shared" si="2"/>
        <v>5</v>
      </c>
      <c r="AR30" s="22"/>
    </row>
    <row r="31" spans="1:50" s="33" customFormat="1" ht="21.6" customHeight="1">
      <c r="A31" s="78" t="str">
        <f t="shared" ca="1" si="3"/>
        <v>PDL</v>
      </c>
      <c r="B31" s="79">
        <f t="shared" ca="1" si="3"/>
        <v>72</v>
      </c>
      <c r="C31" s="17">
        <v>8</v>
      </c>
      <c r="D31" s="38" t="str">
        <f t="shared" ca="1" si="4"/>
        <v>LELIEVRE Theo</v>
      </c>
      <c r="E31" s="80" t="str">
        <f t="shared" ca="1" si="4"/>
        <v>M</v>
      </c>
      <c r="F31" s="26">
        <v>40</v>
      </c>
      <c r="G31" s="81">
        <v>0</v>
      </c>
      <c r="H31" s="81">
        <v>0</v>
      </c>
      <c r="I31" s="81">
        <v>0</v>
      </c>
      <c r="J31" s="81">
        <v>0</v>
      </c>
      <c r="K31" s="82">
        <v>0</v>
      </c>
      <c r="L31" s="83" t="s">
        <v>128</v>
      </c>
      <c r="M31" s="227">
        <f t="shared" si="5"/>
        <v>0</v>
      </c>
      <c r="N31" s="228"/>
      <c r="O31" s="84"/>
      <c r="P31" s="233">
        <f t="shared" ca="1" si="1"/>
        <v>40</v>
      </c>
      <c r="Q31" s="232"/>
      <c r="R31" s="45"/>
      <c r="S31" s="85"/>
      <c r="T31" s="86"/>
      <c r="U31" s="86"/>
      <c r="V31" s="86"/>
      <c r="W31" s="86"/>
      <c r="X31" s="87"/>
      <c r="Z31" s="85"/>
      <c r="AA31" s="86"/>
      <c r="AB31" s="86"/>
      <c r="AC31" s="86"/>
      <c r="AD31" s="86"/>
      <c r="AE31" s="87"/>
      <c r="AM31" s="48"/>
      <c r="AN31" s="48"/>
      <c r="AO31" s="52"/>
      <c r="AQ31" s="39">
        <f t="shared" si="2"/>
        <v>5</v>
      </c>
      <c r="AR31" s="22"/>
    </row>
    <row r="32" spans="1:50" s="33" customFormat="1" ht="21.6" customHeight="1">
      <c r="A32" s="78" t="str">
        <f t="shared" ca="1" si="3"/>
        <v>PDL</v>
      </c>
      <c r="B32" s="79">
        <f t="shared" ca="1" si="3"/>
        <v>49</v>
      </c>
      <c r="C32" s="17">
        <v>9</v>
      </c>
      <c r="D32" s="38" t="str">
        <f t="shared" ca="1" si="4"/>
        <v>COUSSEAU Alexandre</v>
      </c>
      <c r="E32" s="80" t="str">
        <f t="shared" ca="1" si="4"/>
        <v>M</v>
      </c>
      <c r="F32" s="26">
        <v>30</v>
      </c>
      <c r="G32" s="81">
        <v>10</v>
      </c>
      <c r="H32" s="81">
        <v>10</v>
      </c>
      <c r="I32" s="81">
        <v>10</v>
      </c>
      <c r="J32" s="81">
        <v>10</v>
      </c>
      <c r="K32" s="82">
        <v>10</v>
      </c>
      <c r="L32" s="83" t="s">
        <v>127</v>
      </c>
      <c r="M32" s="227">
        <f t="shared" si="5"/>
        <v>50</v>
      </c>
      <c r="N32" s="228"/>
      <c r="O32" s="84"/>
      <c r="P32" s="229">
        <f t="shared" ca="1" si="1"/>
        <v>80</v>
      </c>
      <c r="Q32" s="230"/>
      <c r="R32" s="89"/>
      <c r="S32" s="85"/>
      <c r="T32" s="86"/>
      <c r="U32" s="86"/>
      <c r="V32" s="86"/>
      <c r="W32" s="86"/>
      <c r="X32" s="87"/>
      <c r="Z32" s="85" t="s">
        <v>45</v>
      </c>
      <c r="AA32" s="86"/>
      <c r="AB32" s="86"/>
      <c r="AC32" s="86"/>
      <c r="AD32" s="86"/>
      <c r="AE32" s="87"/>
      <c r="AN32" s="90"/>
      <c r="AO32" s="90"/>
      <c r="AP32" s="90"/>
      <c r="AQ32" s="39">
        <f t="shared" si="2"/>
        <v>5</v>
      </c>
      <c r="AR32" s="48"/>
      <c r="AS32" s="48"/>
    </row>
    <row r="33" spans="1:45" s="33" customFormat="1" ht="21.6" customHeight="1" thickBot="1">
      <c r="A33" s="91" t="str">
        <f t="shared" ca="1" si="3"/>
        <v>PDL</v>
      </c>
      <c r="B33" s="92">
        <f t="shared" ca="1" si="3"/>
        <v>53</v>
      </c>
      <c r="C33" s="17">
        <v>10</v>
      </c>
      <c r="D33" s="38" t="str">
        <f t="shared" ca="1" si="4"/>
        <v>BELLIER Tanguy</v>
      </c>
      <c r="E33" s="80" t="str">
        <f t="shared" ca="1" si="4"/>
        <v>M</v>
      </c>
      <c r="F33" s="26">
        <v>70</v>
      </c>
      <c r="G33" s="81">
        <v>10</v>
      </c>
      <c r="H33" s="81">
        <v>10</v>
      </c>
      <c r="I33" s="81">
        <v>10</v>
      </c>
      <c r="J33" s="81" t="str">
        <f>IF(L33&lt;&gt;"","-","")</f>
        <v>-</v>
      </c>
      <c r="K33" s="82" t="str">
        <f t="shared" si="6"/>
        <v>-</v>
      </c>
      <c r="L33" s="83" t="s">
        <v>127</v>
      </c>
      <c r="M33" s="227">
        <f t="shared" si="5"/>
        <v>30</v>
      </c>
      <c r="N33" s="228"/>
      <c r="O33" s="84"/>
      <c r="P33" s="253">
        <f t="shared" ca="1" si="1"/>
        <v>100</v>
      </c>
      <c r="Q33" s="254"/>
      <c r="R33" s="89"/>
      <c r="S33" s="93"/>
      <c r="T33" s="94"/>
      <c r="U33" s="94"/>
      <c r="V33" s="94"/>
      <c r="W33" s="94"/>
      <c r="X33" s="95"/>
      <c r="Z33" s="93"/>
      <c r="AA33" s="94"/>
      <c r="AB33" s="94"/>
      <c r="AC33" s="94"/>
      <c r="AD33" s="94"/>
      <c r="AE33" s="95"/>
      <c r="AN33" s="90"/>
      <c r="AO33" s="90"/>
      <c r="AP33" s="90"/>
      <c r="AQ33" s="39">
        <f t="shared" si="2"/>
        <v>3</v>
      </c>
      <c r="AR33" s="48"/>
      <c r="AS33" s="48"/>
    </row>
    <row r="34" spans="1:45" s="33" customFormat="1" ht="13.9" customHeight="1">
      <c r="A34" s="37"/>
      <c r="B34" s="37"/>
      <c r="C34" s="181" t="s">
        <v>129</v>
      </c>
      <c r="D34" s="96"/>
      <c r="E34" s="96"/>
      <c r="F34" s="96"/>
      <c r="G34" s="96"/>
      <c r="H34" s="96"/>
      <c r="I34" s="96"/>
      <c r="J34" s="96"/>
      <c r="K34" s="96"/>
      <c r="L34" s="96"/>
      <c r="M34" s="236" t="s">
        <v>130</v>
      </c>
      <c r="N34" s="236"/>
      <c r="O34" s="236"/>
      <c r="P34" s="236"/>
      <c r="Q34" s="236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</row>
    <row r="35" spans="1:45" s="33" customFormat="1" ht="14.45" hidden="1" customHeight="1">
      <c r="A35" s="37"/>
      <c r="B35" s="37"/>
      <c r="C35" s="98">
        <f>COUNT(L35:AJ35,S42:X42,Z42:AE42)</f>
        <v>0</v>
      </c>
      <c r="D35" s="98"/>
      <c r="E35" s="39"/>
      <c r="F35" s="39"/>
      <c r="G35" s="237" t="s">
        <v>131</v>
      </c>
      <c r="H35" s="238"/>
      <c r="I35" s="238"/>
      <c r="J35" s="238"/>
      <c r="K35" s="238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100"/>
      <c r="AL35" s="41"/>
      <c r="AM35" s="41"/>
    </row>
    <row r="36" spans="1:45" s="33" customFormat="1" ht="14.45" hidden="1" customHeight="1">
      <c r="A36" s="37"/>
      <c r="B36" s="37"/>
      <c r="C36" s="39"/>
      <c r="D36" s="39"/>
      <c r="E36" s="39"/>
      <c r="F36" s="39"/>
      <c r="G36" s="234" t="s">
        <v>132</v>
      </c>
      <c r="H36" s="235"/>
      <c r="I36" s="235"/>
      <c r="J36" s="235"/>
      <c r="K36" s="235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100"/>
      <c r="AL36" s="41"/>
      <c r="AM36" s="41"/>
    </row>
    <row r="37" spans="1:45" s="33" customFormat="1" ht="14.45" hidden="1" customHeight="1">
      <c r="A37" s="37"/>
      <c r="B37" s="37"/>
      <c r="C37" s="98"/>
      <c r="D37" s="39"/>
      <c r="E37" s="39"/>
      <c r="F37" s="39"/>
      <c r="G37" s="234" t="s">
        <v>133</v>
      </c>
      <c r="H37" s="235"/>
      <c r="I37" s="235"/>
      <c r="J37" s="235"/>
      <c r="K37" s="235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</row>
    <row r="38" spans="1:45" s="33" customFormat="1" ht="5.45" hidden="1" customHeight="1">
      <c r="A38" s="1"/>
      <c r="B38" s="1"/>
      <c r="C38" s="101"/>
      <c r="D38" s="39"/>
      <c r="E38" s="102"/>
      <c r="F38" s="103"/>
      <c r="G38" s="102"/>
      <c r="H38" s="102"/>
      <c r="I38" s="102"/>
      <c r="J38" s="102"/>
      <c r="K38" s="102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5"/>
      <c r="AL38" s="3"/>
      <c r="AM38" s="3"/>
      <c r="AN38" s="3"/>
      <c r="AO38" s="3"/>
      <c r="AP38" s="3"/>
      <c r="AQ38" s="3"/>
      <c r="AR38" s="3"/>
      <c r="AS38" s="3"/>
    </row>
    <row r="39" spans="1:45" hidden="1">
      <c r="A39" s="1"/>
      <c r="B39" s="1"/>
      <c r="C39" s="101"/>
      <c r="D39" s="24"/>
      <c r="E39" s="102"/>
      <c r="F39" s="103"/>
      <c r="G39" s="102"/>
      <c r="H39" s="102"/>
      <c r="I39" s="102"/>
      <c r="J39" s="102"/>
      <c r="K39" s="102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  <c r="AG39" s="107"/>
      <c r="AH39" s="107"/>
      <c r="AI39" s="107"/>
      <c r="AJ39" s="107"/>
      <c r="AK39" s="3"/>
      <c r="AL39" s="3"/>
      <c r="AM39" s="3"/>
      <c r="AN39" s="3"/>
      <c r="AO39" s="3"/>
      <c r="AP39" s="3"/>
      <c r="AQ39" s="3"/>
      <c r="AR39" s="3"/>
      <c r="AS39" s="3"/>
    </row>
    <row r="40" spans="1:45" hidden="1">
      <c r="C40" s="24"/>
      <c r="D40" s="24"/>
      <c r="E40" s="24"/>
      <c r="F40" s="24"/>
      <c r="G40" s="24"/>
      <c r="H40" s="24"/>
      <c r="I40" s="24"/>
      <c r="J40" s="24"/>
      <c r="K40" s="24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8"/>
    </row>
    <row r="41" spans="1:45" ht="5.45" hidden="1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45" ht="14.45" hidden="1" customHeight="1">
      <c r="C42" s="24"/>
      <c r="D42" s="3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7"/>
      <c r="T42" s="107"/>
      <c r="U42" s="107"/>
      <c r="V42" s="107"/>
      <c r="W42" s="107"/>
      <c r="X42" s="107"/>
      <c r="Z42" s="107"/>
      <c r="AA42" s="107"/>
      <c r="AB42" s="107"/>
      <c r="AC42" s="107"/>
      <c r="AD42" s="107"/>
      <c r="AE42" s="107"/>
    </row>
    <row r="43" spans="1:45" hidden="1">
      <c r="C43" s="24"/>
      <c r="D43" s="3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6"/>
      <c r="T43" s="106"/>
      <c r="U43" s="106"/>
      <c r="V43" s="106"/>
      <c r="W43" s="106"/>
      <c r="X43" s="106"/>
      <c r="Z43" s="106"/>
      <c r="AA43" s="106"/>
      <c r="AB43" s="106"/>
      <c r="AC43" s="106"/>
      <c r="AD43" s="106"/>
      <c r="AE43" s="106"/>
    </row>
    <row r="44" spans="1:4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6"/>
      <c r="T44" s="106"/>
      <c r="U44" s="106"/>
      <c r="V44" s="106"/>
      <c r="W44" s="106"/>
      <c r="X44" s="106"/>
      <c r="Z44" s="106"/>
      <c r="AA44" s="106"/>
      <c r="AB44" s="106"/>
      <c r="AC44" s="106"/>
      <c r="AD44" s="106"/>
      <c r="AE44" s="106"/>
    </row>
    <row r="45" spans="1:45" ht="4.9000000000000004" hidden="1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4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6"/>
      <c r="T46" s="106"/>
      <c r="U46" s="106"/>
      <c r="V46" s="106"/>
      <c r="W46" s="106"/>
      <c r="X46" s="106"/>
      <c r="Z46" s="106"/>
      <c r="AA46" s="106"/>
      <c r="AB46" s="106"/>
      <c r="AC46" s="106"/>
      <c r="AD46" s="106"/>
      <c r="AE46" s="106"/>
    </row>
    <row r="47" spans="1:4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6"/>
      <c r="T47" s="106"/>
      <c r="U47" s="106"/>
      <c r="V47" s="106"/>
      <c r="W47" s="106"/>
      <c r="X47" s="106"/>
      <c r="Z47" s="106"/>
      <c r="AA47" s="106"/>
      <c r="AB47" s="106"/>
      <c r="AC47" s="106"/>
      <c r="AD47" s="106"/>
      <c r="AE47" s="106"/>
    </row>
  </sheetData>
  <sheetProtection selectLockedCells="1"/>
  <mergeCells count="56">
    <mergeCell ref="G37:K37"/>
    <mergeCell ref="M30:N30"/>
    <mergeCell ref="P30:Q30"/>
    <mergeCell ref="M31:N31"/>
    <mergeCell ref="P31:Q31"/>
    <mergeCell ref="M32:N32"/>
    <mergeCell ref="P32:Q32"/>
    <mergeCell ref="M33:N33"/>
    <mergeCell ref="P33:Q33"/>
    <mergeCell ref="M34:Q34"/>
    <mergeCell ref="G35:K35"/>
    <mergeCell ref="G36:K36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000000000000001" header="0.13" footer="0.14000000000000001"/>
  <pageSetup paperSize="9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zoomScale="81" zoomScaleNormal="81" workbookViewId="0">
      <pane ySplit="1" topLeftCell="A9" activePane="bottomLeft" state="frozenSplit"/>
      <selection activeCell="G18" sqref="G18:K18"/>
      <selection pane="bottomLeft" activeCell="J51" sqref="J51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7.28515625" hidden="1" customWidth="1"/>
    <col min="43" max="43" width="4" hidden="1" customWidth="1"/>
    <col min="44" max="45" width="4" customWidth="1"/>
    <col min="46" max="46" width="10.42578125" style="12" customWidth="1"/>
    <col min="47" max="240" width="11.42578125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2" width="4" customWidth="1"/>
    <col min="253" max="254" width="11.42578125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178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 t="s">
        <v>179</v>
      </c>
      <c r="U2" s="9" t="s">
        <v>180</v>
      </c>
      <c r="V2" s="9"/>
      <c r="W2" s="5"/>
      <c r="X2" s="196" t="str">
        <f>IF(T2="","",T2)</f>
        <v>2</v>
      </c>
      <c r="Y2" s="196" t="str">
        <f>IF(U2="","",U2)</f>
        <v>4</v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 xml:space="preserve">2 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21" t="s">
        <v>22</v>
      </c>
      <c r="S8" s="20" t="s">
        <v>23</v>
      </c>
      <c r="T8" s="20" t="s">
        <v>24</v>
      </c>
      <c r="U8" s="20" t="s">
        <v>25</v>
      </c>
      <c r="V8" s="55" t="s">
        <v>26</v>
      </c>
      <c r="W8" s="20" t="s">
        <v>27</v>
      </c>
      <c r="X8" s="20" t="s">
        <v>28</v>
      </c>
      <c r="Y8" s="20" t="s">
        <v>29</v>
      </c>
      <c r="Z8" s="54" t="s">
        <v>30</v>
      </c>
      <c r="AA8" s="20" t="s">
        <v>31</v>
      </c>
      <c r="AB8" s="20" t="s">
        <v>32</v>
      </c>
      <c r="AC8" s="20" t="s">
        <v>33</v>
      </c>
      <c r="AD8" s="109" t="s">
        <v>34</v>
      </c>
      <c r="AE8" s="20" t="s">
        <v>35</v>
      </c>
      <c r="AF8" s="20" t="s">
        <v>36</v>
      </c>
      <c r="AG8" s="109" t="s">
        <v>37</v>
      </c>
      <c r="AH8" s="21" t="s">
        <v>38</v>
      </c>
      <c r="AI8" s="109" t="s">
        <v>39</v>
      </c>
      <c r="AJ8" s="20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7" s="33" customFormat="1" ht="19.149999999999999" customHeight="1">
      <c r="A9" s="26" t="s">
        <v>42</v>
      </c>
      <c r="B9" s="26">
        <v>44</v>
      </c>
      <c r="C9" s="27">
        <f ca="1">OFFSET(C9,15,0)</f>
        <v>1</v>
      </c>
      <c r="D9" s="38" t="s">
        <v>181</v>
      </c>
      <c r="E9" s="26" t="s">
        <v>44</v>
      </c>
      <c r="F9" s="26" t="s">
        <v>85</v>
      </c>
      <c r="G9" s="214" t="s">
        <v>182</v>
      </c>
      <c r="H9" s="215"/>
      <c r="I9" s="215"/>
      <c r="J9" s="215"/>
      <c r="K9" s="216"/>
      <c r="L9" s="29" t="s">
        <v>45</v>
      </c>
      <c r="M9" s="30"/>
      <c r="N9" s="30"/>
      <c r="O9" s="30"/>
      <c r="P9" s="30"/>
      <c r="Q9" s="29" t="s">
        <v>45</v>
      </c>
      <c r="R9" s="30"/>
      <c r="S9" s="30"/>
      <c r="T9" s="30"/>
      <c r="U9" s="30"/>
      <c r="V9" s="29"/>
      <c r="W9" s="30"/>
      <c r="X9" s="30"/>
      <c r="Y9" s="30"/>
      <c r="Z9" s="30"/>
      <c r="AA9" s="29" t="s">
        <v>54</v>
      </c>
      <c r="AB9" s="30"/>
      <c r="AC9" s="30"/>
      <c r="AD9" s="30"/>
      <c r="AE9" s="29" t="s">
        <v>54</v>
      </c>
      <c r="AF9" s="30"/>
      <c r="AG9" s="30"/>
      <c r="AH9" s="30"/>
      <c r="AI9" s="30"/>
      <c r="AJ9" s="30"/>
      <c r="AK9" s="31"/>
      <c r="AL9" s="32"/>
      <c r="AM9" s="31"/>
      <c r="AN9" s="32"/>
      <c r="AP9" s="34" t="s">
        <v>49</v>
      </c>
      <c r="AQ9" s="35">
        <f>IF(E9="M",100,IF(E9=1,100,IF(E9="","",120)))</f>
        <v>100</v>
      </c>
      <c r="AT9" s="36"/>
    </row>
    <row r="10" spans="1:47" s="37" customFormat="1" ht="21.6" customHeight="1">
      <c r="A10" s="26" t="s">
        <v>42</v>
      </c>
      <c r="B10" s="26">
        <v>44</v>
      </c>
      <c r="C10" s="27">
        <f t="shared" ref="C10:C18" ca="1" si="0">OFFSET(C10,15,0)</f>
        <v>2</v>
      </c>
      <c r="D10" s="28" t="s">
        <v>183</v>
      </c>
      <c r="E10" s="26" t="s">
        <v>44</v>
      </c>
      <c r="F10" s="26" t="s">
        <v>184</v>
      </c>
      <c r="G10" s="214" t="s">
        <v>185</v>
      </c>
      <c r="H10" s="215"/>
      <c r="I10" s="215"/>
      <c r="J10" s="215"/>
      <c r="K10" s="216"/>
      <c r="L10" s="30"/>
      <c r="M10" s="30"/>
      <c r="N10" s="29" t="s">
        <v>48</v>
      </c>
      <c r="O10" s="30"/>
      <c r="P10" s="30"/>
      <c r="Q10" s="30"/>
      <c r="R10" s="30"/>
      <c r="S10" s="29" t="s">
        <v>48</v>
      </c>
      <c r="T10" s="30"/>
      <c r="U10" s="30"/>
      <c r="V10" s="30"/>
      <c r="W10" s="29" t="s">
        <v>54</v>
      </c>
      <c r="X10" s="30"/>
      <c r="Y10" s="30"/>
      <c r="Z10" s="30"/>
      <c r="AA10" s="30"/>
      <c r="AB10" s="30"/>
      <c r="AC10" s="29" t="s">
        <v>54</v>
      </c>
      <c r="AD10" s="30"/>
      <c r="AE10" s="30"/>
      <c r="AF10" s="29" t="s">
        <v>54</v>
      </c>
      <c r="AG10" s="30"/>
      <c r="AH10" s="30"/>
      <c r="AI10" s="30"/>
      <c r="AJ10" s="30"/>
      <c r="AK10" s="31"/>
      <c r="AL10" s="32"/>
      <c r="AM10" s="31"/>
      <c r="AN10" s="32"/>
      <c r="AP10" s="34" t="s">
        <v>56</v>
      </c>
      <c r="AQ10" s="35"/>
      <c r="AT10" s="36"/>
    </row>
    <row r="11" spans="1:47" s="33" customFormat="1" ht="21.6" customHeight="1">
      <c r="A11" s="26" t="s">
        <v>42</v>
      </c>
      <c r="B11" s="26">
        <v>85</v>
      </c>
      <c r="C11" s="27">
        <f t="shared" ca="1" si="0"/>
        <v>3</v>
      </c>
      <c r="D11" s="38" t="s">
        <v>186</v>
      </c>
      <c r="E11" s="26" t="s">
        <v>44</v>
      </c>
      <c r="F11" s="26" t="s">
        <v>187</v>
      </c>
      <c r="G11" s="214" t="s">
        <v>188</v>
      </c>
      <c r="H11" s="215"/>
      <c r="I11" s="215"/>
      <c r="J11" s="215"/>
      <c r="K11" s="216"/>
      <c r="L11" s="29" t="s">
        <v>54</v>
      </c>
      <c r="M11" s="30"/>
      <c r="N11" s="30"/>
      <c r="O11" s="30"/>
      <c r="P11" s="30"/>
      <c r="Q11" s="30"/>
      <c r="R11" s="30"/>
      <c r="S11" s="30"/>
      <c r="T11" s="29" t="s">
        <v>45</v>
      </c>
      <c r="U11" s="30"/>
      <c r="V11" s="30"/>
      <c r="W11" s="30"/>
      <c r="X11" s="30"/>
      <c r="Y11" s="29" t="s">
        <v>45</v>
      </c>
      <c r="Z11" s="30"/>
      <c r="AA11" s="30"/>
      <c r="AB11" s="30"/>
      <c r="AC11" s="30"/>
      <c r="AD11" s="29"/>
      <c r="AE11" s="30"/>
      <c r="AF11" s="30"/>
      <c r="AG11" s="30"/>
      <c r="AH11" s="29"/>
      <c r="AI11" s="30"/>
      <c r="AJ11" s="30"/>
      <c r="AK11" s="31"/>
      <c r="AL11" s="32"/>
      <c r="AM11" s="31"/>
      <c r="AN11" s="32"/>
      <c r="AP11" s="34" t="s">
        <v>60</v>
      </c>
      <c r="AQ11" s="39"/>
      <c r="AT11" s="36"/>
    </row>
    <row r="12" spans="1:47" s="33" customFormat="1" ht="21.6" customHeight="1">
      <c r="A12" s="26" t="s">
        <v>42</v>
      </c>
      <c r="B12" s="26">
        <v>44</v>
      </c>
      <c r="C12" s="27">
        <f t="shared" ca="1" si="0"/>
        <v>4</v>
      </c>
      <c r="D12" s="110" t="s">
        <v>189</v>
      </c>
      <c r="E12" s="26" t="s">
        <v>44</v>
      </c>
      <c r="F12" s="26" t="s">
        <v>187</v>
      </c>
      <c r="G12" s="214" t="s">
        <v>190</v>
      </c>
      <c r="H12" s="215"/>
      <c r="I12" s="215"/>
      <c r="J12" s="215"/>
      <c r="K12" s="216"/>
      <c r="L12" s="30"/>
      <c r="M12" s="30"/>
      <c r="N12" s="29" t="s">
        <v>73</v>
      </c>
      <c r="O12" s="30"/>
      <c r="P12" s="30"/>
      <c r="Q12" s="30"/>
      <c r="R12" s="29"/>
      <c r="S12" s="30"/>
      <c r="T12" s="30"/>
      <c r="U12" s="30"/>
      <c r="V12" s="29"/>
      <c r="W12" s="30"/>
      <c r="X12" s="30"/>
      <c r="Y12" s="30"/>
      <c r="Z12" s="29"/>
      <c r="AA12" s="30"/>
      <c r="AB12" s="30"/>
      <c r="AC12" s="30"/>
      <c r="AD12" s="30"/>
      <c r="AE12" s="30"/>
      <c r="AF12" s="30"/>
      <c r="AG12" s="30"/>
      <c r="AH12" s="30"/>
      <c r="AI12" s="29"/>
      <c r="AJ12" s="30"/>
      <c r="AK12" s="31"/>
      <c r="AL12" s="32"/>
      <c r="AM12" s="31"/>
      <c r="AN12" s="32"/>
      <c r="AP12" s="34" t="s">
        <v>66</v>
      </c>
      <c r="AQ12" s="39"/>
      <c r="AT12" s="36"/>
    </row>
    <row r="13" spans="1:47" s="33" customFormat="1" ht="21.6" customHeight="1">
      <c r="A13" s="26" t="s">
        <v>191</v>
      </c>
      <c r="B13" s="26">
        <v>56</v>
      </c>
      <c r="C13" s="27">
        <f t="shared" ca="1" si="0"/>
        <v>5</v>
      </c>
      <c r="D13" s="28" t="s">
        <v>192</v>
      </c>
      <c r="E13" s="26" t="s">
        <v>44</v>
      </c>
      <c r="F13" s="26" t="s">
        <v>193</v>
      </c>
      <c r="G13" s="214" t="s">
        <v>194</v>
      </c>
      <c r="H13" s="215"/>
      <c r="I13" s="215"/>
      <c r="J13" s="215"/>
      <c r="K13" s="216"/>
      <c r="L13" s="30"/>
      <c r="M13" s="30"/>
      <c r="N13" s="30"/>
      <c r="O13" s="29" t="s">
        <v>54</v>
      </c>
      <c r="P13" s="30"/>
      <c r="Q13" s="30"/>
      <c r="R13" s="30"/>
      <c r="S13" s="30"/>
      <c r="T13" s="29" t="s">
        <v>54</v>
      </c>
      <c r="U13" s="30"/>
      <c r="V13" s="30"/>
      <c r="W13" s="30"/>
      <c r="X13" s="30"/>
      <c r="Y13" s="30"/>
      <c r="Z13" s="30"/>
      <c r="AA13" s="29" t="s">
        <v>195</v>
      </c>
      <c r="AB13" s="30"/>
      <c r="AC13" s="30"/>
      <c r="AD13" s="30"/>
      <c r="AE13" s="30"/>
      <c r="AF13" s="29" t="s">
        <v>54</v>
      </c>
      <c r="AG13" s="30"/>
      <c r="AH13" s="30"/>
      <c r="AI13" s="30"/>
      <c r="AJ13" s="29" t="s">
        <v>48</v>
      </c>
      <c r="AK13" s="32"/>
      <c r="AL13" s="32"/>
      <c r="AM13" s="32"/>
      <c r="AN13" s="32"/>
      <c r="AP13" s="34" t="s">
        <v>69</v>
      </c>
      <c r="AQ13" s="39"/>
      <c r="AT13" s="36"/>
    </row>
    <row r="14" spans="1:47" s="33" customFormat="1" ht="21.6" customHeight="1">
      <c r="A14" s="26" t="s">
        <v>42</v>
      </c>
      <c r="B14" s="26">
        <v>85</v>
      </c>
      <c r="C14" s="27">
        <f t="shared" ca="1" si="0"/>
        <v>6</v>
      </c>
      <c r="D14" s="110" t="s">
        <v>196</v>
      </c>
      <c r="E14" s="26" t="s">
        <v>44</v>
      </c>
      <c r="F14" s="26" t="s">
        <v>197</v>
      </c>
      <c r="G14" s="214" t="s">
        <v>198</v>
      </c>
      <c r="H14" s="215"/>
      <c r="I14" s="215"/>
      <c r="J14" s="215"/>
      <c r="K14" s="216"/>
      <c r="L14" s="30"/>
      <c r="M14" s="30"/>
      <c r="N14" s="30"/>
      <c r="O14" s="30"/>
      <c r="P14" s="30"/>
      <c r="Q14" s="29" t="s">
        <v>54</v>
      </c>
      <c r="R14" s="30"/>
      <c r="S14" s="30"/>
      <c r="T14" s="30"/>
      <c r="U14" s="29" t="s">
        <v>45</v>
      </c>
      <c r="V14" s="30"/>
      <c r="W14" s="29" t="s">
        <v>54</v>
      </c>
      <c r="X14" s="30"/>
      <c r="Y14" s="30"/>
      <c r="Z14" s="30"/>
      <c r="AA14" s="30"/>
      <c r="AB14" s="30"/>
      <c r="AC14" s="30"/>
      <c r="AD14" s="29"/>
      <c r="AE14" s="30"/>
      <c r="AF14" s="30"/>
      <c r="AG14" s="29"/>
      <c r="AH14" s="30"/>
      <c r="AI14" s="30"/>
      <c r="AJ14" s="30"/>
      <c r="AK14" s="32"/>
      <c r="AL14" s="32"/>
      <c r="AM14" s="32"/>
      <c r="AN14" s="32"/>
      <c r="AP14" s="34" t="s">
        <v>75</v>
      </c>
      <c r="AQ14" s="39"/>
      <c r="AT14" s="36"/>
    </row>
    <row r="15" spans="1:47" s="33" customFormat="1" ht="21.6" customHeight="1">
      <c r="A15" s="26" t="s">
        <v>42</v>
      </c>
      <c r="B15" s="26">
        <v>85</v>
      </c>
      <c r="C15" s="27">
        <f ca="1">OFFSET(C15,15,0)</f>
        <v>7</v>
      </c>
      <c r="D15" s="28" t="s">
        <v>199</v>
      </c>
      <c r="E15" s="26" t="s">
        <v>44</v>
      </c>
      <c r="F15" s="26" t="s">
        <v>200</v>
      </c>
      <c r="G15" s="214" t="s">
        <v>198</v>
      </c>
      <c r="H15" s="215"/>
      <c r="I15" s="215"/>
      <c r="J15" s="215"/>
      <c r="K15" s="216"/>
      <c r="L15" s="30"/>
      <c r="M15" s="30"/>
      <c r="N15" s="30"/>
      <c r="O15" s="30"/>
      <c r="P15" s="29" t="s">
        <v>65</v>
      </c>
      <c r="Q15" s="30"/>
      <c r="R15" s="30"/>
      <c r="S15" s="29" t="s">
        <v>201</v>
      </c>
      <c r="T15" s="30"/>
      <c r="U15" s="30"/>
      <c r="V15" s="30"/>
      <c r="W15" s="30"/>
      <c r="X15" s="30"/>
      <c r="Y15" s="29" t="s">
        <v>54</v>
      </c>
      <c r="Z15" s="30"/>
      <c r="AA15" s="30"/>
      <c r="AB15" s="29" t="s">
        <v>54</v>
      </c>
      <c r="AC15" s="30"/>
      <c r="AD15" s="30"/>
      <c r="AE15" s="29" t="s">
        <v>45</v>
      </c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79</v>
      </c>
      <c r="AQ15" s="39"/>
      <c r="AT15" s="36"/>
    </row>
    <row r="16" spans="1:47" s="33" customFormat="1" ht="21.6" customHeight="1">
      <c r="A16" s="26" t="s">
        <v>202</v>
      </c>
      <c r="B16" s="26">
        <v>37</v>
      </c>
      <c r="C16" s="27">
        <f t="shared" ca="1" si="0"/>
        <v>8</v>
      </c>
      <c r="D16" s="28" t="s">
        <v>203</v>
      </c>
      <c r="E16" s="26" t="s">
        <v>44</v>
      </c>
      <c r="F16" s="26" t="s">
        <v>197</v>
      </c>
      <c r="G16" s="214" t="s">
        <v>204</v>
      </c>
      <c r="H16" s="215"/>
      <c r="I16" s="215"/>
      <c r="J16" s="215"/>
      <c r="K16" s="216"/>
      <c r="L16" s="30"/>
      <c r="M16" s="29" t="s">
        <v>54</v>
      </c>
      <c r="N16" s="30"/>
      <c r="O16" s="30"/>
      <c r="P16" s="30"/>
      <c r="Q16" s="30"/>
      <c r="R16" s="29"/>
      <c r="S16" s="30"/>
      <c r="T16" s="30"/>
      <c r="U16" s="30"/>
      <c r="V16" s="30"/>
      <c r="W16" s="30"/>
      <c r="X16" s="29" t="s">
        <v>55</v>
      </c>
      <c r="Y16" s="30"/>
      <c r="Z16" s="30"/>
      <c r="AA16" s="30"/>
      <c r="AB16" s="30"/>
      <c r="AC16" s="29" t="s">
        <v>47</v>
      </c>
      <c r="AD16" s="30"/>
      <c r="AE16" s="30"/>
      <c r="AF16" s="30"/>
      <c r="AG16" s="30"/>
      <c r="AH16" s="29"/>
      <c r="AI16" s="30"/>
      <c r="AJ16" s="30"/>
      <c r="AK16" s="32"/>
      <c r="AL16" s="32"/>
      <c r="AM16" s="32"/>
      <c r="AN16" s="32"/>
      <c r="AP16" s="34" t="s">
        <v>83</v>
      </c>
      <c r="AQ16" s="39"/>
      <c r="AT16" s="36"/>
    </row>
    <row r="17" spans="1:50" s="33" customFormat="1" ht="21.6" customHeight="1">
      <c r="A17" s="26" t="s">
        <v>42</v>
      </c>
      <c r="B17" s="26">
        <v>49</v>
      </c>
      <c r="C17" s="27">
        <f t="shared" ca="1" si="0"/>
        <v>9</v>
      </c>
      <c r="D17" s="38" t="s">
        <v>205</v>
      </c>
      <c r="E17" s="26" t="s">
        <v>44</v>
      </c>
      <c r="F17" s="26" t="s">
        <v>200</v>
      </c>
      <c r="G17" s="214" t="s">
        <v>206</v>
      </c>
      <c r="H17" s="215"/>
      <c r="I17" s="215"/>
      <c r="J17" s="215"/>
      <c r="K17" s="216"/>
      <c r="L17" s="30"/>
      <c r="M17" s="30"/>
      <c r="N17" s="30"/>
      <c r="O17" s="29" t="s">
        <v>45</v>
      </c>
      <c r="P17" s="30"/>
      <c r="Q17" s="30"/>
      <c r="R17" s="30"/>
      <c r="S17" s="30"/>
      <c r="T17" s="30"/>
      <c r="U17" s="29" t="s">
        <v>54</v>
      </c>
      <c r="V17" s="30"/>
      <c r="W17" s="30"/>
      <c r="X17" s="29" t="s">
        <v>54</v>
      </c>
      <c r="Y17" s="30"/>
      <c r="Z17" s="30"/>
      <c r="AA17" s="30"/>
      <c r="AB17" s="29" t="s">
        <v>65</v>
      </c>
      <c r="AC17" s="30"/>
      <c r="AD17" s="30"/>
      <c r="AE17" s="30"/>
      <c r="AF17" s="30"/>
      <c r="AG17" s="30"/>
      <c r="AH17" s="30"/>
      <c r="AI17" s="29"/>
      <c r="AJ17" s="30"/>
      <c r="AK17" s="40"/>
      <c r="AL17" s="32"/>
      <c r="AM17" s="32"/>
      <c r="AN17" s="32"/>
      <c r="AO17" s="32"/>
      <c r="AP17" s="34" t="s">
        <v>87</v>
      </c>
      <c r="AQ17" s="39"/>
      <c r="AT17" s="32"/>
      <c r="AU17" s="41"/>
      <c r="AV17" s="41"/>
      <c r="AW17" s="41"/>
      <c r="AX17" s="41"/>
    </row>
    <row r="18" spans="1:50" s="33" customFormat="1" ht="21.6" customHeight="1">
      <c r="A18" s="26" t="s">
        <v>202</v>
      </c>
      <c r="B18" s="26">
        <v>37</v>
      </c>
      <c r="C18" s="27">
        <f t="shared" ca="1" si="0"/>
        <v>10</v>
      </c>
      <c r="D18" s="38" t="s">
        <v>207</v>
      </c>
      <c r="E18" s="42" t="s">
        <v>44</v>
      </c>
      <c r="F18" s="42" t="s">
        <v>208</v>
      </c>
      <c r="G18" s="214" t="s">
        <v>209</v>
      </c>
      <c r="H18" s="215"/>
      <c r="I18" s="215"/>
      <c r="J18" s="215"/>
      <c r="K18" s="216"/>
      <c r="L18" s="30"/>
      <c r="M18" s="29" t="s">
        <v>210</v>
      </c>
      <c r="N18" s="30"/>
      <c r="O18" s="30"/>
      <c r="P18" s="29" t="s">
        <v>65</v>
      </c>
      <c r="Q18" s="30"/>
      <c r="R18" s="30"/>
      <c r="S18" s="30"/>
      <c r="T18" s="30"/>
      <c r="U18" s="30"/>
      <c r="V18" s="30"/>
      <c r="W18" s="30"/>
      <c r="X18" s="30"/>
      <c r="Y18" s="30"/>
      <c r="Z18" s="29"/>
      <c r="AA18" s="30"/>
      <c r="AB18" s="30"/>
      <c r="AC18" s="30"/>
      <c r="AD18" s="30"/>
      <c r="AE18" s="30"/>
      <c r="AF18" s="30"/>
      <c r="AG18" s="29"/>
      <c r="AH18" s="30"/>
      <c r="AI18" s="30"/>
      <c r="AJ18" s="29" t="s">
        <v>47</v>
      </c>
      <c r="AK18" s="43"/>
      <c r="AL18" s="32"/>
      <c r="AM18" s="32"/>
      <c r="AN18" s="32"/>
      <c r="AO18" s="32"/>
      <c r="AP18" s="44" t="s">
        <v>90</v>
      </c>
      <c r="AQ18" s="39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9"/>
      <c r="AT19" s="32"/>
      <c r="AU19" s="41"/>
      <c r="AV19" s="45"/>
      <c r="AW19" s="45"/>
      <c r="AX19" s="45"/>
    </row>
    <row r="20" spans="1:50" s="33" customFormat="1" ht="21.6" customHeight="1" thickBot="1">
      <c r="B20" s="52"/>
      <c r="C20" s="52"/>
      <c r="D20" s="217" t="s">
        <v>92</v>
      </c>
      <c r="E20" s="217"/>
      <c r="F20" s="217"/>
      <c r="G20" s="21" t="s">
        <v>93</v>
      </c>
      <c r="H20" s="21" t="s">
        <v>94</v>
      </c>
      <c r="I20" s="109" t="s">
        <v>95</v>
      </c>
      <c r="J20" s="109" t="s">
        <v>96</v>
      </c>
      <c r="K20" s="21" t="s">
        <v>97</v>
      </c>
      <c r="L20" s="21" t="s">
        <v>98</v>
      </c>
      <c r="M20" s="109" t="s">
        <v>99</v>
      </c>
      <c r="N20" s="21" t="s">
        <v>100</v>
      </c>
      <c r="O20" s="21" t="s">
        <v>101</v>
      </c>
      <c r="P20" s="53" t="s">
        <v>102</v>
      </c>
      <c r="V20" s="40"/>
      <c r="W20" s="40"/>
      <c r="X20" s="40"/>
      <c r="Y20" s="40"/>
      <c r="Z20" s="218" t="s">
        <v>103</v>
      </c>
      <c r="AA20" s="219"/>
      <c r="AB20" s="219"/>
      <c r="AC20" s="219"/>
      <c r="AD20" s="219"/>
      <c r="AE20" s="220"/>
      <c r="AM20" s="41"/>
      <c r="AN20" s="41"/>
      <c r="AP20" s="39"/>
      <c r="AQ20" s="32"/>
      <c r="AR20" s="32"/>
      <c r="AS20" s="32"/>
      <c r="AU20" s="45"/>
      <c r="AV20" s="45"/>
    </row>
    <row r="21" spans="1:50" s="33" customFormat="1" ht="21.6" customHeight="1" thickBot="1">
      <c r="B21" s="52"/>
      <c r="C21" s="52"/>
      <c r="D21" s="217"/>
      <c r="E21" s="217"/>
      <c r="F21" s="217"/>
      <c r="G21" s="21" t="s">
        <v>104</v>
      </c>
      <c r="H21" s="21" t="s">
        <v>105</v>
      </c>
      <c r="I21" s="109" t="s">
        <v>106</v>
      </c>
      <c r="J21" s="109" t="s">
        <v>107</v>
      </c>
      <c r="K21" s="109" t="s">
        <v>108</v>
      </c>
      <c r="L21" s="53" t="s">
        <v>109</v>
      </c>
      <c r="M21" s="21" t="s">
        <v>110</v>
      </c>
      <c r="N21" s="21" t="s">
        <v>111</v>
      </c>
      <c r="O21" s="53" t="s">
        <v>112</v>
      </c>
      <c r="P21" s="109" t="s">
        <v>113</v>
      </c>
      <c r="S21" s="56"/>
      <c r="T21" s="56"/>
      <c r="U21" s="56"/>
      <c r="V21" s="56"/>
      <c r="W21" s="56"/>
      <c r="X21" s="56"/>
      <c r="Z21" s="57"/>
      <c r="AA21" s="58"/>
      <c r="AB21" s="58"/>
      <c r="AC21" s="58"/>
      <c r="AD21" s="58"/>
      <c r="AE21" s="59"/>
      <c r="AM21" s="48"/>
      <c r="AN21" s="48"/>
      <c r="AP21" s="60" t="s">
        <v>114</v>
      </c>
      <c r="AQ21" s="39"/>
      <c r="AT21" s="61"/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69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21" t="s">
        <v>93</v>
      </c>
      <c r="T23" s="21" t="s">
        <v>107</v>
      </c>
      <c r="U23" s="21" t="s">
        <v>108</v>
      </c>
      <c r="V23" s="72"/>
      <c r="W23" s="72"/>
      <c r="X23" s="73"/>
      <c r="Z23" s="74"/>
      <c r="AA23" s="75"/>
      <c r="AB23" s="75"/>
      <c r="AC23" s="75"/>
      <c r="AD23" s="75"/>
      <c r="AE23" s="76"/>
      <c r="AM23" s="48"/>
      <c r="AN23" s="48"/>
      <c r="AO23" s="77"/>
    </row>
    <row r="24" spans="1:50" s="33" customFormat="1" ht="24" customHeight="1">
      <c r="A24" s="78" t="str">
        <f ca="1">OFFSET(A24,-15,0)</f>
        <v>PDL</v>
      </c>
      <c r="B24" s="79">
        <f ca="1">OFFSET(B24,-15,0)</f>
        <v>44</v>
      </c>
      <c r="C24" s="17">
        <v>1</v>
      </c>
      <c r="D24" s="38" t="str">
        <f ca="1">OFFSET(D24,-15,0)</f>
        <v>VIOLLIER Cedric</v>
      </c>
      <c r="E24" s="80" t="str">
        <f ca="1">OFFSET(E24,-15,0)</f>
        <v>M</v>
      </c>
      <c r="F24" s="26">
        <v>0</v>
      </c>
      <c r="G24" s="81">
        <v>10</v>
      </c>
      <c r="H24" s="81">
        <v>10</v>
      </c>
      <c r="I24" s="81">
        <v>0</v>
      </c>
      <c r="J24" s="81">
        <v>0</v>
      </c>
      <c r="K24" s="82">
        <v>0</v>
      </c>
      <c r="L24" s="83" t="s">
        <v>128</v>
      </c>
      <c r="M24" s="227">
        <f>SUM(G24:K24)</f>
        <v>20</v>
      </c>
      <c r="N24" s="228"/>
      <c r="O24" s="84"/>
      <c r="P24" s="233">
        <f t="shared" ref="P24:P33" ca="1" si="1">SUM(OFFSET(P24,0,-10),OFFSET(P24,0,-3))</f>
        <v>20</v>
      </c>
      <c r="Q24" s="232"/>
      <c r="R24" s="45"/>
      <c r="S24" s="85" t="s">
        <v>53</v>
      </c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N24" s="48"/>
      <c r="AO24" s="52"/>
      <c r="AQ24" s="39">
        <f t="shared" ref="AQ24:AQ33" si="2">COUNT(G24:K24)</f>
        <v>5</v>
      </c>
    </row>
    <row r="25" spans="1:50" s="33" customFormat="1" ht="21.6" customHeight="1">
      <c r="A25" s="78" t="str">
        <f t="shared" ref="A25:B33" ca="1" si="3">OFFSET(A25,-15,0)</f>
        <v>PDL</v>
      </c>
      <c r="B25" s="79">
        <f t="shared" ca="1" si="3"/>
        <v>44</v>
      </c>
      <c r="C25" s="17">
        <v>2</v>
      </c>
      <c r="D25" s="28" t="str">
        <f t="shared" ref="D25:E33" ca="1" si="4">OFFSET(D25,-15,0)</f>
        <v>VALLE Stephane</v>
      </c>
      <c r="E25" s="80" t="str">
        <f t="shared" ca="1" si="4"/>
        <v>M</v>
      </c>
      <c r="F25" s="26">
        <v>20</v>
      </c>
      <c r="G25" s="81">
        <v>0</v>
      </c>
      <c r="H25" s="81">
        <v>0</v>
      </c>
      <c r="I25" s="81">
        <v>0</v>
      </c>
      <c r="J25" s="81">
        <v>0</v>
      </c>
      <c r="K25" s="82">
        <v>10</v>
      </c>
      <c r="L25" s="83" t="s">
        <v>128</v>
      </c>
      <c r="M25" s="227">
        <f t="shared" ref="M25:M33" si="5">SUM(G25:K25)</f>
        <v>10</v>
      </c>
      <c r="N25" s="228"/>
      <c r="O25" s="84"/>
      <c r="P25" s="233">
        <f t="shared" ca="1" si="1"/>
        <v>30</v>
      </c>
      <c r="Q25" s="232"/>
      <c r="R25" s="45"/>
      <c r="S25" s="85" t="s">
        <v>54</v>
      </c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M25" s="48"/>
      <c r="AN25" s="48"/>
      <c r="AO25" s="52"/>
      <c r="AQ25" s="39">
        <f t="shared" si="2"/>
        <v>5</v>
      </c>
    </row>
    <row r="26" spans="1:50" s="33" customFormat="1" ht="21.6" customHeight="1">
      <c r="A26" s="78" t="str">
        <f t="shared" ca="1" si="3"/>
        <v>PDL</v>
      </c>
      <c r="B26" s="79">
        <f t="shared" ca="1" si="3"/>
        <v>85</v>
      </c>
      <c r="C26" s="17">
        <v>3</v>
      </c>
      <c r="D26" s="38" t="str">
        <f t="shared" ca="1" si="4"/>
        <v>GOURDEL Christophe</v>
      </c>
      <c r="E26" s="80" t="str">
        <f t="shared" ca="1" si="4"/>
        <v>M</v>
      </c>
      <c r="F26" s="26">
        <v>20</v>
      </c>
      <c r="G26" s="81">
        <v>0</v>
      </c>
      <c r="H26" s="81">
        <v>10</v>
      </c>
      <c r="I26" s="81">
        <v>10</v>
      </c>
      <c r="J26" s="81">
        <v>0</v>
      </c>
      <c r="K26" s="82">
        <v>0</v>
      </c>
      <c r="L26" s="83" t="s">
        <v>128</v>
      </c>
      <c r="M26" s="227">
        <f t="shared" si="5"/>
        <v>20</v>
      </c>
      <c r="N26" s="228"/>
      <c r="O26" s="84"/>
      <c r="P26" s="233">
        <f t="shared" ca="1" si="1"/>
        <v>40</v>
      </c>
      <c r="Q26" s="232"/>
      <c r="R26" s="45"/>
      <c r="S26" s="85"/>
      <c r="T26" s="86" t="s">
        <v>54</v>
      </c>
      <c r="U26" s="86" t="s">
        <v>54</v>
      </c>
      <c r="V26" s="86"/>
      <c r="W26" s="86"/>
      <c r="X26" s="87"/>
      <c r="Z26" s="85"/>
      <c r="AA26" s="86"/>
      <c r="AB26" s="86"/>
      <c r="AC26" s="86"/>
      <c r="AD26" s="86"/>
      <c r="AE26" s="87"/>
      <c r="AM26" s="48"/>
      <c r="AN26" s="48"/>
      <c r="AO26" s="52"/>
      <c r="AQ26" s="39">
        <f t="shared" si="2"/>
        <v>5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PDL</v>
      </c>
      <c r="B27" s="79">
        <f t="shared" ca="1" si="3"/>
        <v>44</v>
      </c>
      <c r="C27" s="17">
        <v>4</v>
      </c>
      <c r="D27" s="110" t="str">
        <f t="shared" ca="1" si="4"/>
        <v>JOLIVET Etienne</v>
      </c>
      <c r="E27" s="80" t="str">
        <f t="shared" ca="1" si="4"/>
        <v>M</v>
      </c>
      <c r="F27" s="26">
        <v>91</v>
      </c>
      <c r="G27" s="81">
        <v>10</v>
      </c>
      <c r="H27" s="81" t="str">
        <f>IF(L27&lt;&gt;"","-","")</f>
        <v>-</v>
      </c>
      <c r="I27" s="81" t="str">
        <f>IF(L27&lt;&gt;"","-","")</f>
        <v>-</v>
      </c>
      <c r="J27" s="81" t="str">
        <f t="shared" ref="J27:J31" si="6">IF(L27&lt;&gt;"","-","")</f>
        <v>-</v>
      </c>
      <c r="K27" s="82" t="str">
        <f t="shared" ref="K27:K31" si="7">IF(L27&lt;&gt;"","-","")</f>
        <v>-</v>
      </c>
      <c r="L27" s="83" t="s">
        <v>127</v>
      </c>
      <c r="M27" s="227">
        <f t="shared" si="5"/>
        <v>10</v>
      </c>
      <c r="N27" s="228"/>
      <c r="O27" s="84"/>
      <c r="P27" s="231">
        <f t="shared" ca="1" si="1"/>
        <v>101</v>
      </c>
      <c r="Q27" s="232"/>
      <c r="R27" s="45"/>
      <c r="S27" s="85"/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M27" s="48"/>
      <c r="AN27" s="48"/>
      <c r="AO27" s="52"/>
      <c r="AQ27" s="39">
        <f t="shared" si="2"/>
        <v>1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BRE</v>
      </c>
      <c r="B28" s="79">
        <f t="shared" ca="1" si="3"/>
        <v>56</v>
      </c>
      <c r="C28" s="17">
        <v>5</v>
      </c>
      <c r="D28" s="28" t="str">
        <f t="shared" ca="1" si="4"/>
        <v>BOGARD Patrice</v>
      </c>
      <c r="E28" s="80" t="str">
        <f t="shared" ca="1" si="4"/>
        <v>M</v>
      </c>
      <c r="F28" s="26">
        <v>51</v>
      </c>
      <c r="G28" s="81">
        <v>0</v>
      </c>
      <c r="H28" s="81">
        <v>0</v>
      </c>
      <c r="I28" s="81">
        <v>0</v>
      </c>
      <c r="J28" s="81">
        <v>0</v>
      </c>
      <c r="K28" s="82">
        <v>0</v>
      </c>
      <c r="L28" s="83" t="s">
        <v>128</v>
      </c>
      <c r="M28" s="227">
        <f t="shared" si="5"/>
        <v>0</v>
      </c>
      <c r="N28" s="228"/>
      <c r="O28" s="84"/>
      <c r="P28" s="233">
        <f t="shared" ca="1" si="1"/>
        <v>51</v>
      </c>
      <c r="Q28" s="232"/>
      <c r="R28" s="45"/>
      <c r="S28" s="85"/>
      <c r="T28" s="86"/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M28" s="48"/>
      <c r="AN28" s="48"/>
      <c r="AO28" s="52"/>
      <c r="AQ28" s="39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PDL</v>
      </c>
      <c r="B29" s="79">
        <f t="shared" ca="1" si="3"/>
        <v>85</v>
      </c>
      <c r="C29" s="17">
        <v>6</v>
      </c>
      <c r="D29" s="110" t="str">
        <f t="shared" ca="1" si="4"/>
        <v>ARRIVE Jean-Charles</v>
      </c>
      <c r="E29" s="80" t="str">
        <f t="shared" ca="1" si="4"/>
        <v>M</v>
      </c>
      <c r="F29" s="26">
        <v>90</v>
      </c>
      <c r="G29" s="81">
        <v>0</v>
      </c>
      <c r="H29" s="81">
        <v>10</v>
      </c>
      <c r="I29" s="81" t="s">
        <v>211</v>
      </c>
      <c r="J29" s="81" t="str">
        <f t="shared" si="6"/>
        <v>-</v>
      </c>
      <c r="K29" s="82" t="str">
        <f t="shared" si="7"/>
        <v>-</v>
      </c>
      <c r="L29" s="83" t="s">
        <v>127</v>
      </c>
      <c r="M29" s="227">
        <f t="shared" si="5"/>
        <v>10</v>
      </c>
      <c r="N29" s="228"/>
      <c r="O29" s="84"/>
      <c r="P29" s="231">
        <f t="shared" ca="1" si="1"/>
        <v>100</v>
      </c>
      <c r="Q29" s="232"/>
      <c r="R29" s="45"/>
      <c r="S29" s="85"/>
      <c r="T29" s="86"/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M29" s="48"/>
      <c r="AN29" s="48"/>
      <c r="AO29" s="52"/>
      <c r="AQ29" s="39">
        <f t="shared" si="2"/>
        <v>2</v>
      </c>
      <c r="AR29" s="22"/>
    </row>
    <row r="30" spans="1:50" s="33" customFormat="1" ht="21.6" customHeight="1">
      <c r="A30" s="78" t="str">
        <f t="shared" ca="1" si="3"/>
        <v>PDL</v>
      </c>
      <c r="B30" s="79">
        <f t="shared" ca="1" si="3"/>
        <v>85</v>
      </c>
      <c r="C30" s="17">
        <v>7</v>
      </c>
      <c r="D30" s="28" t="str">
        <f t="shared" ca="1" si="4"/>
        <v>FONTENEAU Dany</v>
      </c>
      <c r="E30" s="80" t="str">
        <f t="shared" ca="1" si="4"/>
        <v>M</v>
      </c>
      <c r="F30" s="26">
        <v>40</v>
      </c>
      <c r="G30" s="81">
        <v>0</v>
      </c>
      <c r="H30" s="81">
        <v>10</v>
      </c>
      <c r="I30" s="81">
        <v>0</v>
      </c>
      <c r="J30" s="81">
        <v>0</v>
      </c>
      <c r="K30" s="82">
        <v>10</v>
      </c>
      <c r="L30" s="83" t="s">
        <v>128</v>
      </c>
      <c r="M30" s="227">
        <f t="shared" si="5"/>
        <v>20</v>
      </c>
      <c r="N30" s="228"/>
      <c r="O30" s="84"/>
      <c r="P30" s="233">
        <f t="shared" ca="1" si="1"/>
        <v>60</v>
      </c>
      <c r="Q30" s="230"/>
      <c r="R30" s="45"/>
      <c r="S30" s="85"/>
      <c r="T30" s="86"/>
      <c r="U30" s="86"/>
      <c r="V30" s="86"/>
      <c r="W30" s="86"/>
      <c r="X30" s="87"/>
      <c r="Z30" s="85"/>
      <c r="AA30" s="86"/>
      <c r="AB30" s="86"/>
      <c r="AC30" s="86"/>
      <c r="AD30" s="86"/>
      <c r="AE30" s="87"/>
      <c r="AM30" s="48"/>
      <c r="AN30" s="48"/>
      <c r="AO30" s="52"/>
      <c r="AQ30" s="39">
        <f t="shared" si="2"/>
        <v>5</v>
      </c>
      <c r="AR30" s="22"/>
    </row>
    <row r="31" spans="1:50" s="33" customFormat="1" ht="21.6" customHeight="1">
      <c r="A31" s="78" t="str">
        <f t="shared" ca="1" si="3"/>
        <v>TBO</v>
      </c>
      <c r="B31" s="79">
        <f t="shared" ca="1" si="3"/>
        <v>37</v>
      </c>
      <c r="C31" s="17">
        <v>8</v>
      </c>
      <c r="D31" s="28" t="str">
        <f t="shared" ca="1" si="4"/>
        <v>BEAL Nicolas</v>
      </c>
      <c r="E31" s="80" t="str">
        <f t="shared" ca="1" si="4"/>
        <v>M</v>
      </c>
      <c r="F31" s="26">
        <v>80</v>
      </c>
      <c r="G31" s="81">
        <v>0</v>
      </c>
      <c r="H31" s="81">
        <v>10</v>
      </c>
      <c r="I31" s="81">
        <v>10</v>
      </c>
      <c r="J31" s="81" t="str">
        <f t="shared" si="6"/>
        <v>-</v>
      </c>
      <c r="K31" s="82" t="str">
        <f t="shared" si="7"/>
        <v>-</v>
      </c>
      <c r="L31" s="83" t="s">
        <v>127</v>
      </c>
      <c r="M31" s="227">
        <f t="shared" si="5"/>
        <v>20</v>
      </c>
      <c r="N31" s="228"/>
      <c r="O31" s="84"/>
      <c r="P31" s="231">
        <f t="shared" ca="1" si="1"/>
        <v>100</v>
      </c>
      <c r="Q31" s="232"/>
      <c r="R31" s="45"/>
      <c r="S31" s="85"/>
      <c r="T31" s="86"/>
      <c r="U31" s="86"/>
      <c r="V31" s="86"/>
      <c r="W31" s="86"/>
      <c r="X31" s="87"/>
      <c r="Z31" s="85"/>
      <c r="AA31" s="86"/>
      <c r="AB31" s="86"/>
      <c r="AC31" s="86"/>
      <c r="AD31" s="86"/>
      <c r="AE31" s="87"/>
      <c r="AM31" s="48"/>
      <c r="AN31" s="48"/>
      <c r="AO31" s="52"/>
      <c r="AQ31" s="39">
        <f t="shared" si="2"/>
        <v>3</v>
      </c>
      <c r="AR31" s="22"/>
    </row>
    <row r="32" spans="1:50" s="33" customFormat="1" ht="21.6" customHeight="1">
      <c r="A32" s="78" t="str">
        <f t="shared" ca="1" si="3"/>
        <v>PDL</v>
      </c>
      <c r="B32" s="79">
        <f t="shared" ca="1" si="3"/>
        <v>49</v>
      </c>
      <c r="C32" s="17">
        <v>9</v>
      </c>
      <c r="D32" s="38" t="str">
        <f t="shared" ca="1" si="4"/>
        <v>CHIRON Vincent</v>
      </c>
      <c r="E32" s="80" t="str">
        <f t="shared" ca="1" si="4"/>
        <v>M</v>
      </c>
      <c r="F32" s="26">
        <v>10</v>
      </c>
      <c r="G32" s="81">
        <v>10</v>
      </c>
      <c r="H32" s="81">
        <v>0</v>
      </c>
      <c r="I32" s="81">
        <v>0</v>
      </c>
      <c r="J32" s="81">
        <v>7</v>
      </c>
      <c r="K32" s="82">
        <v>10</v>
      </c>
      <c r="L32" s="83" t="s">
        <v>128</v>
      </c>
      <c r="M32" s="227">
        <f t="shared" si="5"/>
        <v>27</v>
      </c>
      <c r="N32" s="228"/>
      <c r="O32" s="84"/>
      <c r="P32" s="229">
        <f t="shared" ca="1" si="1"/>
        <v>37</v>
      </c>
      <c r="Q32" s="230"/>
      <c r="R32" s="89"/>
      <c r="S32" s="85"/>
      <c r="T32" s="86" t="s">
        <v>45</v>
      </c>
      <c r="U32" s="86"/>
      <c r="V32" s="86"/>
      <c r="W32" s="86"/>
      <c r="X32" s="87"/>
      <c r="Z32" s="85"/>
      <c r="AA32" s="86"/>
      <c r="AB32" s="86"/>
      <c r="AC32" s="86"/>
      <c r="AD32" s="86"/>
      <c r="AE32" s="87"/>
      <c r="AN32" s="90"/>
      <c r="AO32" s="90"/>
      <c r="AP32" s="90"/>
      <c r="AQ32" s="39">
        <f t="shared" si="2"/>
        <v>5</v>
      </c>
      <c r="AR32" s="48"/>
      <c r="AS32" s="48"/>
    </row>
    <row r="33" spans="1:45" s="33" customFormat="1" ht="21.6" customHeight="1" thickBot="1">
      <c r="A33" s="91" t="str">
        <f t="shared" ca="1" si="3"/>
        <v>TBO</v>
      </c>
      <c r="B33" s="92">
        <f t="shared" ca="1" si="3"/>
        <v>37</v>
      </c>
      <c r="C33" s="17">
        <v>10</v>
      </c>
      <c r="D33" s="38" t="str">
        <f t="shared" ca="1" si="4"/>
        <v>DEFORGE Eric</v>
      </c>
      <c r="E33" s="80" t="str">
        <f t="shared" ca="1" si="4"/>
        <v>M</v>
      </c>
      <c r="F33" s="26">
        <v>0</v>
      </c>
      <c r="G33" s="81">
        <v>0</v>
      </c>
      <c r="H33" s="81">
        <v>0</v>
      </c>
      <c r="I33" s="81">
        <v>10</v>
      </c>
      <c r="J33" s="81">
        <v>10</v>
      </c>
      <c r="K33" s="82">
        <v>10</v>
      </c>
      <c r="L33" s="83" t="s">
        <v>128</v>
      </c>
      <c r="M33" s="227">
        <f t="shared" si="5"/>
        <v>30</v>
      </c>
      <c r="N33" s="228"/>
      <c r="O33" s="84"/>
      <c r="P33" s="229">
        <f t="shared" ca="1" si="1"/>
        <v>30</v>
      </c>
      <c r="Q33" s="230"/>
      <c r="R33" s="89"/>
      <c r="S33" s="93"/>
      <c r="T33" s="94"/>
      <c r="U33" s="94" t="s">
        <v>45</v>
      </c>
      <c r="V33" s="94"/>
      <c r="W33" s="94"/>
      <c r="X33" s="95"/>
      <c r="Z33" s="93"/>
      <c r="AA33" s="94"/>
      <c r="AB33" s="94"/>
      <c r="AC33" s="94"/>
      <c r="AD33" s="94"/>
      <c r="AE33" s="95"/>
      <c r="AN33" s="90"/>
      <c r="AO33" s="90"/>
      <c r="AP33" s="90"/>
      <c r="AQ33" s="39">
        <f t="shared" si="2"/>
        <v>5</v>
      </c>
      <c r="AR33" s="48"/>
      <c r="AS33" s="48"/>
    </row>
    <row r="34" spans="1:45" s="33" customFormat="1" ht="13.9" customHeight="1">
      <c r="A34" s="37"/>
      <c r="B34" s="37"/>
      <c r="C34" s="96" t="s">
        <v>129</v>
      </c>
      <c r="D34" s="96"/>
      <c r="E34" s="96"/>
      <c r="F34" s="96"/>
      <c r="G34" s="96"/>
      <c r="H34" s="96"/>
      <c r="I34" s="96"/>
      <c r="J34" s="96"/>
      <c r="K34" s="96"/>
      <c r="L34" s="96"/>
      <c r="M34" s="236" t="s">
        <v>130</v>
      </c>
      <c r="N34" s="236"/>
      <c r="O34" s="236"/>
      <c r="P34" s="236"/>
      <c r="Q34" s="236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</row>
    <row r="35" spans="1:45" s="33" customFormat="1" ht="14.45" hidden="1" customHeight="1">
      <c r="A35" s="37"/>
      <c r="B35" s="37"/>
      <c r="C35" s="98">
        <f>COUNT(L35:AJ35,S42:X42,Z42:AE42)</f>
        <v>0</v>
      </c>
      <c r="D35" s="98"/>
      <c r="E35" s="39"/>
      <c r="F35" s="39"/>
      <c r="G35" s="237" t="s">
        <v>131</v>
      </c>
      <c r="H35" s="238"/>
      <c r="I35" s="238"/>
      <c r="J35" s="238"/>
      <c r="K35" s="238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100"/>
      <c r="AL35" s="41"/>
      <c r="AM35" s="41"/>
    </row>
    <row r="36" spans="1:45" s="33" customFormat="1" ht="14.45" hidden="1" customHeight="1">
      <c r="A36" s="37"/>
      <c r="B36" s="37"/>
      <c r="C36" s="39"/>
      <c r="D36" s="39"/>
      <c r="E36" s="39"/>
      <c r="F36" s="39"/>
      <c r="G36" s="234" t="s">
        <v>132</v>
      </c>
      <c r="H36" s="235"/>
      <c r="I36" s="235"/>
      <c r="J36" s="235"/>
      <c r="K36" s="235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100"/>
      <c r="AL36" s="41"/>
      <c r="AM36" s="41"/>
    </row>
    <row r="37" spans="1:45" s="33" customFormat="1" ht="14.45" hidden="1" customHeight="1">
      <c r="A37" s="37"/>
      <c r="B37" s="37"/>
      <c r="C37" s="98"/>
      <c r="D37" s="39"/>
      <c r="E37" s="39"/>
      <c r="F37" s="39"/>
      <c r="G37" s="234" t="s">
        <v>133</v>
      </c>
      <c r="H37" s="235"/>
      <c r="I37" s="235"/>
      <c r="J37" s="235"/>
      <c r="K37" s="235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</row>
    <row r="38" spans="1:45" s="33" customFormat="1" ht="5.45" hidden="1" customHeight="1">
      <c r="A38" s="1"/>
      <c r="B38" s="1"/>
      <c r="C38" s="101"/>
      <c r="D38" s="39"/>
      <c r="E38" s="102"/>
      <c r="F38" s="103"/>
      <c r="G38" s="102"/>
      <c r="H38" s="102"/>
      <c r="I38" s="102"/>
      <c r="J38" s="102"/>
      <c r="K38" s="102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5"/>
      <c r="AL38" s="3"/>
      <c r="AM38" s="3"/>
      <c r="AN38" s="3"/>
      <c r="AO38" s="3"/>
      <c r="AP38" s="3"/>
      <c r="AQ38" s="3"/>
      <c r="AR38" s="3"/>
      <c r="AS38" s="3"/>
    </row>
    <row r="39" spans="1:45" hidden="1">
      <c r="A39" s="1"/>
      <c r="B39" s="1"/>
      <c r="C39" s="101"/>
      <c r="D39" s="24"/>
      <c r="E39" s="102"/>
      <c r="F39" s="103"/>
      <c r="G39" s="102"/>
      <c r="H39" s="102"/>
      <c r="I39" s="102"/>
      <c r="J39" s="102"/>
      <c r="K39" s="102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  <c r="AG39" s="107"/>
      <c r="AH39" s="107"/>
      <c r="AI39" s="107"/>
      <c r="AJ39" s="107"/>
      <c r="AK39" s="3"/>
      <c r="AL39" s="3"/>
      <c r="AM39" s="3"/>
      <c r="AN39" s="3"/>
      <c r="AO39" s="3"/>
      <c r="AP39" s="3"/>
      <c r="AQ39" s="3"/>
      <c r="AR39" s="3"/>
      <c r="AS39" s="3"/>
    </row>
    <row r="40" spans="1:45" hidden="1">
      <c r="C40" s="24"/>
      <c r="D40" s="24"/>
      <c r="E40" s="24"/>
      <c r="F40" s="24"/>
      <c r="G40" s="24"/>
      <c r="H40" s="24"/>
      <c r="I40" s="24"/>
      <c r="J40" s="24"/>
      <c r="K40" s="24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8"/>
    </row>
    <row r="41" spans="1:45" ht="5.45" hidden="1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45" ht="14.45" hidden="1" customHeight="1">
      <c r="C42" s="24"/>
      <c r="D42" s="3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7"/>
      <c r="T42" s="107"/>
      <c r="U42" s="107"/>
      <c r="V42" s="107"/>
      <c r="W42" s="107"/>
      <c r="X42" s="107"/>
      <c r="Z42" s="107"/>
      <c r="AA42" s="107"/>
      <c r="AB42" s="107"/>
      <c r="AC42" s="107"/>
      <c r="AD42" s="107"/>
      <c r="AE42" s="107"/>
    </row>
    <row r="43" spans="1:45" hidden="1">
      <c r="C43" s="24"/>
      <c r="D43" s="3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6"/>
      <c r="T43" s="106"/>
      <c r="U43" s="106"/>
      <c r="V43" s="106"/>
      <c r="W43" s="106"/>
      <c r="X43" s="106"/>
      <c r="Z43" s="106"/>
      <c r="AA43" s="106"/>
      <c r="AB43" s="106"/>
      <c r="AC43" s="106"/>
      <c r="AD43" s="106"/>
      <c r="AE43" s="106"/>
    </row>
    <row r="44" spans="1:4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6"/>
      <c r="T44" s="106"/>
      <c r="U44" s="106"/>
      <c r="V44" s="106"/>
      <c r="W44" s="106"/>
      <c r="X44" s="106"/>
      <c r="Z44" s="106"/>
      <c r="AA44" s="106"/>
      <c r="AB44" s="106"/>
      <c r="AC44" s="106"/>
      <c r="AD44" s="106"/>
      <c r="AE44" s="106"/>
    </row>
    <row r="45" spans="1:45" ht="4.9000000000000004" hidden="1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4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6"/>
      <c r="T46" s="106"/>
      <c r="U46" s="106"/>
      <c r="V46" s="106"/>
      <c r="W46" s="106"/>
      <c r="X46" s="106"/>
      <c r="Z46" s="106"/>
      <c r="AA46" s="106"/>
      <c r="AB46" s="106"/>
      <c r="AC46" s="106"/>
      <c r="AD46" s="106"/>
      <c r="AE46" s="106"/>
    </row>
    <row r="47" spans="1:4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6"/>
      <c r="T47" s="106"/>
      <c r="U47" s="106"/>
      <c r="V47" s="106"/>
      <c r="W47" s="106"/>
      <c r="X47" s="106"/>
      <c r="Z47" s="106"/>
      <c r="AA47" s="106"/>
      <c r="AB47" s="106"/>
      <c r="AC47" s="106"/>
      <c r="AD47" s="106"/>
      <c r="AE47" s="106"/>
    </row>
    <row r="50" spans="12:36">
      <c r="L50" t="s">
        <v>134</v>
      </c>
      <c r="M50" t="s">
        <v>135</v>
      </c>
      <c r="N50" t="s">
        <v>136</v>
      </c>
      <c r="O50" t="s">
        <v>137</v>
      </c>
      <c r="P50" t="s">
        <v>138</v>
      </c>
      <c r="Q50" t="s">
        <v>139</v>
      </c>
      <c r="S50" t="s">
        <v>141</v>
      </c>
      <c r="T50" t="s">
        <v>142</v>
      </c>
      <c r="U50" t="s">
        <v>143</v>
      </c>
      <c r="W50" t="s">
        <v>151</v>
      </c>
      <c r="X50" t="s">
        <v>162</v>
      </c>
      <c r="Y50" t="s">
        <v>147</v>
      </c>
      <c r="AA50" t="s">
        <v>144</v>
      </c>
      <c r="AB50" t="s">
        <v>150</v>
      </c>
      <c r="AC50" t="s">
        <v>145</v>
      </c>
      <c r="AE50" t="s">
        <v>149</v>
      </c>
      <c r="AF50" t="s">
        <v>152</v>
      </c>
      <c r="AJ50" t="s">
        <v>155</v>
      </c>
    </row>
    <row r="51" spans="12:36">
      <c r="L51" t="s">
        <v>156</v>
      </c>
      <c r="M51" t="s">
        <v>157</v>
      </c>
      <c r="N51" t="s">
        <v>158</v>
      </c>
      <c r="O51" t="s">
        <v>159</v>
      </c>
      <c r="P51" t="s">
        <v>160</v>
      </c>
      <c r="Q51" t="s">
        <v>161</v>
      </c>
      <c r="S51" t="s">
        <v>163</v>
      </c>
      <c r="T51" t="s">
        <v>164</v>
      </c>
      <c r="U51" t="s">
        <v>165</v>
      </c>
      <c r="W51" t="s">
        <v>167</v>
      </c>
      <c r="X51" t="s">
        <v>168</v>
      </c>
      <c r="Y51" t="s">
        <v>169</v>
      </c>
      <c r="AA51" t="s">
        <v>171</v>
      </c>
      <c r="AB51" t="s">
        <v>172</v>
      </c>
      <c r="AC51" t="s">
        <v>146</v>
      </c>
      <c r="AE51" t="s">
        <v>212</v>
      </c>
      <c r="AF51" t="s">
        <v>174</v>
      </c>
      <c r="AJ51" t="s">
        <v>170</v>
      </c>
    </row>
  </sheetData>
  <sheetProtection selectLockedCells="1"/>
  <mergeCells count="56">
    <mergeCell ref="G37:K37"/>
    <mergeCell ref="M30:N30"/>
    <mergeCell ref="P30:Q30"/>
    <mergeCell ref="M31:N31"/>
    <mergeCell ref="P31:Q31"/>
    <mergeCell ref="M32:N32"/>
    <mergeCell ref="P32:Q32"/>
    <mergeCell ref="M33:N33"/>
    <mergeCell ref="P33:Q33"/>
    <mergeCell ref="M34:Q34"/>
    <mergeCell ref="G35:K35"/>
    <mergeCell ref="G36:K36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000000000000001" header="0.13" footer="0.14000000000000001"/>
  <pageSetup paperSize="9" scale="8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47"/>
  <sheetViews>
    <sheetView topLeftCell="C8" zoomScale="81" zoomScaleNormal="81" workbookViewId="0">
      <pane ySplit="1" topLeftCell="A15" activePane="bottomLeft" state="frozenSplit"/>
      <selection activeCell="G18" sqref="G18:K18"/>
      <selection pane="bottomLeft" activeCell="I28" sqref="I28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7.28515625" hidden="1" customWidth="1"/>
    <col min="43" max="43" width="4" hidden="1" customWidth="1"/>
    <col min="44" max="45" width="4" customWidth="1"/>
    <col min="46" max="46" width="10.42578125" style="12" customWidth="1"/>
    <col min="47" max="240" width="11.42578125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2" width="4" customWidth="1"/>
    <col min="253" max="254" width="11.42578125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533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/>
      <c r="U2" s="9"/>
      <c r="V2" s="9"/>
      <c r="W2" s="5"/>
      <c r="X2" s="196" t="str">
        <f>IF(T2="","",T2)</f>
        <v/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>43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109" t="s">
        <v>16</v>
      </c>
      <c r="M8" s="109" t="s">
        <v>17</v>
      </c>
      <c r="N8" s="109" t="s">
        <v>18</v>
      </c>
      <c r="O8" s="109" t="s">
        <v>19</v>
      </c>
      <c r="P8" s="109" t="s">
        <v>20</v>
      </c>
      <c r="Q8" s="109" t="s">
        <v>21</v>
      </c>
      <c r="R8" s="109" t="s">
        <v>22</v>
      </c>
      <c r="S8" s="109" t="s">
        <v>23</v>
      </c>
      <c r="T8" s="109" t="s">
        <v>24</v>
      </c>
      <c r="U8" s="109" t="s">
        <v>25</v>
      </c>
      <c r="V8" s="109" t="s">
        <v>26</v>
      </c>
      <c r="W8" s="109" t="s">
        <v>27</v>
      </c>
      <c r="X8" s="109" t="s">
        <v>28</v>
      </c>
      <c r="Y8" s="109" t="s">
        <v>29</v>
      </c>
      <c r="Z8" s="109" t="s">
        <v>30</v>
      </c>
      <c r="AA8" s="109" t="s">
        <v>31</v>
      </c>
      <c r="AB8" s="109" t="s">
        <v>32</v>
      </c>
      <c r="AC8" s="109" t="s">
        <v>33</v>
      </c>
      <c r="AD8" s="109" t="s">
        <v>34</v>
      </c>
      <c r="AE8" s="109" t="s">
        <v>35</v>
      </c>
      <c r="AF8" s="109" t="s">
        <v>36</v>
      </c>
      <c r="AG8" s="109" t="s">
        <v>37</v>
      </c>
      <c r="AH8" s="109" t="s">
        <v>38</v>
      </c>
      <c r="AI8" s="109" t="s">
        <v>39</v>
      </c>
      <c r="AJ8" s="109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7" s="33" customFormat="1" ht="19.149999999999999" customHeight="1">
      <c r="A9" s="26" t="s">
        <v>191</v>
      </c>
      <c r="B9" s="26">
        <v>35</v>
      </c>
      <c r="C9" s="27">
        <f ca="1">OFFSET(C9,15,0)</f>
        <v>1</v>
      </c>
      <c r="D9" s="38" t="s">
        <v>534</v>
      </c>
      <c r="E9" s="26" t="s">
        <v>44</v>
      </c>
      <c r="F9" s="26">
        <v>62</v>
      </c>
      <c r="G9" s="214" t="s">
        <v>261</v>
      </c>
      <c r="H9" s="215"/>
      <c r="I9" s="215"/>
      <c r="J9" s="215"/>
      <c r="K9" s="216"/>
      <c r="L9" s="29" t="s">
        <v>45</v>
      </c>
      <c r="M9" s="30"/>
      <c r="N9" s="30"/>
      <c r="O9" s="30"/>
      <c r="P9" s="30"/>
      <c r="Q9" s="29" t="s">
        <v>219</v>
      </c>
      <c r="R9" s="30"/>
      <c r="S9" s="30"/>
      <c r="T9" s="30"/>
      <c r="U9" s="30"/>
      <c r="V9" s="29" t="s">
        <v>45</v>
      </c>
      <c r="W9" s="30"/>
      <c r="X9" s="30"/>
      <c r="Y9" s="30"/>
      <c r="Z9" s="30"/>
      <c r="AA9" s="29" t="s">
        <v>65</v>
      </c>
      <c r="AB9" s="30"/>
      <c r="AC9" s="30"/>
      <c r="AD9" s="30"/>
      <c r="AE9" s="29" t="s">
        <v>54</v>
      </c>
      <c r="AF9" s="30"/>
      <c r="AG9" s="30"/>
      <c r="AH9" s="30"/>
      <c r="AI9" s="30"/>
      <c r="AJ9" s="30"/>
      <c r="AK9" s="31"/>
      <c r="AL9" s="32"/>
      <c r="AM9" s="31"/>
      <c r="AN9" s="32"/>
      <c r="AP9" s="34" t="s">
        <v>49</v>
      </c>
      <c r="AQ9" s="35">
        <f>IF(E9="M",100,IF(E9=1,100,IF(E9="","",120)))</f>
        <v>100</v>
      </c>
      <c r="AT9" s="36"/>
    </row>
    <row r="10" spans="1:47" s="37" customFormat="1" ht="21.6" customHeight="1">
      <c r="A10" s="26" t="s">
        <v>191</v>
      </c>
      <c r="B10" s="26">
        <v>35</v>
      </c>
      <c r="C10" s="27">
        <f ca="1">OFFSET(C10,15,0)</f>
        <v>2</v>
      </c>
      <c r="D10" s="38" t="s">
        <v>535</v>
      </c>
      <c r="E10" s="26" t="s">
        <v>44</v>
      </c>
      <c r="F10" s="26">
        <v>67</v>
      </c>
      <c r="G10" s="214" t="s">
        <v>261</v>
      </c>
      <c r="H10" s="215"/>
      <c r="I10" s="215"/>
      <c r="J10" s="215"/>
      <c r="K10" s="216"/>
      <c r="L10" s="30"/>
      <c r="M10" s="30"/>
      <c r="N10" s="29" t="s">
        <v>54</v>
      </c>
      <c r="O10" s="30"/>
      <c r="P10" s="30"/>
      <c r="Q10" s="30"/>
      <c r="R10" s="30"/>
      <c r="S10" s="29" t="s">
        <v>54</v>
      </c>
      <c r="T10" s="30"/>
      <c r="U10" s="30"/>
      <c r="V10" s="30"/>
      <c r="W10" s="29" t="s">
        <v>54</v>
      </c>
      <c r="X10" s="30"/>
      <c r="Y10" s="30"/>
      <c r="Z10" s="30"/>
      <c r="AA10" s="30"/>
      <c r="AB10" s="30"/>
      <c r="AC10" s="29" t="s">
        <v>54</v>
      </c>
      <c r="AD10" s="30"/>
      <c r="AE10" s="30"/>
      <c r="AF10" s="29" t="s">
        <v>55</v>
      </c>
      <c r="AG10" s="30"/>
      <c r="AH10" s="30"/>
      <c r="AI10" s="30"/>
      <c r="AJ10" s="30"/>
      <c r="AK10" s="31"/>
      <c r="AL10" s="32"/>
      <c r="AM10" s="31"/>
      <c r="AN10" s="32"/>
      <c r="AP10" s="34" t="s">
        <v>56</v>
      </c>
      <c r="AQ10" s="35"/>
      <c r="AT10" s="36"/>
    </row>
    <row r="11" spans="1:47" s="33" customFormat="1" ht="21.6" customHeight="1">
      <c r="A11" s="26" t="s">
        <v>42</v>
      </c>
      <c r="B11" s="26">
        <v>44</v>
      </c>
      <c r="C11" s="27">
        <f t="shared" ref="C11:C18" ca="1" si="0">OFFSET(C11,15,0)</f>
        <v>3</v>
      </c>
      <c r="D11" s="38" t="s">
        <v>536</v>
      </c>
      <c r="E11" s="26" t="s">
        <v>44</v>
      </c>
      <c r="F11" s="26">
        <v>64</v>
      </c>
      <c r="G11" s="214" t="s">
        <v>537</v>
      </c>
      <c r="H11" s="215"/>
      <c r="I11" s="215"/>
      <c r="J11" s="215"/>
      <c r="K11" s="216"/>
      <c r="L11" s="29" t="s">
        <v>210</v>
      </c>
      <c r="M11" s="30"/>
      <c r="N11" s="30"/>
      <c r="O11" s="30"/>
      <c r="P11" s="30"/>
      <c r="Q11" s="30"/>
      <c r="R11" s="30"/>
      <c r="S11" s="30"/>
      <c r="T11" s="29" t="s">
        <v>65</v>
      </c>
      <c r="U11" s="30"/>
      <c r="V11" s="30"/>
      <c r="W11" s="30"/>
      <c r="X11" s="30"/>
      <c r="Y11" s="29" t="s">
        <v>54</v>
      </c>
      <c r="Z11" s="30"/>
      <c r="AA11" s="30"/>
      <c r="AB11" s="30"/>
      <c r="AC11" s="30"/>
      <c r="AD11" s="29" t="s">
        <v>45</v>
      </c>
      <c r="AE11" s="30"/>
      <c r="AF11" s="30"/>
      <c r="AG11" s="30"/>
      <c r="AH11" s="29" t="s">
        <v>54</v>
      </c>
      <c r="AI11" s="30"/>
      <c r="AJ11" s="30"/>
      <c r="AK11" s="31"/>
      <c r="AL11" s="32"/>
      <c r="AM11" s="31"/>
      <c r="AN11" s="32"/>
      <c r="AP11" s="34" t="s">
        <v>60</v>
      </c>
      <c r="AQ11" s="39"/>
      <c r="AT11" s="36"/>
    </row>
    <row r="12" spans="1:47" s="33" customFormat="1" ht="21.6" customHeight="1">
      <c r="A12" s="26" t="s">
        <v>42</v>
      </c>
      <c r="B12" s="26">
        <v>49</v>
      </c>
      <c r="C12" s="27">
        <f t="shared" ca="1" si="0"/>
        <v>4</v>
      </c>
      <c r="D12" s="38" t="s">
        <v>538</v>
      </c>
      <c r="E12" s="26" t="s">
        <v>44</v>
      </c>
      <c r="F12" s="26">
        <v>65</v>
      </c>
      <c r="G12" s="214" t="s">
        <v>539</v>
      </c>
      <c r="H12" s="215"/>
      <c r="I12" s="215"/>
      <c r="J12" s="215"/>
      <c r="K12" s="216"/>
      <c r="L12" s="30"/>
      <c r="M12" s="30"/>
      <c r="N12" s="29" t="s">
        <v>45</v>
      </c>
      <c r="O12" s="30"/>
      <c r="P12" s="30"/>
      <c r="Q12" s="30"/>
      <c r="R12" s="29" t="s">
        <v>210</v>
      </c>
      <c r="S12" s="30"/>
      <c r="T12" s="30"/>
      <c r="U12" s="30"/>
      <c r="V12" s="29" t="s">
        <v>219</v>
      </c>
      <c r="W12" s="30"/>
      <c r="X12" s="30"/>
      <c r="Y12" s="30"/>
      <c r="Z12" s="29" t="s">
        <v>54</v>
      </c>
      <c r="AA12" s="30"/>
      <c r="AB12" s="30"/>
      <c r="AC12" s="30"/>
      <c r="AD12" s="30"/>
      <c r="AE12" s="30"/>
      <c r="AF12" s="30"/>
      <c r="AG12" s="30"/>
      <c r="AH12" s="30"/>
      <c r="AI12" s="29" t="s">
        <v>210</v>
      </c>
      <c r="AJ12" s="30"/>
      <c r="AK12" s="31"/>
      <c r="AL12" s="32"/>
      <c r="AM12" s="31"/>
      <c r="AN12" s="32"/>
      <c r="AP12" s="34" t="s">
        <v>66</v>
      </c>
      <c r="AQ12" s="39"/>
      <c r="AT12" s="36"/>
    </row>
    <row r="13" spans="1:47" s="33" customFormat="1" ht="21.6" customHeight="1">
      <c r="A13" s="26" t="s">
        <v>42</v>
      </c>
      <c r="B13" s="26">
        <v>49</v>
      </c>
      <c r="C13" s="27">
        <f t="shared" ca="1" si="0"/>
        <v>5</v>
      </c>
      <c r="D13" s="38" t="s">
        <v>540</v>
      </c>
      <c r="E13" s="26" t="s">
        <v>44</v>
      </c>
      <c r="F13" s="26">
        <v>65</v>
      </c>
      <c r="G13" s="214" t="s">
        <v>541</v>
      </c>
      <c r="H13" s="215"/>
      <c r="I13" s="215"/>
      <c r="J13" s="215"/>
      <c r="K13" s="216"/>
      <c r="L13" s="30"/>
      <c r="M13" s="30"/>
      <c r="N13" s="30"/>
      <c r="O13" s="29" t="s">
        <v>54</v>
      </c>
      <c r="P13" s="30"/>
      <c r="Q13" s="30"/>
      <c r="R13" s="30"/>
      <c r="S13" s="30"/>
      <c r="T13" s="29" t="s">
        <v>364</v>
      </c>
      <c r="U13" s="30"/>
      <c r="V13" s="30"/>
      <c r="W13" s="30"/>
      <c r="X13" s="30"/>
      <c r="Y13" s="30"/>
      <c r="Z13" s="30"/>
      <c r="AA13" s="29" t="s">
        <v>210</v>
      </c>
      <c r="AB13" s="30"/>
      <c r="AC13" s="30"/>
      <c r="AD13" s="30"/>
      <c r="AE13" s="30"/>
      <c r="AF13" s="29" t="s">
        <v>65</v>
      </c>
      <c r="AG13" s="30"/>
      <c r="AH13" s="30"/>
      <c r="AI13" s="30"/>
      <c r="AJ13" s="29" t="s">
        <v>65</v>
      </c>
      <c r="AK13" s="32"/>
      <c r="AL13" s="32"/>
      <c r="AM13" s="32"/>
      <c r="AN13" s="32"/>
      <c r="AP13" s="34" t="s">
        <v>69</v>
      </c>
      <c r="AQ13" s="39"/>
      <c r="AT13" s="36"/>
    </row>
    <row r="14" spans="1:47" s="33" customFormat="1" ht="21.6" customHeight="1">
      <c r="A14" s="26" t="s">
        <v>42</v>
      </c>
      <c r="B14" s="26">
        <v>49</v>
      </c>
      <c r="C14" s="27">
        <f t="shared" ca="1" si="0"/>
        <v>6</v>
      </c>
      <c r="D14" s="38" t="s">
        <v>542</v>
      </c>
      <c r="E14" s="26" t="s">
        <v>44</v>
      </c>
      <c r="F14" s="26">
        <v>66</v>
      </c>
      <c r="G14" s="214" t="s">
        <v>543</v>
      </c>
      <c r="H14" s="215"/>
      <c r="I14" s="215"/>
      <c r="J14" s="215"/>
      <c r="K14" s="216"/>
      <c r="L14" s="30"/>
      <c r="M14" s="30"/>
      <c r="N14" s="30"/>
      <c r="O14" s="30"/>
      <c r="P14" s="30"/>
      <c r="Q14" s="29" t="s">
        <v>239</v>
      </c>
      <c r="R14" s="30"/>
      <c r="S14" s="30"/>
      <c r="T14" s="30"/>
      <c r="U14" s="29" t="s">
        <v>54</v>
      </c>
      <c r="V14" s="30"/>
      <c r="W14" s="29" t="s">
        <v>45</v>
      </c>
      <c r="X14" s="30"/>
      <c r="Y14" s="30"/>
      <c r="Z14" s="30"/>
      <c r="AA14" s="30"/>
      <c r="AB14" s="30"/>
      <c r="AC14" s="30"/>
      <c r="AD14" s="29" t="s">
        <v>54</v>
      </c>
      <c r="AE14" s="30"/>
      <c r="AF14" s="30"/>
      <c r="AG14" s="29" t="s">
        <v>54</v>
      </c>
      <c r="AH14" s="30"/>
      <c r="AI14" s="30"/>
      <c r="AJ14" s="30"/>
      <c r="AK14" s="32"/>
      <c r="AL14" s="32"/>
      <c r="AM14" s="32"/>
      <c r="AN14" s="32"/>
      <c r="AP14" s="34" t="s">
        <v>75</v>
      </c>
      <c r="AQ14" s="39"/>
      <c r="AT14" s="36"/>
    </row>
    <row r="15" spans="1:47" s="33" customFormat="1" ht="21.6" customHeight="1">
      <c r="A15" s="26" t="s">
        <v>42</v>
      </c>
      <c r="B15" s="26">
        <v>53</v>
      </c>
      <c r="C15" s="27">
        <f t="shared" ca="1" si="0"/>
        <v>7</v>
      </c>
      <c r="D15" s="38" t="s">
        <v>544</v>
      </c>
      <c r="E15" s="26" t="s">
        <v>44</v>
      </c>
      <c r="F15" s="26">
        <v>66</v>
      </c>
      <c r="G15" s="214" t="s">
        <v>386</v>
      </c>
      <c r="H15" s="215"/>
      <c r="I15" s="215"/>
      <c r="J15" s="215"/>
      <c r="K15" s="216"/>
      <c r="L15" s="30"/>
      <c r="M15" s="30"/>
      <c r="N15" s="30"/>
      <c r="O15" s="30"/>
      <c r="P15" s="29" t="s">
        <v>65</v>
      </c>
      <c r="Q15" s="30"/>
      <c r="R15" s="30"/>
      <c r="S15" s="29" t="s">
        <v>65</v>
      </c>
      <c r="T15" s="30"/>
      <c r="U15" s="30"/>
      <c r="V15" s="30"/>
      <c r="W15" s="30"/>
      <c r="X15" s="30"/>
      <c r="Y15" s="29" t="s">
        <v>45</v>
      </c>
      <c r="Z15" s="30"/>
      <c r="AA15" s="30"/>
      <c r="AB15" s="29" t="s">
        <v>219</v>
      </c>
      <c r="AC15" s="30"/>
      <c r="AD15" s="30"/>
      <c r="AE15" s="29" t="s">
        <v>45</v>
      </c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79</v>
      </c>
      <c r="AQ15" s="39"/>
      <c r="AT15" s="36"/>
    </row>
    <row r="16" spans="1:47" s="33" customFormat="1" ht="21.6" customHeight="1">
      <c r="A16" s="26" t="s">
        <v>42</v>
      </c>
      <c r="B16" s="26">
        <v>49</v>
      </c>
      <c r="C16" s="27">
        <f t="shared" ca="1" si="0"/>
        <v>8</v>
      </c>
      <c r="D16" s="38" t="s">
        <v>545</v>
      </c>
      <c r="E16" s="26" t="s">
        <v>44</v>
      </c>
      <c r="F16" s="26">
        <v>66</v>
      </c>
      <c r="G16" s="214" t="s">
        <v>252</v>
      </c>
      <c r="H16" s="215"/>
      <c r="I16" s="215"/>
      <c r="J16" s="215"/>
      <c r="K16" s="216"/>
      <c r="L16" s="30"/>
      <c r="M16" s="29" t="s">
        <v>54</v>
      </c>
      <c r="N16" s="30"/>
      <c r="O16" s="30"/>
      <c r="P16" s="30"/>
      <c r="Q16" s="30"/>
      <c r="R16" s="29" t="s">
        <v>53</v>
      </c>
      <c r="S16" s="30"/>
      <c r="T16" s="30"/>
      <c r="U16" s="30"/>
      <c r="V16" s="30"/>
      <c r="W16" s="30"/>
      <c r="X16" s="29" t="s">
        <v>53</v>
      </c>
      <c r="Y16" s="30"/>
      <c r="Z16" s="30"/>
      <c r="AA16" s="30"/>
      <c r="AB16" s="30"/>
      <c r="AC16" s="29" t="s">
        <v>53</v>
      </c>
      <c r="AD16" s="30"/>
      <c r="AE16" s="30"/>
      <c r="AF16" s="30"/>
      <c r="AG16" s="30"/>
      <c r="AH16" s="29" t="s">
        <v>45</v>
      </c>
      <c r="AI16" s="30"/>
      <c r="AJ16" s="30"/>
      <c r="AK16" s="32"/>
      <c r="AL16" s="32"/>
      <c r="AM16" s="32"/>
      <c r="AN16" s="32"/>
      <c r="AP16" s="34" t="s">
        <v>83</v>
      </c>
      <c r="AQ16" s="39"/>
      <c r="AT16" s="36"/>
    </row>
    <row r="17" spans="1:50" s="33" customFormat="1" ht="21.6" customHeight="1">
      <c r="A17" s="26" t="s">
        <v>202</v>
      </c>
      <c r="B17" s="26">
        <v>37</v>
      </c>
      <c r="C17" s="27">
        <f t="shared" ca="1" si="0"/>
        <v>9</v>
      </c>
      <c r="D17" s="38" t="s">
        <v>546</v>
      </c>
      <c r="E17" s="26" t="s">
        <v>44</v>
      </c>
      <c r="F17" s="26">
        <v>68</v>
      </c>
      <c r="G17" s="214" t="s">
        <v>204</v>
      </c>
      <c r="H17" s="215"/>
      <c r="I17" s="215"/>
      <c r="J17" s="215"/>
      <c r="K17" s="216"/>
      <c r="L17" s="30"/>
      <c r="M17" s="30"/>
      <c r="N17" s="30"/>
      <c r="O17" s="29" t="s">
        <v>547</v>
      </c>
      <c r="P17" s="30"/>
      <c r="Q17" s="30"/>
      <c r="R17" s="30"/>
      <c r="S17" s="30"/>
      <c r="T17" s="30"/>
      <c r="U17" s="29" t="s">
        <v>45</v>
      </c>
      <c r="V17" s="30"/>
      <c r="W17" s="30"/>
      <c r="X17" s="29" t="s">
        <v>54</v>
      </c>
      <c r="Y17" s="30"/>
      <c r="Z17" s="30"/>
      <c r="AA17" s="30"/>
      <c r="AB17" s="29" t="s">
        <v>54</v>
      </c>
      <c r="AC17" s="30"/>
      <c r="AD17" s="30"/>
      <c r="AE17" s="30"/>
      <c r="AF17" s="30"/>
      <c r="AG17" s="30"/>
      <c r="AH17" s="30"/>
      <c r="AI17" s="29" t="s">
        <v>45</v>
      </c>
      <c r="AJ17" s="30"/>
      <c r="AK17" s="40"/>
      <c r="AL17" s="32"/>
      <c r="AM17" s="32"/>
      <c r="AN17" s="32"/>
      <c r="AO17" s="32"/>
      <c r="AP17" s="34" t="s">
        <v>87</v>
      </c>
      <c r="AQ17" s="39"/>
      <c r="AT17" s="32"/>
      <c r="AU17" s="41"/>
      <c r="AV17" s="41"/>
      <c r="AW17" s="41"/>
      <c r="AX17" s="41"/>
    </row>
    <row r="18" spans="1:50" s="33" customFormat="1" ht="21.6" customHeight="1">
      <c r="A18" s="26" t="s">
        <v>224</v>
      </c>
      <c r="B18" s="26">
        <v>79</v>
      </c>
      <c r="C18" s="27">
        <f t="shared" ca="1" si="0"/>
        <v>10</v>
      </c>
      <c r="D18" s="38" t="s">
        <v>548</v>
      </c>
      <c r="E18" s="42" t="s">
        <v>44</v>
      </c>
      <c r="F18" s="42">
        <v>70</v>
      </c>
      <c r="G18" s="214" t="s">
        <v>549</v>
      </c>
      <c r="H18" s="215"/>
      <c r="I18" s="215"/>
      <c r="J18" s="215"/>
      <c r="K18" s="216"/>
      <c r="L18" s="30"/>
      <c r="M18" s="29" t="s">
        <v>45</v>
      </c>
      <c r="N18" s="30"/>
      <c r="O18" s="30"/>
      <c r="P18" s="29" t="s">
        <v>45</v>
      </c>
      <c r="Q18" s="30"/>
      <c r="R18" s="30"/>
      <c r="S18" s="30"/>
      <c r="T18" s="30"/>
      <c r="U18" s="30"/>
      <c r="V18" s="30"/>
      <c r="W18" s="30"/>
      <c r="X18" s="30"/>
      <c r="Y18" s="30"/>
      <c r="Z18" s="29" t="s">
        <v>53</v>
      </c>
      <c r="AA18" s="30"/>
      <c r="AB18" s="30"/>
      <c r="AC18" s="30"/>
      <c r="AD18" s="30"/>
      <c r="AE18" s="30"/>
      <c r="AF18" s="30"/>
      <c r="AG18" s="29" t="s">
        <v>47</v>
      </c>
      <c r="AH18" s="30"/>
      <c r="AI18" s="30"/>
      <c r="AJ18" s="29" t="s">
        <v>47</v>
      </c>
      <c r="AK18" s="43"/>
      <c r="AL18" s="32"/>
      <c r="AM18" s="32"/>
      <c r="AN18" s="32"/>
      <c r="AO18" s="32"/>
      <c r="AP18" s="44" t="s">
        <v>90</v>
      </c>
      <c r="AQ18" s="39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9"/>
      <c r="AT19" s="32"/>
      <c r="AU19" s="41"/>
      <c r="AV19" s="45"/>
      <c r="AW19" s="45"/>
      <c r="AX19" s="45"/>
    </row>
    <row r="20" spans="1:50" s="33" customFormat="1" ht="21.6" customHeight="1" thickBot="1">
      <c r="B20" s="52"/>
      <c r="C20" s="52"/>
      <c r="D20" s="217" t="s">
        <v>92</v>
      </c>
      <c r="E20" s="217"/>
      <c r="F20" s="217"/>
      <c r="G20" s="109" t="s">
        <v>93</v>
      </c>
      <c r="H20" s="109" t="s">
        <v>94</v>
      </c>
      <c r="I20" s="109" t="s">
        <v>95</v>
      </c>
      <c r="J20" s="109" t="s">
        <v>96</v>
      </c>
      <c r="K20" s="109" t="s">
        <v>97</v>
      </c>
      <c r="L20" s="109" t="s">
        <v>98</v>
      </c>
      <c r="M20" s="109" t="s">
        <v>99</v>
      </c>
      <c r="N20" s="109" t="s">
        <v>100</v>
      </c>
      <c r="O20" s="109" t="s">
        <v>101</v>
      </c>
      <c r="P20" s="109" t="s">
        <v>102</v>
      </c>
      <c r="V20" s="40"/>
      <c r="W20" s="40"/>
      <c r="X20" s="40"/>
      <c r="Y20" s="40"/>
      <c r="Z20" s="218" t="s">
        <v>103</v>
      </c>
      <c r="AA20" s="219"/>
      <c r="AB20" s="219"/>
      <c r="AC20" s="219"/>
      <c r="AD20" s="219"/>
      <c r="AE20" s="220"/>
      <c r="AM20" s="41"/>
      <c r="AN20" s="41"/>
      <c r="AP20" s="39"/>
      <c r="AQ20" s="32"/>
      <c r="AR20" s="32"/>
      <c r="AS20" s="32"/>
      <c r="AU20" s="45"/>
      <c r="AV20" s="45"/>
    </row>
    <row r="21" spans="1:50" s="33" customFormat="1" ht="21.6" customHeight="1" thickBot="1">
      <c r="B21" s="52"/>
      <c r="C21" s="52"/>
      <c r="D21" s="217"/>
      <c r="E21" s="217"/>
      <c r="F21" s="217"/>
      <c r="G21" s="109" t="s">
        <v>104</v>
      </c>
      <c r="H21" s="109" t="s">
        <v>105</v>
      </c>
      <c r="I21" s="109" t="s">
        <v>106</v>
      </c>
      <c r="J21" s="109" t="s">
        <v>107</v>
      </c>
      <c r="K21" s="109" t="s">
        <v>108</v>
      </c>
      <c r="L21" s="109" t="s">
        <v>109</v>
      </c>
      <c r="M21" s="109" t="s">
        <v>110</v>
      </c>
      <c r="N21" s="109" t="s">
        <v>111</v>
      </c>
      <c r="O21" s="109" t="s">
        <v>112</v>
      </c>
      <c r="P21" s="109" t="s">
        <v>113</v>
      </c>
      <c r="S21" s="56"/>
      <c r="T21" s="56"/>
      <c r="U21" s="56"/>
      <c r="V21" s="56"/>
      <c r="W21" s="56"/>
      <c r="X21" s="56"/>
      <c r="Z21" s="57"/>
      <c r="AA21" s="58"/>
      <c r="AB21" s="58"/>
      <c r="AC21" s="58"/>
      <c r="AD21" s="58"/>
      <c r="AE21" s="59"/>
      <c r="AM21" s="48"/>
      <c r="AN21" s="48"/>
      <c r="AP21" s="60" t="s">
        <v>114</v>
      </c>
      <c r="AQ21" s="39"/>
      <c r="AT21" s="61"/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69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80"/>
      <c r="T23" s="72"/>
      <c r="U23" s="72"/>
      <c r="V23" s="72"/>
      <c r="W23" s="72"/>
      <c r="X23" s="73"/>
      <c r="Z23" s="74"/>
      <c r="AA23" s="75"/>
      <c r="AB23" s="75"/>
      <c r="AC23" s="75"/>
      <c r="AD23" s="75"/>
      <c r="AE23" s="76"/>
      <c r="AM23" s="48"/>
      <c r="AN23" s="48"/>
      <c r="AO23" s="77"/>
    </row>
    <row r="24" spans="1:50" s="33" customFormat="1" ht="24" customHeight="1">
      <c r="A24" s="78" t="str">
        <f ca="1">OFFSET(A24,-15,0)</f>
        <v>BRE</v>
      </c>
      <c r="B24" s="79">
        <f ca="1">OFFSET(B24,-15,0)</f>
        <v>35</v>
      </c>
      <c r="C24" s="17">
        <v>1</v>
      </c>
      <c r="D24" s="38" t="str">
        <f ca="1">OFFSET(D24,-15,0)</f>
        <v>PAPAIL Damien</v>
      </c>
      <c r="E24" s="80" t="str">
        <f ca="1">OFFSET(E24,-15,0)</f>
        <v>M</v>
      </c>
      <c r="F24" s="26">
        <v>60</v>
      </c>
      <c r="G24" s="81">
        <v>10</v>
      </c>
      <c r="H24" s="81">
        <v>0</v>
      </c>
      <c r="I24" s="81">
        <v>10</v>
      </c>
      <c r="J24" s="81">
        <v>7</v>
      </c>
      <c r="K24" s="82">
        <v>0</v>
      </c>
      <c r="L24" s="83" t="s">
        <v>128</v>
      </c>
      <c r="M24" s="227">
        <f>SUM(G24:K24)</f>
        <v>27</v>
      </c>
      <c r="N24" s="228"/>
      <c r="O24" s="84"/>
      <c r="P24" s="233">
        <f t="shared" ref="P24:P33" ca="1" si="1">SUM(OFFSET(P24,0,-10),OFFSET(P24,0,-3))</f>
        <v>87</v>
      </c>
      <c r="Q24" s="232"/>
      <c r="R24" s="45"/>
      <c r="S24" s="85"/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N24" s="48"/>
      <c r="AO24" s="52"/>
      <c r="AQ24" s="39">
        <f t="shared" ref="AQ24:AQ33" si="2">COUNT(G24:K24)</f>
        <v>5</v>
      </c>
    </row>
    <row r="25" spans="1:50" s="33" customFormat="1" ht="21.6" customHeight="1">
      <c r="A25" s="78" t="str">
        <f t="shared" ref="A25:B33" ca="1" si="3">OFFSET(A25,-15,0)</f>
        <v>BRE</v>
      </c>
      <c r="B25" s="79">
        <f t="shared" ca="1" si="3"/>
        <v>35</v>
      </c>
      <c r="C25" s="17">
        <v>2</v>
      </c>
      <c r="D25" s="38" t="str">
        <f t="shared" ref="D25:E33" ca="1" si="4">OFFSET(D25,-15,0)</f>
        <v>POTIER Sylvain</v>
      </c>
      <c r="E25" s="80" t="str">
        <f t="shared" ca="1" si="4"/>
        <v>M</v>
      </c>
      <c r="F25" s="26">
        <v>47</v>
      </c>
      <c r="G25" s="81">
        <v>0</v>
      </c>
      <c r="H25" s="81">
        <v>0</v>
      </c>
      <c r="I25" s="81">
        <v>0</v>
      </c>
      <c r="J25" s="81">
        <v>0</v>
      </c>
      <c r="K25" s="82">
        <v>10</v>
      </c>
      <c r="L25" s="83" t="s">
        <v>128</v>
      </c>
      <c r="M25" s="227">
        <f t="shared" ref="M25:M33" si="5">SUM(G25:K25)</f>
        <v>10</v>
      </c>
      <c r="N25" s="228"/>
      <c r="O25" s="84"/>
      <c r="P25" s="233">
        <f t="shared" ca="1" si="1"/>
        <v>57</v>
      </c>
      <c r="Q25" s="232"/>
      <c r="R25" s="45"/>
      <c r="S25" s="85"/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M25" s="48"/>
      <c r="AN25" s="48"/>
      <c r="AO25" s="52"/>
      <c r="AQ25" s="39">
        <f t="shared" si="2"/>
        <v>5</v>
      </c>
    </row>
    <row r="26" spans="1:50" s="33" customFormat="1" ht="21.6" customHeight="1">
      <c r="A26" s="78" t="str">
        <f t="shared" ca="1" si="3"/>
        <v>PDL</v>
      </c>
      <c r="B26" s="79">
        <f t="shared" ca="1" si="3"/>
        <v>44</v>
      </c>
      <c r="C26" s="17">
        <v>3</v>
      </c>
      <c r="D26" s="38" t="str">
        <f t="shared" ca="1" si="4"/>
        <v>GIRAULT Francois</v>
      </c>
      <c r="E26" s="80" t="str">
        <f t="shared" ca="1" si="4"/>
        <v>M</v>
      </c>
      <c r="F26" s="26">
        <v>64</v>
      </c>
      <c r="G26" s="81">
        <v>0</v>
      </c>
      <c r="H26" s="81">
        <v>0</v>
      </c>
      <c r="I26" s="81">
        <v>0</v>
      </c>
      <c r="J26" s="81">
        <v>10</v>
      </c>
      <c r="K26" s="82">
        <v>0</v>
      </c>
      <c r="L26" s="83" t="s">
        <v>128</v>
      </c>
      <c r="M26" s="227">
        <f t="shared" si="5"/>
        <v>10</v>
      </c>
      <c r="N26" s="228"/>
      <c r="O26" s="84"/>
      <c r="P26" s="233">
        <f t="shared" ca="1" si="1"/>
        <v>74</v>
      </c>
      <c r="Q26" s="232"/>
      <c r="R26" s="45"/>
      <c r="S26" s="85"/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M26" s="48"/>
      <c r="AN26" s="48"/>
      <c r="AO26" s="52"/>
      <c r="AQ26" s="39">
        <f t="shared" si="2"/>
        <v>5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PDL</v>
      </c>
      <c r="B27" s="79">
        <f t="shared" ca="1" si="3"/>
        <v>49</v>
      </c>
      <c r="C27" s="17">
        <v>4</v>
      </c>
      <c r="D27" s="38" t="str">
        <f t="shared" ca="1" si="4"/>
        <v>BARRITAULT Remi</v>
      </c>
      <c r="E27" s="80" t="str">
        <f t="shared" ca="1" si="4"/>
        <v>M</v>
      </c>
      <c r="F27" s="26">
        <v>0</v>
      </c>
      <c r="G27" s="81">
        <v>10</v>
      </c>
      <c r="H27" s="81">
        <v>0</v>
      </c>
      <c r="I27" s="81">
        <v>0</v>
      </c>
      <c r="J27" s="81">
        <v>0</v>
      </c>
      <c r="K27" s="82">
        <v>0</v>
      </c>
      <c r="L27" s="83" t="s">
        <v>128</v>
      </c>
      <c r="M27" s="227">
        <f t="shared" si="5"/>
        <v>10</v>
      </c>
      <c r="N27" s="228"/>
      <c r="O27" s="84"/>
      <c r="P27" s="233">
        <f t="shared" ca="1" si="1"/>
        <v>10</v>
      </c>
      <c r="Q27" s="232"/>
      <c r="R27" s="45"/>
      <c r="S27" s="85"/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M27" s="48"/>
      <c r="AN27" s="48"/>
      <c r="AO27" s="52"/>
      <c r="AQ27" s="39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PDL</v>
      </c>
      <c r="B28" s="79">
        <f t="shared" ca="1" si="3"/>
        <v>49</v>
      </c>
      <c r="C28" s="17">
        <v>5</v>
      </c>
      <c r="D28" s="38" t="str">
        <f t="shared" ca="1" si="4"/>
        <v>CADET Jonathan</v>
      </c>
      <c r="E28" s="80" t="str">
        <f t="shared" ca="1" si="4"/>
        <v>M</v>
      </c>
      <c r="F28" s="26">
        <v>77</v>
      </c>
      <c r="G28" s="81">
        <v>0</v>
      </c>
      <c r="H28" s="81">
        <v>0</v>
      </c>
      <c r="I28" s="81">
        <v>0</v>
      </c>
      <c r="J28" s="81">
        <v>0</v>
      </c>
      <c r="K28" s="82">
        <v>0</v>
      </c>
      <c r="L28" s="83" t="s">
        <v>128</v>
      </c>
      <c r="M28" s="227">
        <f t="shared" si="5"/>
        <v>0</v>
      </c>
      <c r="N28" s="228"/>
      <c r="O28" s="84"/>
      <c r="P28" s="233">
        <f t="shared" ca="1" si="1"/>
        <v>77</v>
      </c>
      <c r="Q28" s="232"/>
      <c r="R28" s="45"/>
      <c r="S28" s="85"/>
      <c r="T28" s="86"/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M28" s="48"/>
      <c r="AN28" s="48"/>
      <c r="AO28" s="52"/>
      <c r="AQ28" s="39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PDL</v>
      </c>
      <c r="B29" s="79">
        <f t="shared" ca="1" si="3"/>
        <v>49</v>
      </c>
      <c r="C29" s="17">
        <v>6</v>
      </c>
      <c r="D29" s="38" t="str">
        <f t="shared" ca="1" si="4"/>
        <v>LALUBIN Francois</v>
      </c>
      <c r="E29" s="80" t="str">
        <f t="shared" ca="1" si="4"/>
        <v>M</v>
      </c>
      <c r="F29" s="26">
        <v>20</v>
      </c>
      <c r="G29" s="81">
        <v>10</v>
      </c>
      <c r="H29" s="81">
        <v>0</v>
      </c>
      <c r="I29" s="81">
        <v>10</v>
      </c>
      <c r="J29" s="81">
        <v>0</v>
      </c>
      <c r="K29" s="82">
        <v>0</v>
      </c>
      <c r="L29" s="83" t="s">
        <v>128</v>
      </c>
      <c r="M29" s="227">
        <f t="shared" si="5"/>
        <v>20</v>
      </c>
      <c r="N29" s="228"/>
      <c r="O29" s="84"/>
      <c r="P29" s="233">
        <f t="shared" ca="1" si="1"/>
        <v>40</v>
      </c>
      <c r="Q29" s="230"/>
      <c r="R29" s="45"/>
      <c r="S29" s="85"/>
      <c r="T29" s="86"/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M29" s="48"/>
      <c r="AN29" s="48"/>
      <c r="AO29" s="52"/>
      <c r="AQ29" s="39">
        <f t="shared" si="2"/>
        <v>5</v>
      </c>
      <c r="AR29" s="22"/>
    </row>
    <row r="30" spans="1:50" s="33" customFormat="1" ht="21.6" customHeight="1">
      <c r="A30" s="78" t="str">
        <f t="shared" ca="1" si="3"/>
        <v>PDL</v>
      </c>
      <c r="B30" s="79">
        <f t="shared" ca="1" si="3"/>
        <v>53</v>
      </c>
      <c r="C30" s="17">
        <v>7</v>
      </c>
      <c r="D30" s="38" t="str">
        <f t="shared" ca="1" si="4"/>
        <v>LEMAITRE Simon</v>
      </c>
      <c r="E30" s="80" t="str">
        <f t="shared" ca="1" si="4"/>
        <v>M</v>
      </c>
      <c r="F30" s="26">
        <v>27</v>
      </c>
      <c r="G30" s="81">
        <v>0</v>
      </c>
      <c r="H30" s="81">
        <v>7</v>
      </c>
      <c r="I30" s="81">
        <v>10</v>
      </c>
      <c r="J30" s="81">
        <v>0</v>
      </c>
      <c r="K30" s="82">
        <v>10</v>
      </c>
      <c r="L30" s="83" t="s">
        <v>128</v>
      </c>
      <c r="M30" s="227">
        <f t="shared" si="5"/>
        <v>27</v>
      </c>
      <c r="N30" s="228"/>
      <c r="O30" s="84"/>
      <c r="P30" s="233">
        <f t="shared" ca="1" si="1"/>
        <v>54</v>
      </c>
      <c r="Q30" s="230"/>
      <c r="R30" s="45"/>
      <c r="S30" s="85"/>
      <c r="T30" s="86"/>
      <c r="U30" s="86"/>
      <c r="V30" s="86"/>
      <c r="W30" s="86"/>
      <c r="X30" s="87"/>
      <c r="Z30" s="85"/>
      <c r="AA30" s="86"/>
      <c r="AB30" s="86"/>
      <c r="AC30" s="86"/>
      <c r="AD30" s="86"/>
      <c r="AE30" s="87"/>
      <c r="AM30" s="48"/>
      <c r="AN30" s="48"/>
      <c r="AO30" s="52"/>
      <c r="AQ30" s="39">
        <f t="shared" si="2"/>
        <v>5</v>
      </c>
      <c r="AR30" s="22"/>
    </row>
    <row r="31" spans="1:50" s="33" customFormat="1" ht="21.6" customHeight="1">
      <c r="A31" s="78" t="str">
        <f t="shared" ca="1" si="3"/>
        <v>PDL</v>
      </c>
      <c r="B31" s="79">
        <f t="shared" ca="1" si="3"/>
        <v>49</v>
      </c>
      <c r="C31" s="17">
        <v>8</v>
      </c>
      <c r="D31" s="38" t="str">
        <f t="shared" ca="1" si="4"/>
        <v>RIAUD Nicolas</v>
      </c>
      <c r="E31" s="80" t="str">
        <f t="shared" ca="1" si="4"/>
        <v>M</v>
      </c>
      <c r="F31" s="26">
        <v>60</v>
      </c>
      <c r="G31" s="81">
        <v>0</v>
      </c>
      <c r="H31" s="81">
        <v>10</v>
      </c>
      <c r="I31" s="81">
        <v>10</v>
      </c>
      <c r="J31" s="81">
        <v>10</v>
      </c>
      <c r="K31" s="82">
        <v>10</v>
      </c>
      <c r="L31" s="83" t="s">
        <v>127</v>
      </c>
      <c r="M31" s="227">
        <f t="shared" si="5"/>
        <v>40</v>
      </c>
      <c r="N31" s="228"/>
      <c r="O31" s="84"/>
      <c r="P31" s="253">
        <f t="shared" ca="1" si="1"/>
        <v>100</v>
      </c>
      <c r="Q31" s="254"/>
      <c r="R31" s="45"/>
      <c r="S31" s="85"/>
      <c r="T31" s="86"/>
      <c r="U31" s="86"/>
      <c r="V31" s="86"/>
      <c r="W31" s="86"/>
      <c r="X31" s="87"/>
      <c r="Z31" s="85"/>
      <c r="AA31" s="86"/>
      <c r="AB31" s="86"/>
      <c r="AC31" s="86"/>
      <c r="AD31" s="86"/>
      <c r="AE31" s="87"/>
      <c r="AM31" s="48"/>
      <c r="AN31" s="48"/>
      <c r="AO31" s="52"/>
      <c r="AQ31" s="39">
        <f t="shared" si="2"/>
        <v>5</v>
      </c>
      <c r="AR31" s="22"/>
    </row>
    <row r="32" spans="1:50" s="33" customFormat="1" ht="21.6" customHeight="1">
      <c r="A32" s="78" t="str">
        <f t="shared" ca="1" si="3"/>
        <v>TBO</v>
      </c>
      <c r="B32" s="79">
        <f t="shared" ca="1" si="3"/>
        <v>37</v>
      </c>
      <c r="C32" s="17">
        <v>9</v>
      </c>
      <c r="D32" s="38" t="str">
        <f t="shared" ca="1" si="4"/>
        <v>MOREAU Valentin</v>
      </c>
      <c r="E32" s="80" t="str">
        <f t="shared" ca="1" si="4"/>
        <v>M</v>
      </c>
      <c r="F32" s="26">
        <v>34</v>
      </c>
      <c r="G32" s="81">
        <v>10</v>
      </c>
      <c r="H32" s="81">
        <v>10</v>
      </c>
      <c r="I32" s="81">
        <v>0</v>
      </c>
      <c r="J32" s="81">
        <v>0</v>
      </c>
      <c r="K32" s="82">
        <v>10</v>
      </c>
      <c r="L32" s="83" t="s">
        <v>128</v>
      </c>
      <c r="M32" s="227">
        <f t="shared" si="5"/>
        <v>30</v>
      </c>
      <c r="N32" s="228"/>
      <c r="O32" s="84"/>
      <c r="P32" s="229">
        <f t="shared" ca="1" si="1"/>
        <v>64</v>
      </c>
      <c r="Q32" s="230"/>
      <c r="R32" s="89"/>
      <c r="S32" s="85"/>
      <c r="T32" s="86"/>
      <c r="U32" s="86"/>
      <c r="V32" s="86"/>
      <c r="W32" s="86"/>
      <c r="X32" s="87"/>
      <c r="Z32" s="85"/>
      <c r="AA32" s="86"/>
      <c r="AB32" s="86"/>
      <c r="AC32" s="86"/>
      <c r="AD32" s="86"/>
      <c r="AE32" s="87"/>
      <c r="AN32" s="90"/>
      <c r="AO32" s="90"/>
      <c r="AP32" s="90"/>
      <c r="AQ32" s="39">
        <f t="shared" si="2"/>
        <v>5</v>
      </c>
      <c r="AR32" s="48"/>
      <c r="AS32" s="48"/>
    </row>
    <row r="33" spans="1:45" s="33" customFormat="1" ht="21.6" customHeight="1" thickBot="1">
      <c r="A33" s="91" t="str">
        <f t="shared" ca="1" si="3"/>
        <v>PC</v>
      </c>
      <c r="B33" s="92">
        <f t="shared" ca="1" si="3"/>
        <v>79</v>
      </c>
      <c r="C33" s="17">
        <v>10</v>
      </c>
      <c r="D33" s="38" t="str">
        <f t="shared" ca="1" si="4"/>
        <v>AIRAULT Flavien</v>
      </c>
      <c r="E33" s="80" t="str">
        <f t="shared" ca="1" si="4"/>
        <v>M</v>
      </c>
      <c r="F33" s="26">
        <v>10</v>
      </c>
      <c r="G33" s="81">
        <v>10</v>
      </c>
      <c r="H33" s="81">
        <v>10</v>
      </c>
      <c r="I33" s="81">
        <v>10</v>
      </c>
      <c r="J33" s="81">
        <v>10</v>
      </c>
      <c r="K33" s="82">
        <v>10</v>
      </c>
      <c r="L33" s="83" t="s">
        <v>127</v>
      </c>
      <c r="M33" s="227">
        <f t="shared" si="5"/>
        <v>50</v>
      </c>
      <c r="N33" s="228"/>
      <c r="O33" s="84"/>
      <c r="P33" s="229">
        <f t="shared" ca="1" si="1"/>
        <v>60</v>
      </c>
      <c r="Q33" s="230"/>
      <c r="R33" s="89"/>
      <c r="S33" s="93"/>
      <c r="T33" s="94"/>
      <c r="U33" s="94"/>
      <c r="V33" s="94"/>
      <c r="W33" s="94"/>
      <c r="X33" s="95"/>
      <c r="Z33" s="93"/>
      <c r="AA33" s="94"/>
      <c r="AB33" s="94"/>
      <c r="AC33" s="94"/>
      <c r="AD33" s="94"/>
      <c r="AE33" s="95"/>
      <c r="AN33" s="90"/>
      <c r="AO33" s="90"/>
      <c r="AP33" s="90"/>
      <c r="AQ33" s="39">
        <f t="shared" si="2"/>
        <v>5</v>
      </c>
      <c r="AR33" s="48"/>
      <c r="AS33" s="48"/>
    </row>
    <row r="34" spans="1:45" s="33" customFormat="1" ht="13.9" customHeight="1">
      <c r="A34" s="37"/>
      <c r="B34" s="37"/>
      <c r="C34" s="96" t="s">
        <v>129</v>
      </c>
      <c r="D34" s="96"/>
      <c r="E34" s="96"/>
      <c r="F34" s="96"/>
      <c r="G34" s="96"/>
      <c r="H34" s="96"/>
      <c r="I34" s="96"/>
      <c r="J34" s="96"/>
      <c r="K34" s="96"/>
      <c r="L34" s="96"/>
      <c r="M34" s="236" t="s">
        <v>130</v>
      </c>
      <c r="N34" s="236"/>
      <c r="O34" s="236"/>
      <c r="P34" s="236"/>
      <c r="Q34" s="236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</row>
    <row r="35" spans="1:45" s="33" customFormat="1" ht="14.45" hidden="1" customHeight="1">
      <c r="A35" s="37"/>
      <c r="B35" s="37"/>
      <c r="C35" s="98">
        <f>COUNT(L35:AJ35,S42:X42,Z42:AE42)</f>
        <v>0</v>
      </c>
      <c r="D35" s="98"/>
      <c r="E35" s="39"/>
      <c r="F35" s="39"/>
      <c r="G35" s="237" t="s">
        <v>131</v>
      </c>
      <c r="H35" s="238"/>
      <c r="I35" s="238"/>
      <c r="J35" s="238"/>
      <c r="K35" s="238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100"/>
      <c r="AL35" s="41"/>
      <c r="AM35" s="41"/>
    </row>
    <row r="36" spans="1:45" s="33" customFormat="1" ht="14.45" hidden="1" customHeight="1">
      <c r="A36" s="37"/>
      <c r="B36" s="37"/>
      <c r="C36" s="39"/>
      <c r="D36" s="39"/>
      <c r="E36" s="39"/>
      <c r="F36" s="39"/>
      <c r="G36" s="234" t="s">
        <v>132</v>
      </c>
      <c r="H36" s="235"/>
      <c r="I36" s="235"/>
      <c r="J36" s="235"/>
      <c r="K36" s="235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100"/>
      <c r="AL36" s="41"/>
      <c r="AM36" s="41"/>
    </row>
    <row r="37" spans="1:45" s="33" customFormat="1" ht="14.45" hidden="1" customHeight="1">
      <c r="A37" s="37"/>
      <c r="B37" s="37"/>
      <c r="C37" s="98"/>
      <c r="D37" s="39"/>
      <c r="E37" s="39"/>
      <c r="F37" s="39"/>
      <c r="G37" s="234" t="s">
        <v>133</v>
      </c>
      <c r="H37" s="235"/>
      <c r="I37" s="235"/>
      <c r="J37" s="235"/>
      <c r="K37" s="235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</row>
    <row r="38" spans="1:45" s="33" customFormat="1" ht="5.45" hidden="1" customHeight="1">
      <c r="A38" s="1"/>
      <c r="B38" s="1"/>
      <c r="C38" s="101"/>
      <c r="D38" s="39"/>
      <c r="E38" s="102"/>
      <c r="F38" s="103"/>
      <c r="G38" s="102"/>
      <c r="H38" s="102"/>
      <c r="I38" s="102"/>
      <c r="J38" s="102"/>
      <c r="K38" s="102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5"/>
      <c r="AL38" s="3"/>
      <c r="AM38" s="3"/>
      <c r="AN38" s="3"/>
      <c r="AO38" s="3"/>
      <c r="AP38" s="3"/>
      <c r="AQ38" s="3"/>
      <c r="AR38" s="3"/>
      <c r="AS38" s="3"/>
    </row>
    <row r="39" spans="1:45" hidden="1">
      <c r="A39" s="1"/>
      <c r="B39" s="1"/>
      <c r="C39" s="101"/>
      <c r="D39" s="24"/>
      <c r="E39" s="102"/>
      <c r="F39" s="103"/>
      <c r="G39" s="102"/>
      <c r="H39" s="102"/>
      <c r="I39" s="102"/>
      <c r="J39" s="102"/>
      <c r="K39" s="102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  <c r="AG39" s="107"/>
      <c r="AH39" s="107"/>
      <c r="AI39" s="107"/>
      <c r="AJ39" s="107"/>
      <c r="AK39" s="3"/>
      <c r="AL39" s="3"/>
      <c r="AM39" s="3"/>
      <c r="AN39" s="3"/>
      <c r="AO39" s="3"/>
      <c r="AP39" s="3"/>
      <c r="AQ39" s="3"/>
      <c r="AR39" s="3"/>
      <c r="AS39" s="3"/>
    </row>
    <row r="40" spans="1:45" hidden="1">
      <c r="C40" s="24"/>
      <c r="D40" s="24"/>
      <c r="E40" s="24"/>
      <c r="F40" s="24"/>
      <c r="G40" s="24"/>
      <c r="H40" s="24"/>
      <c r="I40" s="24"/>
      <c r="J40" s="24"/>
      <c r="K40" s="24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8"/>
    </row>
    <row r="41" spans="1:45" ht="5.45" hidden="1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45" ht="14.45" hidden="1" customHeight="1">
      <c r="C42" s="24"/>
      <c r="D42" s="3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7"/>
      <c r="T42" s="107"/>
      <c r="U42" s="107"/>
      <c r="V42" s="107"/>
      <c r="W42" s="107"/>
      <c r="X42" s="107"/>
      <c r="Z42" s="107"/>
      <c r="AA42" s="107"/>
      <c r="AB42" s="107"/>
      <c r="AC42" s="107"/>
      <c r="AD42" s="107"/>
      <c r="AE42" s="107"/>
    </row>
    <row r="43" spans="1:45" hidden="1">
      <c r="C43" s="24"/>
      <c r="D43" s="3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6"/>
      <c r="T43" s="106"/>
      <c r="U43" s="106"/>
      <c r="V43" s="106"/>
      <c r="W43" s="106"/>
      <c r="X43" s="106"/>
      <c r="Z43" s="106"/>
      <c r="AA43" s="106"/>
      <c r="AB43" s="106"/>
      <c r="AC43" s="106"/>
      <c r="AD43" s="106"/>
      <c r="AE43" s="106"/>
    </row>
    <row r="44" spans="1:4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6"/>
      <c r="T44" s="106"/>
      <c r="U44" s="106"/>
      <c r="V44" s="106"/>
      <c r="W44" s="106"/>
      <c r="X44" s="106"/>
      <c r="Z44" s="106"/>
      <c r="AA44" s="106"/>
      <c r="AB44" s="106"/>
      <c r="AC44" s="106"/>
      <c r="AD44" s="106"/>
      <c r="AE44" s="106"/>
    </row>
    <row r="45" spans="1:45" ht="4.9000000000000004" hidden="1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4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6"/>
      <c r="T46" s="106"/>
      <c r="U46" s="106"/>
      <c r="V46" s="106"/>
      <c r="W46" s="106"/>
      <c r="X46" s="106"/>
      <c r="Z46" s="106"/>
      <c r="AA46" s="106"/>
      <c r="AB46" s="106"/>
      <c r="AC46" s="106"/>
      <c r="AD46" s="106"/>
      <c r="AE46" s="106"/>
    </row>
    <row r="47" spans="1:4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6"/>
      <c r="T47" s="106"/>
      <c r="U47" s="106"/>
      <c r="V47" s="106"/>
      <c r="W47" s="106"/>
      <c r="X47" s="106"/>
      <c r="Z47" s="106"/>
      <c r="AA47" s="106"/>
      <c r="AB47" s="106"/>
      <c r="AC47" s="106"/>
      <c r="AD47" s="106"/>
      <c r="AE47" s="106"/>
    </row>
  </sheetData>
  <sheetProtection selectLockedCells="1"/>
  <mergeCells count="56">
    <mergeCell ref="G37:K37"/>
    <mergeCell ref="M30:N30"/>
    <mergeCell ref="P30:Q30"/>
    <mergeCell ref="M31:N31"/>
    <mergeCell ref="P31:Q31"/>
    <mergeCell ref="M32:N32"/>
    <mergeCell ref="P32:Q32"/>
    <mergeCell ref="M33:N33"/>
    <mergeCell ref="P33:Q33"/>
    <mergeCell ref="M34:Q34"/>
    <mergeCell ref="G35:K35"/>
    <mergeCell ref="G36:K36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000000000000001" header="0.13" footer="0.14000000000000001"/>
  <pageSetup paperSize="9" scale="87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workbookViewId="0">
      <pane ySplit="1" topLeftCell="A19" activePane="bottomLeft" state="frozenSplit"/>
      <selection activeCell="G18" sqref="G18:K18"/>
      <selection pane="bottomLeft" activeCell="L29" sqref="L29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0" hidden="1" customWidth="1"/>
    <col min="43" max="43" width="4" hidden="1" customWidth="1"/>
    <col min="44" max="45" width="4" customWidth="1"/>
    <col min="46" max="46" width="10.42578125" style="12" customWidth="1"/>
    <col min="47" max="238" width="11.42578125" customWidth="1"/>
    <col min="239" max="240" width="4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4" width="4" customWidth="1"/>
  </cols>
  <sheetData>
    <row r="1" spans="1:47" ht="15.75" thickBot="1">
      <c r="A1" s="1"/>
      <c r="B1" s="1"/>
      <c r="C1" s="2">
        <v>8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550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 t="s">
        <v>179</v>
      </c>
      <c r="U2" s="9"/>
      <c r="V2" s="9"/>
      <c r="W2" s="5"/>
      <c r="X2" s="196" t="str">
        <f>IF(T2="","",T2)</f>
        <v>2</v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>44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20" t="s">
        <v>551</v>
      </c>
      <c r="M8" s="20" t="s">
        <v>97</v>
      </c>
      <c r="N8" s="20" t="s">
        <v>98</v>
      </c>
      <c r="O8" s="20" t="s">
        <v>111</v>
      </c>
      <c r="P8" s="20" t="s">
        <v>31</v>
      </c>
      <c r="Q8" s="20" t="s">
        <v>27</v>
      </c>
      <c r="R8" s="20" t="s">
        <v>22</v>
      </c>
      <c r="S8" s="109" t="s">
        <v>24</v>
      </c>
      <c r="T8" s="20" t="s">
        <v>23</v>
      </c>
      <c r="U8" s="20" t="s">
        <v>21</v>
      </c>
      <c r="V8" s="20" t="s">
        <v>18</v>
      </c>
      <c r="W8" s="20" t="s">
        <v>29</v>
      </c>
      <c r="X8" s="109" t="s">
        <v>109</v>
      </c>
      <c r="Y8" s="21" t="s">
        <v>100</v>
      </c>
      <c r="Z8" s="109" t="s">
        <v>38</v>
      </c>
      <c r="AA8" s="109" t="s">
        <v>35</v>
      </c>
      <c r="AB8" s="109" t="s">
        <v>36</v>
      </c>
      <c r="AC8" s="109" t="s">
        <v>34</v>
      </c>
      <c r="AD8" s="109" t="s">
        <v>94</v>
      </c>
      <c r="AE8" s="109" t="s">
        <v>110</v>
      </c>
      <c r="AF8" s="88"/>
      <c r="AG8" s="88"/>
      <c r="AH8" s="22"/>
      <c r="AI8" s="22"/>
      <c r="AJ8" s="22"/>
      <c r="AK8" s="22"/>
      <c r="AL8" s="22"/>
      <c r="AM8" s="22"/>
      <c r="AN8" s="22"/>
      <c r="AP8" s="25" t="s">
        <v>552</v>
      </c>
      <c r="AT8"/>
    </row>
    <row r="9" spans="1:47" s="33" customFormat="1" ht="19.149999999999999" customHeight="1">
      <c r="A9" s="26" t="s">
        <v>191</v>
      </c>
      <c r="B9" s="26">
        <v>35</v>
      </c>
      <c r="C9" s="27">
        <f ca="1">OFFSET(C9,15,0)</f>
        <v>1</v>
      </c>
      <c r="D9" s="182" t="s">
        <v>553</v>
      </c>
      <c r="E9" s="26" t="s">
        <v>44</v>
      </c>
      <c r="F9" s="26">
        <v>70</v>
      </c>
      <c r="G9" s="214" t="s">
        <v>554</v>
      </c>
      <c r="H9" s="215"/>
      <c r="I9" s="215"/>
      <c r="J9" s="215"/>
      <c r="K9" s="216"/>
      <c r="L9" s="115" t="s">
        <v>210</v>
      </c>
      <c r="M9" s="116"/>
      <c r="N9" s="116"/>
      <c r="O9" s="116"/>
      <c r="P9" s="115" t="s">
        <v>54</v>
      </c>
      <c r="Q9" s="116"/>
      <c r="R9" s="116"/>
      <c r="S9" s="116"/>
      <c r="T9" s="116"/>
      <c r="U9" s="115" t="s">
        <v>54</v>
      </c>
      <c r="V9" s="116"/>
      <c r="W9" s="116"/>
      <c r="X9" s="116"/>
      <c r="Y9" s="116"/>
      <c r="Z9" s="116"/>
      <c r="AA9" s="115" t="s">
        <v>555</v>
      </c>
      <c r="AB9" s="116"/>
      <c r="AC9" s="116"/>
      <c r="AD9" s="115" t="s">
        <v>54</v>
      </c>
      <c r="AE9" s="116"/>
      <c r="AF9" s="40"/>
      <c r="AG9" s="40"/>
      <c r="AH9" s="32"/>
      <c r="AI9" s="32"/>
      <c r="AJ9" s="32"/>
      <c r="AK9" s="31"/>
      <c r="AL9" s="32"/>
      <c r="AM9" s="31"/>
      <c r="AN9" s="32"/>
      <c r="AP9" s="36" t="s">
        <v>556</v>
      </c>
      <c r="AQ9" s="37">
        <f>IF(E9="M",100,IF(E9=1,100,IF(E9="","",120)))</f>
        <v>100</v>
      </c>
    </row>
    <row r="10" spans="1:47" s="37" customFormat="1" ht="21.6" customHeight="1">
      <c r="A10" s="26" t="s">
        <v>42</v>
      </c>
      <c r="B10" s="26">
        <v>85</v>
      </c>
      <c r="C10" s="27">
        <f t="shared" ref="C10:C16" ca="1" si="0">OFFSET(C10,15,0)</f>
        <v>2</v>
      </c>
      <c r="D10" s="182" t="s">
        <v>557</v>
      </c>
      <c r="E10" s="26" t="s">
        <v>44</v>
      </c>
      <c r="F10" s="26">
        <v>72</v>
      </c>
      <c r="G10" s="214" t="s">
        <v>223</v>
      </c>
      <c r="H10" s="215"/>
      <c r="I10" s="215"/>
      <c r="J10" s="215"/>
      <c r="K10" s="216"/>
      <c r="L10" s="116"/>
      <c r="M10" s="115" t="s">
        <v>302</v>
      </c>
      <c r="N10" s="116"/>
      <c r="O10" s="116"/>
      <c r="P10" s="116"/>
      <c r="Q10" s="115" t="s">
        <v>54</v>
      </c>
      <c r="R10" s="116"/>
      <c r="S10" s="116"/>
      <c r="T10" s="115" t="s">
        <v>54</v>
      </c>
      <c r="U10" s="116"/>
      <c r="V10" s="115" t="s">
        <v>54</v>
      </c>
      <c r="W10" s="116"/>
      <c r="X10" s="116"/>
      <c r="Y10" s="116"/>
      <c r="Z10" s="116"/>
      <c r="AA10" s="116"/>
      <c r="AB10" s="115"/>
      <c r="AC10" s="116"/>
      <c r="AD10" s="116"/>
      <c r="AE10" s="116"/>
      <c r="AF10" s="40"/>
      <c r="AG10" s="40"/>
      <c r="AH10" s="32"/>
      <c r="AI10" s="32"/>
      <c r="AJ10" s="32"/>
      <c r="AK10" s="31"/>
      <c r="AL10" s="32"/>
      <c r="AM10" s="31"/>
      <c r="AN10" s="32"/>
      <c r="AP10" s="36" t="s">
        <v>558</v>
      </c>
    </row>
    <row r="11" spans="1:47" s="33" customFormat="1" ht="21.6" customHeight="1">
      <c r="A11" s="26" t="s">
        <v>42</v>
      </c>
      <c r="B11" s="26">
        <v>49</v>
      </c>
      <c r="C11" s="27">
        <f t="shared" ca="1" si="0"/>
        <v>3</v>
      </c>
      <c r="D11" s="182" t="s">
        <v>559</v>
      </c>
      <c r="E11" s="26" t="s">
        <v>44</v>
      </c>
      <c r="F11" s="26">
        <v>72</v>
      </c>
      <c r="G11" s="214" t="s">
        <v>424</v>
      </c>
      <c r="H11" s="215"/>
      <c r="I11" s="215"/>
      <c r="J11" s="215"/>
      <c r="K11" s="216"/>
      <c r="L11" s="116"/>
      <c r="M11" s="115" t="s">
        <v>54</v>
      </c>
      <c r="N11" s="116"/>
      <c r="O11" s="116"/>
      <c r="P11" s="116"/>
      <c r="Q11" s="116"/>
      <c r="R11" s="116"/>
      <c r="S11" s="115"/>
      <c r="T11" s="116"/>
      <c r="U11" s="116"/>
      <c r="V11" s="116"/>
      <c r="W11" s="115" t="s">
        <v>334</v>
      </c>
      <c r="X11" s="116"/>
      <c r="Y11" s="116"/>
      <c r="Z11" s="115" t="s">
        <v>54</v>
      </c>
      <c r="AA11" s="116"/>
      <c r="AB11" s="116"/>
      <c r="AC11" s="115" t="s">
        <v>54</v>
      </c>
      <c r="AD11" s="116"/>
      <c r="AE11" s="116"/>
      <c r="AF11" s="43"/>
      <c r="AG11" s="43"/>
      <c r="AH11" s="32"/>
      <c r="AI11" s="32"/>
      <c r="AJ11" s="32"/>
      <c r="AK11" s="31"/>
      <c r="AL11" s="32"/>
      <c r="AM11" s="31"/>
      <c r="AN11" s="32"/>
      <c r="AP11" s="36" t="s">
        <v>560</v>
      </c>
    </row>
    <row r="12" spans="1:47" s="33" customFormat="1" ht="21.6" customHeight="1">
      <c r="A12" s="26" t="s">
        <v>202</v>
      </c>
      <c r="B12" s="26">
        <v>37</v>
      </c>
      <c r="C12" s="27">
        <f t="shared" ca="1" si="0"/>
        <v>4</v>
      </c>
      <c r="D12" s="183" t="s">
        <v>561</v>
      </c>
      <c r="E12" s="26" t="s">
        <v>44</v>
      </c>
      <c r="F12" s="26">
        <v>73</v>
      </c>
      <c r="G12" s="214" t="s">
        <v>204</v>
      </c>
      <c r="H12" s="215"/>
      <c r="I12" s="215"/>
      <c r="J12" s="215"/>
      <c r="K12" s="216"/>
      <c r="L12" s="115" t="s">
        <v>45</v>
      </c>
      <c r="M12" s="116"/>
      <c r="N12" s="115" t="s">
        <v>45</v>
      </c>
      <c r="O12" s="116"/>
      <c r="P12" s="116"/>
      <c r="Q12" s="116"/>
      <c r="R12" s="115" t="s">
        <v>45</v>
      </c>
      <c r="S12" s="116"/>
      <c r="T12" s="116"/>
      <c r="U12" s="116"/>
      <c r="V12" s="115" t="s">
        <v>45</v>
      </c>
      <c r="W12" s="116"/>
      <c r="X12" s="116"/>
      <c r="Y12" s="115" t="s">
        <v>45</v>
      </c>
      <c r="Z12" s="116"/>
      <c r="AA12" s="116"/>
      <c r="AB12" s="116"/>
      <c r="AC12" s="116"/>
      <c r="AD12" s="116"/>
      <c r="AE12" s="116"/>
      <c r="AF12" s="40"/>
      <c r="AG12" s="40"/>
      <c r="AH12" s="32"/>
      <c r="AI12" s="32"/>
      <c r="AJ12" s="32"/>
      <c r="AK12" s="31"/>
      <c r="AL12" s="32"/>
      <c r="AM12" s="31"/>
      <c r="AN12" s="32"/>
      <c r="AP12" s="36" t="s">
        <v>562</v>
      </c>
    </row>
    <row r="13" spans="1:47" s="33" customFormat="1" ht="21.6" customHeight="1">
      <c r="A13" s="26" t="s">
        <v>42</v>
      </c>
      <c r="B13" s="26">
        <v>49</v>
      </c>
      <c r="C13" s="27">
        <f t="shared" ca="1" si="0"/>
        <v>5</v>
      </c>
      <c r="D13" s="182" t="s">
        <v>563</v>
      </c>
      <c r="E13" s="26" t="s">
        <v>44</v>
      </c>
      <c r="F13" s="26">
        <v>73</v>
      </c>
      <c r="G13" s="214" t="s">
        <v>333</v>
      </c>
      <c r="H13" s="215"/>
      <c r="I13" s="215"/>
      <c r="J13" s="215"/>
      <c r="K13" s="216"/>
      <c r="L13" s="116"/>
      <c r="M13" s="116"/>
      <c r="N13" s="115" t="s">
        <v>54</v>
      </c>
      <c r="O13" s="116"/>
      <c r="P13" s="115" t="s">
        <v>210</v>
      </c>
      <c r="Q13" s="116"/>
      <c r="R13" s="116"/>
      <c r="S13" s="115"/>
      <c r="T13" s="116"/>
      <c r="U13" s="116"/>
      <c r="V13" s="116"/>
      <c r="W13" s="116"/>
      <c r="X13" s="115"/>
      <c r="Y13" s="116"/>
      <c r="Z13" s="116"/>
      <c r="AA13" s="116"/>
      <c r="AB13" s="115"/>
      <c r="AC13" s="116"/>
      <c r="AD13" s="116"/>
      <c r="AE13" s="116"/>
      <c r="AF13" s="40"/>
      <c r="AG13" s="40"/>
      <c r="AH13" s="32"/>
      <c r="AI13" s="32"/>
      <c r="AJ13" s="32"/>
      <c r="AK13" s="32"/>
      <c r="AL13" s="32"/>
      <c r="AM13" s="32"/>
      <c r="AN13" s="32"/>
      <c r="AP13" s="36" t="s">
        <v>564</v>
      </c>
    </row>
    <row r="14" spans="1:47" s="33" customFormat="1" ht="21.6" customHeight="1">
      <c r="A14" s="26" t="s">
        <v>42</v>
      </c>
      <c r="B14" s="26">
        <v>44</v>
      </c>
      <c r="C14" s="27">
        <f t="shared" ca="1" si="0"/>
        <v>6</v>
      </c>
      <c r="D14" s="182" t="s">
        <v>565</v>
      </c>
      <c r="E14" s="26" t="s">
        <v>44</v>
      </c>
      <c r="F14" s="26">
        <v>79</v>
      </c>
      <c r="G14" s="214" t="s">
        <v>378</v>
      </c>
      <c r="H14" s="215"/>
      <c r="I14" s="215"/>
      <c r="J14" s="215"/>
      <c r="K14" s="216"/>
      <c r="L14" s="116"/>
      <c r="M14" s="116"/>
      <c r="N14" s="116"/>
      <c r="O14" s="115" t="s">
        <v>54</v>
      </c>
      <c r="P14" s="116"/>
      <c r="Q14" s="115" t="s">
        <v>45</v>
      </c>
      <c r="R14" s="116"/>
      <c r="S14" s="116"/>
      <c r="T14" s="116"/>
      <c r="U14" s="115" t="s">
        <v>45</v>
      </c>
      <c r="V14" s="116"/>
      <c r="W14" s="116"/>
      <c r="X14" s="116"/>
      <c r="Y14" s="116"/>
      <c r="Z14" s="116"/>
      <c r="AA14" s="116"/>
      <c r="AB14" s="116"/>
      <c r="AC14" s="115" t="s">
        <v>45</v>
      </c>
      <c r="AD14" s="116"/>
      <c r="AE14" s="115" t="s">
        <v>45</v>
      </c>
      <c r="AF14" s="40"/>
      <c r="AG14" s="40"/>
      <c r="AH14" s="32"/>
      <c r="AI14" s="32"/>
      <c r="AJ14" s="32"/>
      <c r="AK14" s="32"/>
      <c r="AL14" s="32"/>
      <c r="AM14" s="32"/>
      <c r="AN14" s="32"/>
      <c r="AP14" s="36" t="s">
        <v>566</v>
      </c>
    </row>
    <row r="15" spans="1:47" s="33" customFormat="1" ht="21.6" customHeight="1">
      <c r="A15" s="26" t="s">
        <v>191</v>
      </c>
      <c r="B15" s="26">
        <v>35</v>
      </c>
      <c r="C15" s="27">
        <f t="shared" ca="1" si="0"/>
        <v>7</v>
      </c>
      <c r="D15" s="182" t="s">
        <v>567</v>
      </c>
      <c r="E15" s="26" t="s">
        <v>44</v>
      </c>
      <c r="F15" s="26">
        <v>80</v>
      </c>
      <c r="G15" s="214" t="s">
        <v>390</v>
      </c>
      <c r="H15" s="215"/>
      <c r="I15" s="215"/>
      <c r="J15" s="215"/>
      <c r="K15" s="216"/>
      <c r="L15" s="116"/>
      <c r="M15" s="116"/>
      <c r="N15" s="116"/>
      <c r="O15" s="116"/>
      <c r="P15" s="116"/>
      <c r="Q15" s="116"/>
      <c r="R15" s="116"/>
      <c r="S15" s="116"/>
      <c r="T15" s="115" t="s">
        <v>45</v>
      </c>
      <c r="U15" s="116"/>
      <c r="V15" s="116"/>
      <c r="W15" s="115" t="s">
        <v>54</v>
      </c>
      <c r="X15" s="116"/>
      <c r="Y15" s="115" t="s">
        <v>54</v>
      </c>
      <c r="Z15" s="116"/>
      <c r="AA15" s="115" t="s">
        <v>54</v>
      </c>
      <c r="AB15" s="116"/>
      <c r="AC15" s="116"/>
      <c r="AD15" s="116"/>
      <c r="AE15" s="115" t="s">
        <v>54</v>
      </c>
      <c r="AF15" s="40"/>
      <c r="AG15" s="40"/>
      <c r="AH15" s="32"/>
      <c r="AI15" s="32"/>
      <c r="AJ15" s="32"/>
      <c r="AK15" s="32"/>
      <c r="AL15" s="32"/>
      <c r="AM15" s="32"/>
      <c r="AN15" s="32"/>
      <c r="AP15" s="36" t="s">
        <v>568</v>
      </c>
    </row>
    <row r="16" spans="1:47" s="33" customFormat="1" ht="21.6" customHeight="1">
      <c r="A16" s="26" t="s">
        <v>275</v>
      </c>
      <c r="B16" s="26">
        <v>75</v>
      </c>
      <c r="C16" s="27">
        <f t="shared" ca="1" si="0"/>
        <v>8</v>
      </c>
      <c r="D16" s="182" t="s">
        <v>569</v>
      </c>
      <c r="E16" s="26" t="s">
        <v>44</v>
      </c>
      <c r="F16" s="26">
        <v>89</v>
      </c>
      <c r="G16" s="214" t="s">
        <v>570</v>
      </c>
      <c r="H16" s="215"/>
      <c r="I16" s="215"/>
      <c r="J16" s="215"/>
      <c r="K16" s="216"/>
      <c r="L16" s="116"/>
      <c r="M16" s="116"/>
      <c r="N16" s="116"/>
      <c r="O16" s="115" t="s">
        <v>45</v>
      </c>
      <c r="P16" s="116"/>
      <c r="Q16" s="116"/>
      <c r="R16" s="115" t="s">
        <v>54</v>
      </c>
      <c r="S16" s="116"/>
      <c r="T16" s="116"/>
      <c r="U16" s="116"/>
      <c r="V16" s="116"/>
      <c r="W16" s="116"/>
      <c r="X16" s="115"/>
      <c r="Y16" s="116"/>
      <c r="Z16" s="115" t="s">
        <v>249</v>
      </c>
      <c r="AA16" s="116"/>
      <c r="AB16" s="116"/>
      <c r="AC16" s="116"/>
      <c r="AD16" s="115" t="s">
        <v>571</v>
      </c>
      <c r="AE16" s="116"/>
      <c r="AF16" s="43"/>
      <c r="AG16" s="43"/>
      <c r="AH16" s="32"/>
      <c r="AI16" s="32"/>
      <c r="AJ16" s="32"/>
      <c r="AK16" s="32"/>
      <c r="AL16" s="32"/>
      <c r="AM16" s="32"/>
      <c r="AN16" s="32"/>
      <c r="AP16" s="36" t="s">
        <v>572</v>
      </c>
    </row>
    <row r="17" spans="1:50" s="33" customFormat="1" ht="21.6" hidden="1" customHeight="1">
      <c r="A17" s="52"/>
      <c r="B17" s="52"/>
      <c r="C17" s="47"/>
      <c r="D17" s="49"/>
      <c r="E17" s="49"/>
      <c r="F17" s="49"/>
      <c r="G17" s="49"/>
      <c r="H17" s="49"/>
      <c r="I17" s="49"/>
      <c r="J17" s="49"/>
      <c r="K17" s="49"/>
      <c r="L17" s="40"/>
      <c r="M17" s="40"/>
      <c r="N17" s="40"/>
      <c r="O17" s="43"/>
      <c r="P17" s="40"/>
      <c r="Q17" s="40"/>
      <c r="R17" s="40"/>
      <c r="S17" s="40"/>
      <c r="T17" s="40"/>
      <c r="U17" s="43"/>
      <c r="V17" s="40"/>
      <c r="W17" s="40"/>
      <c r="X17" s="43"/>
      <c r="Y17" s="40"/>
      <c r="Z17" s="184"/>
      <c r="AA17" s="184"/>
      <c r="AB17" s="184"/>
      <c r="AC17" s="184"/>
      <c r="AD17" s="184"/>
      <c r="AE17" s="184"/>
      <c r="AF17" s="40"/>
      <c r="AG17" s="40"/>
      <c r="AH17" s="40"/>
      <c r="AI17" s="43"/>
      <c r="AJ17" s="40"/>
      <c r="AK17" s="40"/>
      <c r="AL17" s="32"/>
      <c r="AM17" s="32"/>
      <c r="AN17" s="32"/>
      <c r="AO17" s="32"/>
      <c r="AP17" s="32"/>
      <c r="AT17" s="123"/>
      <c r="AU17" s="41"/>
      <c r="AV17" s="41"/>
      <c r="AW17" s="41"/>
      <c r="AX17" s="41"/>
    </row>
    <row r="18" spans="1:50" s="33" customFormat="1" ht="21.6" hidden="1" customHeight="1">
      <c r="A18" s="52"/>
      <c r="B18" s="52"/>
      <c r="C18" s="47"/>
      <c r="D18" s="49"/>
      <c r="E18" s="49"/>
      <c r="F18" s="49"/>
      <c r="G18" s="49"/>
      <c r="H18" s="49"/>
      <c r="I18" s="49"/>
      <c r="J18" s="49"/>
      <c r="K18" s="49"/>
      <c r="L18" s="40"/>
      <c r="M18" s="40"/>
      <c r="N18" s="40"/>
      <c r="O18" s="43"/>
      <c r="P18" s="40"/>
      <c r="Q18" s="40"/>
      <c r="R18" s="40"/>
      <c r="S18" s="40"/>
      <c r="T18" s="40"/>
      <c r="U18" s="43"/>
      <c r="V18" s="40"/>
      <c r="W18" s="40"/>
      <c r="X18" s="43"/>
      <c r="Y18" s="40"/>
      <c r="Z18" s="124"/>
      <c r="AA18" s="124"/>
      <c r="AB18" s="124"/>
      <c r="AC18" s="124"/>
      <c r="AD18" s="124"/>
      <c r="AE18" s="124"/>
      <c r="AF18" s="40"/>
      <c r="AG18" s="40"/>
      <c r="AH18" s="40"/>
      <c r="AI18" s="43"/>
      <c r="AJ18" s="40"/>
      <c r="AK18" s="40"/>
      <c r="AL18" s="32"/>
      <c r="AM18" s="32"/>
      <c r="AN18" s="32"/>
      <c r="AO18" s="32"/>
      <c r="AP18" s="32"/>
      <c r="AT18" s="123"/>
      <c r="AU18" s="41"/>
      <c r="AV18" s="41"/>
      <c r="AW18" s="41"/>
      <c r="AX18" s="41"/>
    </row>
    <row r="19" spans="1:50" s="33" customFormat="1" ht="20.45" customHeight="1" thickBot="1">
      <c r="A19" s="52"/>
      <c r="B19" s="52"/>
      <c r="C19" s="47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32"/>
      <c r="AT19" s="123"/>
      <c r="AU19" s="41"/>
      <c r="AV19" s="45"/>
      <c r="AW19" s="45"/>
      <c r="AX19" s="45"/>
    </row>
    <row r="20" spans="1:50" s="33" customFormat="1" ht="21.6" customHeight="1" thickBot="1">
      <c r="A20" s="52"/>
      <c r="D20" s="256" t="s">
        <v>92</v>
      </c>
      <c r="E20" s="257"/>
      <c r="F20" s="258"/>
      <c r="G20" s="109" t="s">
        <v>93</v>
      </c>
      <c r="H20" s="109" t="s">
        <v>16</v>
      </c>
      <c r="I20" s="109" t="s">
        <v>33</v>
      </c>
      <c r="J20" s="21" t="s">
        <v>106</v>
      </c>
      <c r="K20" s="21" t="s">
        <v>99</v>
      </c>
      <c r="L20" s="109" t="s">
        <v>101</v>
      </c>
      <c r="M20" s="109" t="s">
        <v>102</v>
      </c>
      <c r="N20" s="109" t="s">
        <v>112</v>
      </c>
      <c r="Q20" s="40"/>
      <c r="R20" s="40"/>
      <c r="S20" s="40"/>
      <c r="T20" s="40"/>
      <c r="U20" s="40"/>
      <c r="V20" s="40"/>
      <c r="W20" s="40"/>
      <c r="X20" s="40"/>
      <c r="Y20" s="40"/>
      <c r="Z20" s="218" t="s">
        <v>103</v>
      </c>
      <c r="AA20" s="219"/>
      <c r="AB20" s="219"/>
      <c r="AC20" s="219"/>
      <c r="AD20" s="219"/>
      <c r="AE20" s="220"/>
      <c r="AH20" s="41"/>
      <c r="AI20" s="56"/>
      <c r="AJ20" s="56"/>
      <c r="AK20" s="56"/>
      <c r="AL20" s="56"/>
      <c r="AM20" s="41"/>
      <c r="AN20" s="41"/>
      <c r="AQ20" s="32"/>
      <c r="AR20" s="32"/>
      <c r="AS20" s="32"/>
      <c r="AT20" s="129"/>
      <c r="AU20" s="45"/>
      <c r="AV20" s="45"/>
    </row>
    <row r="21" spans="1:50" s="33" customFormat="1" ht="21.6" customHeight="1" thickBot="1">
      <c r="A21" s="52"/>
      <c r="B21" s="52"/>
      <c r="V21" s="88"/>
      <c r="W21" s="88"/>
      <c r="X21" s="88"/>
      <c r="Y21" s="88"/>
      <c r="Z21" s="57">
        <v>42</v>
      </c>
      <c r="AA21" s="58"/>
      <c r="AB21" s="58"/>
      <c r="AC21" s="58"/>
      <c r="AD21" s="58"/>
      <c r="AE21" s="59"/>
      <c r="AH21" s="22"/>
      <c r="AI21" s="22"/>
      <c r="AJ21" s="22"/>
      <c r="AK21" s="22"/>
      <c r="AL21" s="48"/>
      <c r="AM21" s="48"/>
      <c r="AN21" s="48"/>
      <c r="AP21" s="61" t="s">
        <v>573</v>
      </c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H22" s="65"/>
      <c r="AI22" s="65"/>
      <c r="AJ22" s="65"/>
      <c r="AK22" s="65"/>
      <c r="AL22" s="65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134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09" t="s">
        <v>33</v>
      </c>
      <c r="T23" s="176"/>
      <c r="U23" s="176"/>
      <c r="V23" s="176"/>
      <c r="W23" s="176"/>
      <c r="X23" s="177"/>
      <c r="Z23" s="178">
        <v>9</v>
      </c>
      <c r="AA23" s="68"/>
      <c r="AB23" s="68"/>
      <c r="AC23" s="68"/>
      <c r="AD23" s="68"/>
      <c r="AE23" s="179"/>
      <c r="AH23" s="22"/>
      <c r="AI23" s="22"/>
      <c r="AJ23" s="22"/>
      <c r="AK23" s="22"/>
      <c r="AL23" s="48"/>
      <c r="AM23" s="48"/>
      <c r="AN23" s="48"/>
      <c r="AO23" s="77"/>
    </row>
    <row r="24" spans="1:50" s="33" customFormat="1" ht="24" customHeight="1">
      <c r="A24" s="78" t="str">
        <f ca="1">OFFSET(A24,-15,0)</f>
        <v>BRE</v>
      </c>
      <c r="B24" s="79">
        <f ca="1">OFFSET(B24,-15,0)</f>
        <v>35</v>
      </c>
      <c r="C24" s="17">
        <v>1</v>
      </c>
      <c r="D24" s="117" t="str">
        <f ca="1">OFFSET(D24,-15,0)</f>
        <v>RIVIERE Nathan</v>
      </c>
      <c r="E24" s="26" t="str">
        <f ca="1">OFFSET(E24,-15,0)</f>
        <v>M</v>
      </c>
      <c r="F24" s="26">
        <v>30</v>
      </c>
      <c r="G24" s="81">
        <v>0</v>
      </c>
      <c r="H24" s="81">
        <v>0</v>
      </c>
      <c r="I24" s="81">
        <v>0</v>
      </c>
      <c r="J24" s="81">
        <v>7</v>
      </c>
      <c r="K24" s="139">
        <v>0</v>
      </c>
      <c r="L24" s="83"/>
      <c r="M24" s="227">
        <f>SUM(G24:K24)</f>
        <v>7</v>
      </c>
      <c r="N24" s="228"/>
      <c r="O24" s="84"/>
      <c r="P24" s="233">
        <f t="shared" ref="P24:P31" ca="1" si="1">SUM(OFFSET(P24,0,-10),OFFSET(P24,0,-3))</f>
        <v>37</v>
      </c>
      <c r="Q24" s="230"/>
      <c r="R24" s="45"/>
      <c r="S24" s="85"/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H24" s="32"/>
      <c r="AI24" s="32"/>
      <c r="AJ24" s="32"/>
      <c r="AK24" s="32"/>
      <c r="AL24" s="48"/>
      <c r="AM24" s="48"/>
      <c r="AN24" s="48"/>
      <c r="AO24" s="52"/>
      <c r="AQ24" s="33">
        <f t="shared" ref="AQ24:AQ31" si="2">COUNT(G24:K24)</f>
        <v>5</v>
      </c>
    </row>
    <row r="25" spans="1:50" s="33" customFormat="1" ht="21.6" customHeight="1">
      <c r="A25" s="78" t="str">
        <f t="shared" ref="A25:B31" ca="1" si="3">OFFSET(A25,-15,0)</f>
        <v>PDL</v>
      </c>
      <c r="B25" s="79">
        <f t="shared" ca="1" si="3"/>
        <v>85</v>
      </c>
      <c r="C25" s="17">
        <v>2</v>
      </c>
      <c r="D25" s="117" t="str">
        <f t="shared" ref="D25:E31" ca="1" si="4">OFFSET(D25,-15,0)</f>
        <v>DELEPINE Baptiste</v>
      </c>
      <c r="E25" s="26" t="str">
        <f t="shared" ca="1" si="4"/>
        <v>M</v>
      </c>
      <c r="F25" s="26">
        <v>40</v>
      </c>
      <c r="G25" s="81">
        <v>10</v>
      </c>
      <c r="H25" s="81">
        <v>0</v>
      </c>
      <c r="I25" s="81">
        <v>0</v>
      </c>
      <c r="J25" s="81">
        <v>0</v>
      </c>
      <c r="K25" s="139">
        <v>0</v>
      </c>
      <c r="L25" s="83"/>
      <c r="M25" s="227">
        <f t="shared" ref="M25:M31" si="5">SUM(G25:K25)</f>
        <v>10</v>
      </c>
      <c r="N25" s="228"/>
      <c r="O25" s="84"/>
      <c r="P25" s="233">
        <f t="shared" ca="1" si="1"/>
        <v>50</v>
      </c>
      <c r="Q25" s="230"/>
      <c r="R25" s="45"/>
      <c r="S25" s="85" t="s">
        <v>54</v>
      </c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H25" s="32"/>
      <c r="AI25" s="32"/>
      <c r="AJ25" s="32"/>
      <c r="AK25" s="32"/>
      <c r="AL25" s="48"/>
      <c r="AM25" s="48"/>
      <c r="AN25" s="48"/>
      <c r="AO25" s="52"/>
      <c r="AQ25" s="33">
        <f t="shared" si="2"/>
        <v>5</v>
      </c>
    </row>
    <row r="26" spans="1:50" s="33" customFormat="1" ht="21.6" customHeight="1">
      <c r="A26" s="78" t="str">
        <f t="shared" ca="1" si="3"/>
        <v>PDL</v>
      </c>
      <c r="B26" s="79">
        <f t="shared" ca="1" si="3"/>
        <v>49</v>
      </c>
      <c r="C26" s="17">
        <v>3</v>
      </c>
      <c r="D26" s="117" t="str">
        <f t="shared" ca="1" si="4"/>
        <v>GUENON Aubin</v>
      </c>
      <c r="E26" s="26" t="str">
        <f t="shared" ca="1" si="4"/>
        <v>M</v>
      </c>
      <c r="F26" s="26">
        <v>80</v>
      </c>
      <c r="G26" s="81">
        <v>0</v>
      </c>
      <c r="H26" s="81">
        <v>10</v>
      </c>
      <c r="I26" s="81">
        <v>0</v>
      </c>
      <c r="J26" s="81">
        <v>0</v>
      </c>
      <c r="K26" s="139">
        <v>0</v>
      </c>
      <c r="L26" s="83"/>
      <c r="M26" s="227">
        <f t="shared" si="5"/>
        <v>10</v>
      </c>
      <c r="N26" s="228"/>
      <c r="O26" s="84"/>
      <c r="P26" s="233">
        <f t="shared" ca="1" si="1"/>
        <v>90</v>
      </c>
      <c r="Q26" s="230"/>
      <c r="R26" s="45"/>
      <c r="S26" s="85"/>
      <c r="T26" s="86"/>
      <c r="U26" s="86"/>
      <c r="V26" s="86"/>
      <c r="W26" s="86"/>
      <c r="X26" s="87"/>
      <c r="Z26" s="85" t="s">
        <v>54</v>
      </c>
      <c r="AA26" s="86"/>
      <c r="AB26" s="86"/>
      <c r="AC26" s="86"/>
      <c r="AD26" s="86"/>
      <c r="AE26" s="87"/>
      <c r="AH26" s="32"/>
      <c r="AI26" s="32"/>
      <c r="AJ26" s="32"/>
      <c r="AK26" s="32"/>
      <c r="AL26" s="48"/>
      <c r="AM26" s="48"/>
      <c r="AN26" s="48"/>
      <c r="AO26" s="52"/>
      <c r="AQ26" s="33">
        <f t="shared" si="2"/>
        <v>5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TBO</v>
      </c>
      <c r="B27" s="79">
        <f t="shared" ca="1" si="3"/>
        <v>37</v>
      </c>
      <c r="C27" s="17">
        <v>4</v>
      </c>
      <c r="D27" s="114" t="str">
        <f t="shared" ca="1" si="4"/>
        <v>MARGAIN James Peter</v>
      </c>
      <c r="E27" s="26" t="str">
        <f t="shared" ca="1" si="4"/>
        <v>M</v>
      </c>
      <c r="F27" s="26">
        <v>60</v>
      </c>
      <c r="G27" s="81">
        <v>10</v>
      </c>
      <c r="H27" s="81">
        <v>10</v>
      </c>
      <c r="I27" s="81">
        <v>10</v>
      </c>
      <c r="J27" s="81">
        <v>10</v>
      </c>
      <c r="K27" s="139">
        <v>10</v>
      </c>
      <c r="L27" s="83"/>
      <c r="M27" s="227">
        <f t="shared" si="5"/>
        <v>50</v>
      </c>
      <c r="N27" s="228"/>
      <c r="O27" s="84"/>
      <c r="P27" s="231">
        <f t="shared" ca="1" si="1"/>
        <v>110</v>
      </c>
      <c r="Q27" s="230"/>
      <c r="R27" s="45"/>
      <c r="S27" s="85"/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H27" s="32"/>
      <c r="AI27" s="32"/>
      <c r="AJ27" s="32"/>
      <c r="AK27" s="32"/>
      <c r="AL27" s="48"/>
      <c r="AM27" s="48"/>
      <c r="AN27" s="48"/>
      <c r="AO27" s="52"/>
      <c r="AQ27" s="33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PDL</v>
      </c>
      <c r="B28" s="79">
        <f t="shared" ca="1" si="3"/>
        <v>49</v>
      </c>
      <c r="C28" s="17">
        <v>5</v>
      </c>
      <c r="D28" s="117" t="str">
        <f t="shared" ca="1" si="4"/>
        <v>SANFILIPPO Leo Paul</v>
      </c>
      <c r="E28" s="26" t="str">
        <f t="shared" ca="1" si="4"/>
        <v>M</v>
      </c>
      <c r="F28" s="26">
        <v>10</v>
      </c>
      <c r="G28" s="81">
        <v>0</v>
      </c>
      <c r="H28" s="81">
        <v>0</v>
      </c>
      <c r="I28" s="81" t="str">
        <f>IF(L28&lt;&gt;"","-","")</f>
        <v>-</v>
      </c>
      <c r="J28" s="81" t="str">
        <f>IF(L28&lt;&gt;"","-","")</f>
        <v>-</v>
      </c>
      <c r="K28" s="139" t="str">
        <f>IF(L28&lt;&gt;"","-","")</f>
        <v>-</v>
      </c>
      <c r="L28" s="83" t="s">
        <v>240</v>
      </c>
      <c r="M28" s="227">
        <f t="shared" si="5"/>
        <v>0</v>
      </c>
      <c r="N28" s="228"/>
      <c r="O28" s="84"/>
      <c r="P28" s="233">
        <f t="shared" ca="1" si="1"/>
        <v>10</v>
      </c>
      <c r="Q28" s="230"/>
      <c r="R28" s="45"/>
      <c r="S28" s="85"/>
      <c r="T28" s="86"/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H28" s="32"/>
      <c r="AI28" s="32"/>
      <c r="AJ28" s="32"/>
      <c r="AK28" s="32"/>
      <c r="AL28" s="48"/>
      <c r="AM28" s="48"/>
      <c r="AN28" s="48"/>
      <c r="AO28" s="52"/>
      <c r="AQ28" s="33">
        <f t="shared" si="2"/>
        <v>2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PDL</v>
      </c>
      <c r="B29" s="79">
        <f t="shared" ca="1" si="3"/>
        <v>44</v>
      </c>
      <c r="C29" s="17">
        <v>6</v>
      </c>
      <c r="D29" s="117" t="str">
        <f t="shared" ca="1" si="4"/>
        <v>MARGELY Loes</v>
      </c>
      <c r="E29" s="26" t="str">
        <f t="shared" ca="1" si="4"/>
        <v>M</v>
      </c>
      <c r="F29" s="26">
        <v>37</v>
      </c>
      <c r="G29" s="81">
        <v>0</v>
      </c>
      <c r="H29" s="81">
        <v>10</v>
      </c>
      <c r="I29" s="81">
        <v>10</v>
      </c>
      <c r="J29" s="81">
        <v>10</v>
      </c>
      <c r="K29" s="139">
        <v>10</v>
      </c>
      <c r="L29" s="83"/>
      <c r="M29" s="227">
        <f t="shared" si="5"/>
        <v>40</v>
      </c>
      <c r="N29" s="228"/>
      <c r="O29" s="84"/>
      <c r="P29" s="233">
        <f t="shared" ca="1" si="1"/>
        <v>77</v>
      </c>
      <c r="Q29" s="230"/>
      <c r="R29" s="45"/>
      <c r="S29" s="85"/>
      <c r="T29" s="86"/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H29" s="32"/>
      <c r="AI29" s="32"/>
      <c r="AJ29" s="32"/>
      <c r="AK29" s="32"/>
      <c r="AL29" s="48"/>
      <c r="AM29" s="48"/>
      <c r="AN29" s="48"/>
      <c r="AO29" s="52"/>
      <c r="AQ29" s="33">
        <f t="shared" si="2"/>
        <v>5</v>
      </c>
      <c r="AR29" s="22"/>
      <c r="AT29" s="22"/>
      <c r="AU29" s="22"/>
      <c r="AV29" s="48"/>
      <c r="AW29" s="48"/>
      <c r="AX29" s="48"/>
    </row>
    <row r="30" spans="1:50" s="33" customFormat="1" ht="21.6" customHeight="1">
      <c r="A30" s="78" t="str">
        <f t="shared" ca="1" si="3"/>
        <v>BRE</v>
      </c>
      <c r="B30" s="79">
        <f t="shared" ca="1" si="3"/>
        <v>35</v>
      </c>
      <c r="C30" s="17">
        <v>7</v>
      </c>
      <c r="D30" s="117" t="str">
        <f t="shared" ca="1" si="4"/>
        <v>BLUMRODT Mathias</v>
      </c>
      <c r="E30" s="26" t="str">
        <f t="shared" ca="1" si="4"/>
        <v>M</v>
      </c>
      <c r="F30" s="26">
        <v>30</v>
      </c>
      <c r="G30" s="81">
        <v>10</v>
      </c>
      <c r="H30" s="81">
        <v>0</v>
      </c>
      <c r="I30" s="81">
        <v>0</v>
      </c>
      <c r="J30" s="81">
        <v>0</v>
      </c>
      <c r="K30" s="139">
        <v>0</v>
      </c>
      <c r="L30" s="83"/>
      <c r="M30" s="227">
        <f t="shared" si="5"/>
        <v>10</v>
      </c>
      <c r="N30" s="228"/>
      <c r="O30" s="84"/>
      <c r="P30" s="229">
        <f t="shared" ca="1" si="1"/>
        <v>40</v>
      </c>
      <c r="Q30" s="230"/>
      <c r="R30" s="45"/>
      <c r="S30" s="85"/>
      <c r="T30" s="86"/>
      <c r="U30" s="86"/>
      <c r="V30" s="86"/>
      <c r="W30" s="86"/>
      <c r="X30" s="87"/>
      <c r="Z30" s="85"/>
      <c r="AA30" s="86"/>
      <c r="AB30" s="86"/>
      <c r="AC30" s="86"/>
      <c r="AD30" s="86"/>
      <c r="AE30" s="87"/>
      <c r="AH30" s="32"/>
      <c r="AI30" s="32"/>
      <c r="AJ30" s="32"/>
      <c r="AK30" s="32"/>
      <c r="AL30" s="48"/>
      <c r="AM30" s="48"/>
      <c r="AN30" s="48"/>
      <c r="AO30" s="52"/>
      <c r="AQ30" s="33">
        <f t="shared" si="2"/>
        <v>5</v>
      </c>
      <c r="AR30" s="22"/>
      <c r="AT30" s="22"/>
      <c r="AU30" s="22"/>
      <c r="AV30" s="48"/>
      <c r="AW30" s="48"/>
      <c r="AX30" s="48"/>
    </row>
    <row r="31" spans="1:50" s="33" customFormat="1" ht="21.6" customHeight="1" thickBot="1">
      <c r="A31" s="91" t="str">
        <f t="shared" ca="1" si="3"/>
        <v>IDF</v>
      </c>
      <c r="B31" s="92">
        <f t="shared" ca="1" si="3"/>
        <v>75</v>
      </c>
      <c r="C31" s="17">
        <v>8</v>
      </c>
      <c r="D31" s="117" t="str">
        <f t="shared" ca="1" si="4"/>
        <v>KONE Kalifa</v>
      </c>
      <c r="E31" s="26" t="str">
        <f t="shared" ca="1" si="4"/>
        <v>M</v>
      </c>
      <c r="F31" s="26">
        <v>17</v>
      </c>
      <c r="G31" s="81">
        <v>10</v>
      </c>
      <c r="H31" s="81">
        <v>0</v>
      </c>
      <c r="I31" s="81">
        <v>10</v>
      </c>
      <c r="J31" s="81">
        <v>10</v>
      </c>
      <c r="K31" s="139">
        <v>10</v>
      </c>
      <c r="L31" s="83"/>
      <c r="M31" s="227">
        <f t="shared" si="5"/>
        <v>40</v>
      </c>
      <c r="N31" s="228"/>
      <c r="O31" s="84"/>
      <c r="P31" s="229">
        <f t="shared" ca="1" si="1"/>
        <v>57</v>
      </c>
      <c r="Q31" s="230"/>
      <c r="R31" s="45"/>
      <c r="S31" s="93" t="s">
        <v>249</v>
      </c>
      <c r="T31" s="94"/>
      <c r="U31" s="94"/>
      <c r="V31" s="94"/>
      <c r="W31" s="94"/>
      <c r="X31" s="95"/>
      <c r="Z31" s="93"/>
      <c r="AA31" s="94"/>
      <c r="AB31" s="94"/>
      <c r="AC31" s="94"/>
      <c r="AD31" s="94"/>
      <c r="AE31" s="95"/>
      <c r="AH31" s="32"/>
      <c r="AI31" s="32"/>
      <c r="AJ31" s="32"/>
      <c r="AK31" s="32"/>
      <c r="AL31" s="48"/>
      <c r="AM31" s="48"/>
      <c r="AN31" s="48"/>
      <c r="AO31" s="52"/>
      <c r="AQ31" s="33">
        <f t="shared" si="2"/>
        <v>5</v>
      </c>
      <c r="AR31" s="22"/>
      <c r="AT31" s="22"/>
      <c r="AU31" s="22"/>
      <c r="AV31" s="48"/>
      <c r="AW31" s="48"/>
      <c r="AX31" s="48"/>
    </row>
    <row r="32" spans="1:50" s="33" customFormat="1" ht="14.45" customHeight="1">
      <c r="A32" s="52"/>
      <c r="B32" s="52"/>
      <c r="C32" s="236" t="s">
        <v>129</v>
      </c>
      <c r="D32" s="236"/>
      <c r="E32" s="236"/>
      <c r="F32" s="236"/>
      <c r="G32" s="236"/>
      <c r="H32" s="236"/>
      <c r="I32" s="236"/>
      <c r="J32" s="236"/>
      <c r="K32" s="236"/>
      <c r="L32" s="236"/>
      <c r="M32" s="236" t="s">
        <v>130</v>
      </c>
      <c r="N32" s="236"/>
      <c r="O32" s="236"/>
      <c r="P32" s="236"/>
      <c r="Q32" s="236"/>
      <c r="R32" s="89"/>
      <c r="S32" s="89"/>
      <c r="T32" s="89"/>
      <c r="U32" s="89"/>
      <c r="V32" s="89"/>
      <c r="W32" s="89"/>
      <c r="X32" s="89"/>
      <c r="Y32" s="89"/>
      <c r="Z32" s="48"/>
      <c r="AA32" s="149"/>
      <c r="AB32" s="149"/>
      <c r="AC32" s="150"/>
      <c r="AD32" s="148"/>
      <c r="AE32" s="148"/>
      <c r="AF32" s="48"/>
      <c r="AG32" s="48"/>
      <c r="AH32" s="48"/>
      <c r="AI32" s="48"/>
      <c r="AN32" s="90"/>
      <c r="AO32" s="90"/>
      <c r="AP32" s="90"/>
      <c r="AR32" s="48"/>
      <c r="AS32" s="48"/>
      <c r="AT32" s="151"/>
      <c r="AU32" s="22"/>
      <c r="AV32" s="22"/>
      <c r="AW32" s="22"/>
      <c r="AX32" s="22"/>
    </row>
    <row r="33" spans="1:50" s="33" customFormat="1" ht="21.6" customHeight="1">
      <c r="A33" s="52"/>
      <c r="B33" s="52"/>
      <c r="C33" s="147"/>
      <c r="D33" s="52"/>
      <c r="E33" s="52"/>
      <c r="F33" s="52"/>
      <c r="G33" s="52"/>
      <c r="H33" s="52"/>
      <c r="I33" s="52"/>
      <c r="J33" s="52"/>
      <c r="K33" s="52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48"/>
      <c r="AA33" s="149"/>
      <c r="AB33" s="149"/>
      <c r="AC33" s="150"/>
      <c r="AD33" s="148"/>
      <c r="AE33" s="148"/>
      <c r="AF33" s="48"/>
      <c r="AG33" s="48"/>
      <c r="AH33" s="48"/>
      <c r="AI33" s="48"/>
      <c r="AN33" s="90"/>
      <c r="AO33" s="90"/>
      <c r="AP33" s="90"/>
      <c r="AR33" s="48"/>
      <c r="AS33" s="48"/>
      <c r="AT33" s="151"/>
      <c r="AU33" s="22"/>
      <c r="AV33" s="32"/>
      <c r="AW33" s="22"/>
      <c r="AX33" s="22"/>
    </row>
    <row r="34" spans="1:50" s="33" customFormat="1" ht="21.6" customHeight="1">
      <c r="A34" s="37"/>
      <c r="B34" s="37"/>
      <c r="C34" s="37"/>
      <c r="D34" s="152"/>
      <c r="E34" s="152"/>
      <c r="F34" s="152"/>
      <c r="G34" s="152"/>
      <c r="H34" s="152"/>
      <c r="I34" s="152"/>
      <c r="J34" s="152"/>
      <c r="K34" s="152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  <c r="AR34" s="48"/>
      <c r="AS34" s="48"/>
      <c r="AT34" s="151"/>
      <c r="AU34" s="32"/>
      <c r="AV34" s="32"/>
      <c r="AW34" s="22"/>
      <c r="AX34" s="22"/>
    </row>
    <row r="35" spans="1:50" s="33" customFormat="1" ht="14.45" hidden="1" customHeight="1">
      <c r="A35" s="37"/>
      <c r="B35" s="37"/>
      <c r="C35" s="62">
        <f>COUNT(L35:AE35,S42:X42,Z42:AE42)</f>
        <v>0</v>
      </c>
      <c r="D35" s="62"/>
      <c r="G35" s="247" t="s">
        <v>131</v>
      </c>
      <c r="H35" s="248"/>
      <c r="I35" s="248"/>
      <c r="J35" s="248"/>
      <c r="K35" s="249"/>
      <c r="L35" s="154"/>
      <c r="M35" s="154"/>
      <c r="N35" s="154"/>
      <c r="O35" s="154"/>
      <c r="P35" s="154"/>
      <c r="Q35" s="154"/>
      <c r="R35" s="154"/>
      <c r="S35" s="99"/>
      <c r="T35" s="99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5"/>
      <c r="AG35" s="155"/>
      <c r="AH35" s="155"/>
      <c r="AI35" s="155"/>
      <c r="AJ35" s="155"/>
      <c r="AK35" s="100"/>
      <c r="AL35" s="41"/>
      <c r="AM35" s="41"/>
      <c r="AN35" s="41"/>
      <c r="AO35" s="41"/>
      <c r="AT35" s="123"/>
    </row>
    <row r="36" spans="1:50" s="33" customFormat="1" ht="14.45" hidden="1" customHeight="1">
      <c r="A36" s="37"/>
      <c r="B36" s="37"/>
      <c r="G36" s="250" t="s">
        <v>132</v>
      </c>
      <c r="H36" s="251"/>
      <c r="I36" s="251"/>
      <c r="J36" s="251"/>
      <c r="K36" s="252"/>
      <c r="L36" s="154"/>
      <c r="M36" s="154"/>
      <c r="N36" s="154"/>
      <c r="O36" s="154"/>
      <c r="P36" s="154"/>
      <c r="Q36" s="154"/>
      <c r="R36" s="154"/>
      <c r="S36" s="99"/>
      <c r="T36" s="99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5"/>
      <c r="AG36" s="155"/>
      <c r="AH36" s="155"/>
      <c r="AI36" s="155"/>
      <c r="AJ36" s="155"/>
      <c r="AK36" s="100"/>
      <c r="AL36" s="41"/>
      <c r="AM36" s="41"/>
      <c r="AN36" s="41"/>
      <c r="AO36" s="41"/>
      <c r="AT36" s="123"/>
    </row>
    <row r="37" spans="1:50" s="33" customFormat="1" ht="14.45" hidden="1" customHeight="1">
      <c r="A37" s="37"/>
      <c r="B37" s="37"/>
      <c r="C37" s="62"/>
      <c r="G37" s="250" t="s">
        <v>133</v>
      </c>
      <c r="H37" s="251"/>
      <c r="I37" s="251"/>
      <c r="J37" s="251"/>
      <c r="K37" s="252"/>
      <c r="L37" s="154"/>
      <c r="M37" s="154"/>
      <c r="N37" s="154"/>
      <c r="O37" s="154"/>
      <c r="P37" s="154"/>
      <c r="Q37" s="154"/>
      <c r="R37" s="154"/>
      <c r="S37" s="99"/>
      <c r="T37" s="99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5"/>
      <c r="AG37" s="155"/>
      <c r="AH37" s="155"/>
      <c r="AI37" s="155"/>
      <c r="AJ37" s="155"/>
      <c r="AK37" s="100"/>
      <c r="AL37" s="41"/>
      <c r="AM37" s="41"/>
      <c r="AN37" s="41"/>
      <c r="AO37" s="41"/>
      <c r="AT37" s="123"/>
    </row>
    <row r="38" spans="1:50" s="33" customFormat="1" ht="5.45" hidden="1" customHeight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6"/>
      <c r="AG38" s="6"/>
      <c r="AH38" s="6"/>
      <c r="AI38" s="6"/>
      <c r="AJ38" s="6"/>
      <c r="AK38" s="105"/>
      <c r="AL38" s="3"/>
      <c r="AM38" s="3"/>
      <c r="AN38" s="3"/>
      <c r="AO38" s="3"/>
      <c r="AP38" s="3"/>
      <c r="AQ38" s="3"/>
      <c r="AR38" s="3"/>
      <c r="AS38" s="3"/>
      <c r="AT38" s="7"/>
    </row>
    <row r="39" spans="1:50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:50" hidden="1"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</row>
    <row r="41" spans="1:50" ht="5.45" hidden="1" customHeight="1"/>
    <row r="42" spans="1:50" ht="14.45" hidden="1" customHeight="1">
      <c r="D42" s="33"/>
      <c r="S42" s="156"/>
      <c r="T42" s="156"/>
      <c r="U42" s="156"/>
      <c r="V42" s="156"/>
      <c r="W42" s="156"/>
      <c r="X42" s="156"/>
      <c r="Y42" s="3"/>
      <c r="Z42" s="156"/>
      <c r="AA42" s="156"/>
      <c r="AB42" s="156"/>
      <c r="AC42" s="156"/>
      <c r="AD42" s="156"/>
      <c r="AE42" s="156"/>
    </row>
    <row r="43" spans="1:50" hidden="1">
      <c r="D43" s="33"/>
      <c r="S43" s="108"/>
      <c r="T43" s="108"/>
      <c r="U43" s="108"/>
      <c r="V43" s="108"/>
      <c r="W43" s="108"/>
      <c r="X43" s="108"/>
      <c r="Z43" s="108"/>
      <c r="AA43" s="108"/>
      <c r="AB43" s="108"/>
      <c r="AC43" s="108"/>
      <c r="AD43" s="108"/>
      <c r="AE43" s="108"/>
    </row>
    <row r="44" spans="1:50" hidden="1">
      <c r="S44" s="108"/>
      <c r="T44" s="108"/>
      <c r="U44" s="108"/>
      <c r="V44" s="108"/>
      <c r="W44" s="108"/>
      <c r="X44" s="108"/>
      <c r="Z44" s="108"/>
      <c r="AA44" s="108"/>
      <c r="AB44" s="108"/>
      <c r="AC44" s="108"/>
      <c r="AD44" s="108"/>
      <c r="AE44" s="108"/>
    </row>
    <row r="45" spans="1:50" ht="4.9000000000000004" hidden="1" customHeight="1"/>
    <row r="46" spans="1:50" hidden="1">
      <c r="S46" s="108"/>
      <c r="T46" s="108"/>
      <c r="U46" s="108"/>
      <c r="V46" s="108"/>
      <c r="W46" s="108"/>
      <c r="X46" s="108"/>
      <c r="Z46" s="108"/>
      <c r="AA46" s="108"/>
      <c r="AB46" s="108"/>
      <c r="AC46" s="108"/>
      <c r="AD46" s="108"/>
      <c r="AE46" s="108"/>
    </row>
    <row r="47" spans="1:50" hidden="1">
      <c r="S47" s="108"/>
      <c r="T47" s="108"/>
      <c r="U47" s="108"/>
      <c r="V47" s="108"/>
      <c r="W47" s="108"/>
      <c r="X47" s="108"/>
      <c r="Z47" s="108"/>
      <c r="AA47" s="108"/>
      <c r="AB47" s="108"/>
      <c r="AC47" s="108"/>
      <c r="AD47" s="108"/>
      <c r="AE47" s="108"/>
    </row>
    <row r="50" spans="12:23">
      <c r="L50" t="s">
        <v>134</v>
      </c>
      <c r="M50" t="s">
        <v>136</v>
      </c>
      <c r="N50" t="s">
        <v>140</v>
      </c>
      <c r="O50" t="s">
        <v>161</v>
      </c>
      <c r="P50" t="s">
        <v>139</v>
      </c>
      <c r="Q50" t="s">
        <v>141</v>
      </c>
      <c r="R50" t="s">
        <v>166</v>
      </c>
      <c r="T50" t="s">
        <v>145</v>
      </c>
      <c r="U50" t="s">
        <v>144</v>
      </c>
      <c r="V50" t="s">
        <v>151</v>
      </c>
      <c r="W50" t="s">
        <v>142</v>
      </c>
    </row>
    <row r="51" spans="12:23">
      <c r="L51" t="s">
        <v>158</v>
      </c>
      <c r="M51" t="s">
        <v>156</v>
      </c>
      <c r="N51" t="s">
        <v>137</v>
      </c>
      <c r="O51" t="s">
        <v>135</v>
      </c>
      <c r="P51" t="s">
        <v>164</v>
      </c>
      <c r="Q51" t="s">
        <v>143</v>
      </c>
      <c r="R51" t="s">
        <v>162</v>
      </c>
      <c r="T51" t="s">
        <v>138</v>
      </c>
      <c r="U51" t="s">
        <v>167</v>
      </c>
      <c r="V51" t="s">
        <v>148</v>
      </c>
      <c r="W51" t="s">
        <v>163</v>
      </c>
    </row>
  </sheetData>
  <sheetProtection selectLockedCells="1"/>
  <mergeCells count="51">
    <mergeCell ref="G37:K37"/>
    <mergeCell ref="M31:N31"/>
    <mergeCell ref="P31:Q31"/>
    <mergeCell ref="C32:L32"/>
    <mergeCell ref="M32:Q32"/>
    <mergeCell ref="G35:K35"/>
    <mergeCell ref="G36:K36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paperSize="9" scale="9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zoomScale="81" zoomScaleNormal="81" workbookViewId="0">
      <pane ySplit="1" topLeftCell="A15" activePane="bottomLeft" state="frozenSplit"/>
      <selection activeCell="G9" sqref="G9:K9"/>
      <selection pane="bottomLeft" activeCell="AJ33" sqref="AJ33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7.28515625" hidden="1" customWidth="1"/>
    <col min="43" max="43" width="4" hidden="1" customWidth="1"/>
    <col min="44" max="45" width="4" customWidth="1"/>
    <col min="46" max="46" width="10.42578125" style="12" customWidth="1"/>
    <col min="47" max="240" width="11.42578125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2" width="4" customWidth="1"/>
    <col min="253" max="254" width="11.42578125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574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 t="s">
        <v>179</v>
      </c>
      <c r="U2" s="9"/>
      <c r="V2" s="9"/>
      <c r="W2" s="5"/>
      <c r="X2" s="196" t="str">
        <f>IF(T2="","",T2)</f>
        <v>2</v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>45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109" t="s">
        <v>16</v>
      </c>
      <c r="M8" s="109" t="s">
        <v>17</v>
      </c>
      <c r="N8" s="109" t="s">
        <v>18</v>
      </c>
      <c r="O8" s="109" t="s">
        <v>19</v>
      </c>
      <c r="P8" s="109" t="s">
        <v>20</v>
      </c>
      <c r="Q8" s="109" t="s">
        <v>21</v>
      </c>
      <c r="R8" s="109" t="s">
        <v>22</v>
      </c>
      <c r="S8" s="109" t="s">
        <v>23</v>
      </c>
      <c r="T8" s="109" t="s">
        <v>24</v>
      </c>
      <c r="U8" s="109" t="s">
        <v>25</v>
      </c>
      <c r="V8" s="109" t="s">
        <v>26</v>
      </c>
      <c r="W8" s="109" t="s">
        <v>27</v>
      </c>
      <c r="X8" s="109" t="s">
        <v>28</v>
      </c>
      <c r="Y8" s="109" t="s">
        <v>29</v>
      </c>
      <c r="Z8" s="109" t="s">
        <v>30</v>
      </c>
      <c r="AA8" s="109" t="s">
        <v>31</v>
      </c>
      <c r="AB8" s="109" t="s">
        <v>32</v>
      </c>
      <c r="AC8" s="109" t="s">
        <v>33</v>
      </c>
      <c r="AD8" s="109" t="s">
        <v>34</v>
      </c>
      <c r="AE8" s="109" t="s">
        <v>35</v>
      </c>
      <c r="AF8" s="109" t="s">
        <v>36</v>
      </c>
      <c r="AG8" s="20" t="s">
        <v>37</v>
      </c>
      <c r="AH8" s="20" t="s">
        <v>38</v>
      </c>
      <c r="AI8" s="109" t="s">
        <v>39</v>
      </c>
      <c r="AJ8" s="20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7" s="33" customFormat="1" ht="19.149999999999999" customHeight="1">
      <c r="A9" s="26" t="s">
        <v>42</v>
      </c>
      <c r="B9" s="26">
        <v>72</v>
      </c>
      <c r="C9" s="27">
        <f ca="1">OFFSET(C9,15,0)</f>
        <v>1</v>
      </c>
      <c r="D9" s="38" t="s">
        <v>575</v>
      </c>
      <c r="E9" s="26" t="s">
        <v>44</v>
      </c>
      <c r="F9" s="26">
        <v>57</v>
      </c>
      <c r="G9" s="214" t="s">
        <v>321</v>
      </c>
      <c r="H9" s="215"/>
      <c r="I9" s="215"/>
      <c r="J9" s="215"/>
      <c r="K9" s="216"/>
      <c r="L9" s="29" t="s">
        <v>54</v>
      </c>
      <c r="M9" s="30"/>
      <c r="N9" s="30"/>
      <c r="O9" s="30"/>
      <c r="P9" s="30"/>
      <c r="Q9" s="29" t="s">
        <v>54</v>
      </c>
      <c r="R9" s="30"/>
      <c r="S9" s="30"/>
      <c r="T9" s="30"/>
      <c r="U9" s="30"/>
      <c r="V9" s="29"/>
      <c r="W9" s="30"/>
      <c r="X9" s="30"/>
      <c r="Y9" s="30"/>
      <c r="Z9" s="30"/>
      <c r="AA9" s="29"/>
      <c r="AB9" s="30"/>
      <c r="AC9" s="30"/>
      <c r="AD9" s="30"/>
      <c r="AE9" s="29"/>
      <c r="AF9" s="30"/>
      <c r="AG9" s="30"/>
      <c r="AH9" s="30"/>
      <c r="AI9" s="30"/>
      <c r="AJ9" s="30"/>
      <c r="AK9" s="31"/>
      <c r="AL9" s="32"/>
      <c r="AM9" s="31"/>
      <c r="AN9" s="32"/>
      <c r="AP9" s="34" t="s">
        <v>49</v>
      </c>
      <c r="AQ9" s="35">
        <f>IF(E9="M",100,IF(E9=1,100,IF(E9="","",120)))</f>
        <v>100</v>
      </c>
      <c r="AT9" s="36"/>
    </row>
    <row r="10" spans="1:47" s="37" customFormat="1" ht="21.6" customHeight="1">
      <c r="A10" s="26" t="s">
        <v>42</v>
      </c>
      <c r="B10" s="26">
        <v>49</v>
      </c>
      <c r="C10" s="27">
        <f t="shared" ref="C10:C18" ca="1" si="0">OFFSET(C10,15,0)</f>
        <v>2</v>
      </c>
      <c r="D10" s="38" t="s">
        <v>576</v>
      </c>
      <c r="E10" s="26" t="s">
        <v>44</v>
      </c>
      <c r="F10" s="26">
        <v>60</v>
      </c>
      <c r="G10" s="214" t="s">
        <v>521</v>
      </c>
      <c r="H10" s="215"/>
      <c r="I10" s="215"/>
      <c r="J10" s="215"/>
      <c r="K10" s="216"/>
      <c r="L10" s="30"/>
      <c r="M10" s="30"/>
      <c r="N10" s="29" t="s">
        <v>54</v>
      </c>
      <c r="O10" s="30"/>
      <c r="P10" s="30"/>
      <c r="Q10" s="30"/>
      <c r="R10" s="30"/>
      <c r="S10" s="29"/>
      <c r="T10" s="30"/>
      <c r="U10" s="30"/>
      <c r="V10" s="30"/>
      <c r="W10" s="29" t="s">
        <v>210</v>
      </c>
      <c r="X10" s="30"/>
      <c r="Y10" s="30"/>
      <c r="Z10" s="30"/>
      <c r="AA10" s="30"/>
      <c r="AB10" s="30"/>
      <c r="AC10" s="29"/>
      <c r="AD10" s="30"/>
      <c r="AE10" s="30"/>
      <c r="AF10" s="29" t="s">
        <v>219</v>
      </c>
      <c r="AG10" s="30"/>
      <c r="AH10" s="30"/>
      <c r="AI10" s="30"/>
      <c r="AJ10" s="30"/>
      <c r="AK10" s="31"/>
      <c r="AL10" s="32"/>
      <c r="AM10" s="31"/>
      <c r="AN10" s="32"/>
      <c r="AP10" s="34" t="s">
        <v>56</v>
      </c>
      <c r="AQ10" s="35"/>
      <c r="AT10" s="36"/>
    </row>
    <row r="11" spans="1:47" s="33" customFormat="1" ht="21.6" customHeight="1">
      <c r="A11" s="26" t="s">
        <v>42</v>
      </c>
      <c r="B11" s="26">
        <v>72</v>
      </c>
      <c r="C11" s="27">
        <f t="shared" ca="1" si="0"/>
        <v>3</v>
      </c>
      <c r="D11" s="38" t="s">
        <v>577</v>
      </c>
      <c r="E11" s="26" t="s">
        <v>44</v>
      </c>
      <c r="F11" s="26">
        <v>61</v>
      </c>
      <c r="G11" s="214" t="s">
        <v>578</v>
      </c>
      <c r="H11" s="215"/>
      <c r="I11" s="215"/>
      <c r="J11" s="215"/>
      <c r="K11" s="216"/>
      <c r="L11" s="29" t="s">
        <v>65</v>
      </c>
      <c r="M11" s="30"/>
      <c r="N11" s="30"/>
      <c r="O11" s="30"/>
      <c r="P11" s="30"/>
      <c r="Q11" s="30"/>
      <c r="R11" s="30"/>
      <c r="S11" s="30"/>
      <c r="T11" s="29" t="s">
        <v>53</v>
      </c>
      <c r="U11" s="30"/>
      <c r="V11" s="30"/>
      <c r="W11" s="30"/>
      <c r="X11" s="30"/>
      <c r="Y11" s="29" t="s">
        <v>210</v>
      </c>
      <c r="Z11" s="30"/>
      <c r="AA11" s="30"/>
      <c r="AB11" s="30"/>
      <c r="AC11" s="30"/>
      <c r="AD11" s="29" t="s">
        <v>54</v>
      </c>
      <c r="AE11" s="30"/>
      <c r="AF11" s="30"/>
      <c r="AG11" s="30"/>
      <c r="AH11" s="29" t="s">
        <v>54</v>
      </c>
      <c r="AI11" s="30"/>
      <c r="AJ11" s="30"/>
      <c r="AK11" s="31"/>
      <c r="AL11" s="32"/>
      <c r="AM11" s="31"/>
      <c r="AN11" s="32"/>
      <c r="AP11" s="34" t="s">
        <v>60</v>
      </c>
      <c r="AQ11" s="39"/>
      <c r="AT11" s="36"/>
    </row>
    <row r="12" spans="1:47" s="33" customFormat="1" ht="21.6" customHeight="1">
      <c r="A12" s="26" t="s">
        <v>42</v>
      </c>
      <c r="B12" s="26">
        <v>72</v>
      </c>
      <c r="C12" s="27">
        <f t="shared" ca="1" si="0"/>
        <v>4</v>
      </c>
      <c r="D12" s="38" t="s">
        <v>579</v>
      </c>
      <c r="E12" s="26" t="s">
        <v>44</v>
      </c>
      <c r="F12" s="26">
        <v>63</v>
      </c>
      <c r="G12" s="214" t="s">
        <v>580</v>
      </c>
      <c r="H12" s="215"/>
      <c r="I12" s="215"/>
      <c r="J12" s="215"/>
      <c r="K12" s="216"/>
      <c r="L12" s="30"/>
      <c r="M12" s="30"/>
      <c r="N12" s="29" t="s">
        <v>65</v>
      </c>
      <c r="O12" s="30"/>
      <c r="P12" s="30"/>
      <c r="Q12" s="30"/>
      <c r="R12" s="29" t="s">
        <v>316</v>
      </c>
      <c r="S12" s="30"/>
      <c r="T12" s="30"/>
      <c r="U12" s="30"/>
      <c r="V12" s="29"/>
      <c r="W12" s="30"/>
      <c r="X12" s="30"/>
      <c r="Y12" s="30"/>
      <c r="Z12" s="29" t="s">
        <v>45</v>
      </c>
      <c r="AA12" s="30"/>
      <c r="AB12" s="30"/>
      <c r="AC12" s="30"/>
      <c r="AD12" s="30"/>
      <c r="AE12" s="30"/>
      <c r="AF12" s="30"/>
      <c r="AG12" s="30"/>
      <c r="AH12" s="30"/>
      <c r="AI12" s="29"/>
      <c r="AJ12" s="30"/>
      <c r="AK12" s="31"/>
      <c r="AL12" s="32"/>
      <c r="AM12" s="31"/>
      <c r="AN12" s="32"/>
      <c r="AP12" s="34" t="s">
        <v>66</v>
      </c>
      <c r="AQ12" s="39"/>
      <c r="AT12" s="36"/>
    </row>
    <row r="13" spans="1:47" s="33" customFormat="1" ht="21.6" customHeight="1">
      <c r="A13" s="26" t="s">
        <v>42</v>
      </c>
      <c r="B13" s="26">
        <v>44</v>
      </c>
      <c r="C13" s="27">
        <f t="shared" ca="1" si="0"/>
        <v>5</v>
      </c>
      <c r="D13" s="38" t="s">
        <v>581</v>
      </c>
      <c r="E13" s="26" t="s">
        <v>44</v>
      </c>
      <c r="F13" s="26">
        <v>66</v>
      </c>
      <c r="G13" s="214" t="s">
        <v>359</v>
      </c>
      <c r="H13" s="215"/>
      <c r="I13" s="215"/>
      <c r="J13" s="215"/>
      <c r="K13" s="216"/>
      <c r="L13" s="30"/>
      <c r="M13" s="30"/>
      <c r="N13" s="30"/>
      <c r="O13" s="29" t="s">
        <v>54</v>
      </c>
      <c r="P13" s="30"/>
      <c r="Q13" s="30"/>
      <c r="R13" s="30"/>
      <c r="S13" s="30"/>
      <c r="T13" s="29" t="s">
        <v>54</v>
      </c>
      <c r="U13" s="30"/>
      <c r="V13" s="30"/>
      <c r="W13" s="30"/>
      <c r="X13" s="30"/>
      <c r="Y13" s="30"/>
      <c r="Z13" s="30"/>
      <c r="AA13" s="29"/>
      <c r="AB13" s="30"/>
      <c r="AC13" s="30"/>
      <c r="AD13" s="30"/>
      <c r="AE13" s="30"/>
      <c r="AF13" s="29" t="s">
        <v>210</v>
      </c>
      <c r="AG13" s="30"/>
      <c r="AH13" s="30"/>
      <c r="AI13" s="30"/>
      <c r="AJ13" s="29" t="s">
        <v>53</v>
      </c>
      <c r="AK13" s="32"/>
      <c r="AL13" s="32"/>
      <c r="AM13" s="32"/>
      <c r="AN13" s="32"/>
      <c r="AP13" s="34" t="s">
        <v>69</v>
      </c>
      <c r="AQ13" s="39"/>
      <c r="AT13" s="36"/>
    </row>
    <row r="14" spans="1:47" s="33" customFormat="1" ht="21.6" customHeight="1">
      <c r="A14" s="26" t="s">
        <v>42</v>
      </c>
      <c r="B14" s="26">
        <v>49</v>
      </c>
      <c r="C14" s="27">
        <f t="shared" ca="1" si="0"/>
        <v>6</v>
      </c>
      <c r="D14" s="38" t="s">
        <v>582</v>
      </c>
      <c r="E14" s="26" t="s">
        <v>44</v>
      </c>
      <c r="F14" s="26">
        <v>66</v>
      </c>
      <c r="G14" s="214" t="s">
        <v>46</v>
      </c>
      <c r="H14" s="215"/>
      <c r="I14" s="215"/>
      <c r="J14" s="215"/>
      <c r="K14" s="216"/>
      <c r="L14" s="30"/>
      <c r="M14" s="30"/>
      <c r="N14" s="30"/>
      <c r="O14" s="30"/>
      <c r="P14" s="30"/>
      <c r="Q14" s="29" t="s">
        <v>55</v>
      </c>
      <c r="R14" s="30"/>
      <c r="S14" s="30"/>
      <c r="T14" s="30"/>
      <c r="U14" s="29" t="s">
        <v>53</v>
      </c>
      <c r="V14" s="30"/>
      <c r="W14" s="29" t="s">
        <v>54</v>
      </c>
      <c r="X14" s="30"/>
      <c r="Y14" s="30"/>
      <c r="Z14" s="30"/>
      <c r="AA14" s="30"/>
      <c r="AB14" s="30"/>
      <c r="AC14" s="30"/>
      <c r="AD14" s="29" t="s">
        <v>54</v>
      </c>
      <c r="AE14" s="30"/>
      <c r="AF14" s="30"/>
      <c r="AG14" s="29" t="s">
        <v>73</v>
      </c>
      <c r="AH14" s="30"/>
      <c r="AI14" s="30"/>
      <c r="AJ14" s="30"/>
      <c r="AK14" s="32"/>
      <c r="AL14" s="32"/>
      <c r="AM14" s="32"/>
      <c r="AN14" s="32"/>
      <c r="AP14" s="34" t="s">
        <v>75</v>
      </c>
      <c r="AQ14" s="39"/>
      <c r="AT14" s="36"/>
    </row>
    <row r="15" spans="1:47" s="33" customFormat="1" ht="21.6" customHeight="1">
      <c r="A15" s="26" t="s">
        <v>42</v>
      </c>
      <c r="B15" s="26">
        <v>72</v>
      </c>
      <c r="C15" s="27">
        <f t="shared" ca="1" si="0"/>
        <v>7</v>
      </c>
      <c r="D15" s="38" t="s">
        <v>583</v>
      </c>
      <c r="E15" s="26" t="s">
        <v>44</v>
      </c>
      <c r="F15" s="26">
        <v>66</v>
      </c>
      <c r="G15" s="214" t="s">
        <v>584</v>
      </c>
      <c r="H15" s="215"/>
      <c r="I15" s="215"/>
      <c r="J15" s="215"/>
      <c r="K15" s="216"/>
      <c r="L15" s="30"/>
      <c r="M15" s="30"/>
      <c r="N15" s="30"/>
      <c r="O15" s="30"/>
      <c r="P15" s="29" t="s">
        <v>45</v>
      </c>
      <c r="Q15" s="30"/>
      <c r="R15" s="30"/>
      <c r="S15" s="29"/>
      <c r="T15" s="30"/>
      <c r="U15" s="30"/>
      <c r="V15" s="30"/>
      <c r="W15" s="30"/>
      <c r="X15" s="30"/>
      <c r="Y15" s="29" t="s">
        <v>45</v>
      </c>
      <c r="Z15" s="30"/>
      <c r="AA15" s="30"/>
      <c r="AB15" s="29"/>
      <c r="AC15" s="30"/>
      <c r="AD15" s="30"/>
      <c r="AE15" s="29"/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79</v>
      </c>
      <c r="AQ15" s="39"/>
      <c r="AT15" s="36"/>
    </row>
    <row r="16" spans="1:47" s="33" customFormat="1" ht="21.6" customHeight="1">
      <c r="A16" s="26" t="s">
        <v>42</v>
      </c>
      <c r="B16" s="26">
        <v>44</v>
      </c>
      <c r="C16" s="27">
        <f t="shared" ca="1" si="0"/>
        <v>8</v>
      </c>
      <c r="D16" s="38" t="s">
        <v>585</v>
      </c>
      <c r="E16" s="26" t="s">
        <v>44</v>
      </c>
      <c r="F16" s="26">
        <v>66</v>
      </c>
      <c r="G16" s="214" t="s">
        <v>190</v>
      </c>
      <c r="H16" s="215"/>
      <c r="I16" s="215"/>
      <c r="J16" s="215"/>
      <c r="K16" s="216"/>
      <c r="L16" s="30"/>
      <c r="M16" s="29" t="s">
        <v>65</v>
      </c>
      <c r="N16" s="30"/>
      <c r="O16" s="30"/>
      <c r="P16" s="30"/>
      <c r="Q16" s="30"/>
      <c r="R16" s="29" t="s">
        <v>54</v>
      </c>
      <c r="S16" s="30"/>
      <c r="T16" s="30"/>
      <c r="U16" s="30"/>
      <c r="V16" s="30"/>
      <c r="W16" s="30"/>
      <c r="X16" s="29" t="s">
        <v>54</v>
      </c>
      <c r="Y16" s="30"/>
      <c r="Z16" s="30"/>
      <c r="AA16" s="30"/>
      <c r="AB16" s="30"/>
      <c r="AC16" s="29"/>
      <c r="AD16" s="30"/>
      <c r="AE16" s="30"/>
      <c r="AF16" s="30"/>
      <c r="AG16" s="30"/>
      <c r="AH16" s="29" t="s">
        <v>55</v>
      </c>
      <c r="AI16" s="30"/>
      <c r="AJ16" s="30"/>
      <c r="AK16" s="32"/>
      <c r="AL16" s="32"/>
      <c r="AM16" s="32"/>
      <c r="AN16" s="32"/>
      <c r="AP16" s="34" t="s">
        <v>83</v>
      </c>
      <c r="AQ16" s="39"/>
      <c r="AT16" s="36"/>
    </row>
    <row r="17" spans="1:50" s="33" customFormat="1" ht="21.6" customHeight="1">
      <c r="A17" s="26" t="s">
        <v>275</v>
      </c>
      <c r="B17" s="26">
        <v>75</v>
      </c>
      <c r="C17" s="27">
        <f t="shared" ca="1" si="0"/>
        <v>9</v>
      </c>
      <c r="D17" s="38" t="s">
        <v>586</v>
      </c>
      <c r="E17" s="26" t="s">
        <v>44</v>
      </c>
      <c r="F17" s="26">
        <v>67</v>
      </c>
      <c r="G17" s="214" t="s">
        <v>587</v>
      </c>
      <c r="H17" s="215"/>
      <c r="I17" s="215"/>
      <c r="J17" s="215"/>
      <c r="K17" s="216"/>
      <c r="L17" s="30"/>
      <c r="M17" s="30"/>
      <c r="N17" s="30"/>
      <c r="O17" s="29" t="s">
        <v>65</v>
      </c>
      <c r="P17" s="30"/>
      <c r="Q17" s="30"/>
      <c r="R17" s="30"/>
      <c r="S17" s="30"/>
      <c r="T17" s="30"/>
      <c r="U17" s="29" t="s">
        <v>54</v>
      </c>
      <c r="V17" s="30"/>
      <c r="W17" s="30"/>
      <c r="X17" s="29" t="s">
        <v>547</v>
      </c>
      <c r="Y17" s="30"/>
      <c r="Z17" s="30"/>
      <c r="AA17" s="30"/>
      <c r="AB17" s="29"/>
      <c r="AC17" s="30"/>
      <c r="AD17" s="30"/>
      <c r="AE17" s="30"/>
      <c r="AF17" s="30"/>
      <c r="AG17" s="30"/>
      <c r="AH17" s="30"/>
      <c r="AI17" s="29"/>
      <c r="AJ17" s="30"/>
      <c r="AK17" s="40"/>
      <c r="AL17" s="32"/>
      <c r="AM17" s="32"/>
      <c r="AN17" s="32"/>
      <c r="AO17" s="32"/>
      <c r="AP17" s="34" t="s">
        <v>87</v>
      </c>
      <c r="AQ17" s="39"/>
      <c r="AT17" s="32"/>
      <c r="AU17" s="41"/>
      <c r="AV17" s="41"/>
      <c r="AW17" s="41"/>
      <c r="AX17" s="41"/>
    </row>
    <row r="18" spans="1:50" s="33" customFormat="1" ht="21.6" customHeight="1">
      <c r="A18" s="26" t="s">
        <v>42</v>
      </c>
      <c r="B18" s="26">
        <v>85</v>
      </c>
      <c r="C18" s="27">
        <f t="shared" ca="1" si="0"/>
        <v>10</v>
      </c>
      <c r="D18" s="38" t="s">
        <v>588</v>
      </c>
      <c r="E18" s="42" t="s">
        <v>44</v>
      </c>
      <c r="F18" s="42">
        <v>70</v>
      </c>
      <c r="G18" s="214" t="s">
        <v>344</v>
      </c>
      <c r="H18" s="215"/>
      <c r="I18" s="215"/>
      <c r="J18" s="215"/>
      <c r="K18" s="216"/>
      <c r="L18" s="30"/>
      <c r="M18" s="29" t="s">
        <v>47</v>
      </c>
      <c r="N18" s="30"/>
      <c r="O18" s="30"/>
      <c r="P18" s="29" t="s">
        <v>54</v>
      </c>
      <c r="Q18" s="30"/>
      <c r="R18" s="30"/>
      <c r="S18" s="30"/>
      <c r="T18" s="30"/>
      <c r="U18" s="30"/>
      <c r="V18" s="30"/>
      <c r="W18" s="30"/>
      <c r="X18" s="30"/>
      <c r="Y18" s="30"/>
      <c r="Z18" s="29" t="s">
        <v>54</v>
      </c>
      <c r="AA18" s="30"/>
      <c r="AB18" s="30"/>
      <c r="AC18" s="30"/>
      <c r="AD18" s="30"/>
      <c r="AE18" s="30"/>
      <c r="AF18" s="30"/>
      <c r="AG18" s="29" t="s">
        <v>54</v>
      </c>
      <c r="AH18" s="30"/>
      <c r="AI18" s="30"/>
      <c r="AJ18" s="29" t="s">
        <v>54</v>
      </c>
      <c r="AK18" s="43"/>
      <c r="AL18" s="32"/>
      <c r="AM18" s="32"/>
      <c r="AN18" s="32"/>
      <c r="AO18" s="32"/>
      <c r="AP18" s="44" t="s">
        <v>90</v>
      </c>
      <c r="AQ18" s="39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9"/>
      <c r="AT19" s="32"/>
      <c r="AU19" s="41"/>
      <c r="AV19" s="45"/>
      <c r="AW19" s="45"/>
      <c r="AX19" s="45"/>
    </row>
    <row r="20" spans="1:50" s="33" customFormat="1" ht="21.6" customHeight="1" thickBot="1">
      <c r="B20" s="52"/>
      <c r="C20" s="52"/>
      <c r="D20" s="217" t="s">
        <v>92</v>
      </c>
      <c r="E20" s="217"/>
      <c r="F20" s="217"/>
      <c r="G20" s="109" t="s">
        <v>93</v>
      </c>
      <c r="H20" s="109" t="s">
        <v>94</v>
      </c>
      <c r="I20" s="109" t="s">
        <v>95</v>
      </c>
      <c r="J20" s="109" t="s">
        <v>96</v>
      </c>
      <c r="K20" s="109" t="s">
        <v>97</v>
      </c>
      <c r="L20" s="109" t="s">
        <v>98</v>
      </c>
      <c r="M20" s="109" t="s">
        <v>99</v>
      </c>
      <c r="N20" s="109" t="s">
        <v>100</v>
      </c>
      <c r="O20" s="109" t="s">
        <v>101</v>
      </c>
      <c r="P20" s="109" t="s">
        <v>102</v>
      </c>
      <c r="V20" s="40"/>
      <c r="W20" s="40"/>
      <c r="X20" s="40"/>
      <c r="Y20" s="40"/>
      <c r="Z20" s="218" t="s">
        <v>103</v>
      </c>
      <c r="AA20" s="219"/>
      <c r="AB20" s="219"/>
      <c r="AC20" s="219"/>
      <c r="AD20" s="219"/>
      <c r="AE20" s="220"/>
      <c r="AM20" s="41"/>
      <c r="AN20" s="41"/>
      <c r="AP20" s="39"/>
      <c r="AQ20" s="32"/>
      <c r="AR20" s="32"/>
      <c r="AS20" s="32"/>
      <c r="AU20" s="45"/>
      <c r="AV20" s="45"/>
    </row>
    <row r="21" spans="1:50" s="33" customFormat="1" ht="21.6" customHeight="1" thickBot="1">
      <c r="B21" s="52"/>
      <c r="C21" s="52"/>
      <c r="D21" s="217"/>
      <c r="E21" s="217"/>
      <c r="F21" s="217"/>
      <c r="G21" s="109" t="s">
        <v>104</v>
      </c>
      <c r="H21" s="109" t="s">
        <v>105</v>
      </c>
      <c r="I21" s="109" t="s">
        <v>106</v>
      </c>
      <c r="J21" s="109" t="s">
        <v>107</v>
      </c>
      <c r="K21" s="109" t="s">
        <v>108</v>
      </c>
      <c r="L21" s="109" t="s">
        <v>109</v>
      </c>
      <c r="M21" s="109" t="s">
        <v>110</v>
      </c>
      <c r="N21" s="109" t="s">
        <v>111</v>
      </c>
      <c r="O21" s="109" t="s">
        <v>112</v>
      </c>
      <c r="P21" s="109" t="s">
        <v>113</v>
      </c>
      <c r="S21" s="56"/>
      <c r="T21" s="56"/>
      <c r="U21" s="56"/>
      <c r="V21" s="56"/>
      <c r="W21" s="56"/>
      <c r="X21" s="56"/>
      <c r="Z21" s="57">
        <v>46</v>
      </c>
      <c r="AA21" s="58"/>
      <c r="AB21" s="58"/>
      <c r="AC21" s="58"/>
      <c r="AD21" s="58"/>
      <c r="AE21" s="59"/>
      <c r="AM21" s="48"/>
      <c r="AN21" s="48"/>
      <c r="AP21" s="60" t="s">
        <v>114</v>
      </c>
      <c r="AQ21" s="39"/>
      <c r="AT21" s="61"/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69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80"/>
      <c r="T23" s="72"/>
      <c r="U23" s="72"/>
      <c r="V23" s="72"/>
      <c r="W23" s="72"/>
      <c r="X23" s="73"/>
      <c r="Z23" s="74" t="s">
        <v>589</v>
      </c>
      <c r="AA23" s="75"/>
      <c r="AB23" s="75"/>
      <c r="AC23" s="75"/>
      <c r="AD23" s="75"/>
      <c r="AE23" s="76"/>
      <c r="AM23" s="48"/>
      <c r="AN23" s="48"/>
      <c r="AO23" s="77"/>
    </row>
    <row r="24" spans="1:50" s="33" customFormat="1" ht="24" customHeight="1">
      <c r="A24" s="78" t="str">
        <f ca="1">OFFSET(A24,-15,0)</f>
        <v>PDL</v>
      </c>
      <c r="B24" s="79">
        <f ca="1">OFFSET(B24,-15,0)</f>
        <v>72</v>
      </c>
      <c r="C24" s="17">
        <v>1</v>
      </c>
      <c r="D24" s="38" t="str">
        <f ca="1">OFFSET(D24,-15,0)</f>
        <v>PICHEREAU Damien</v>
      </c>
      <c r="E24" s="80" t="str">
        <f ca="1">OFFSET(E24,-15,0)</f>
        <v>M</v>
      </c>
      <c r="F24" s="26">
        <v>10</v>
      </c>
      <c r="G24" s="81">
        <v>0</v>
      </c>
      <c r="H24" s="81">
        <v>0</v>
      </c>
      <c r="I24" s="81" t="str">
        <f>IF(L24&lt;&gt;"","-","")</f>
        <v>-</v>
      </c>
      <c r="J24" s="81" t="str">
        <f>IF(L24&lt;&gt;"","-","")</f>
        <v>-</v>
      </c>
      <c r="K24" s="82" t="str">
        <f>IF(L24&lt;&gt;"","-","")</f>
        <v>-</v>
      </c>
      <c r="L24" s="83" t="s">
        <v>240</v>
      </c>
      <c r="M24" s="227">
        <f>SUM(G24:K24)</f>
        <v>0</v>
      </c>
      <c r="N24" s="228"/>
      <c r="O24" s="84"/>
      <c r="P24" s="233">
        <f t="shared" ref="P24:P33" ca="1" si="1">SUM(OFFSET(P24,0,-10),OFFSET(P24,0,-3))</f>
        <v>10</v>
      </c>
      <c r="Q24" s="232"/>
      <c r="R24" s="45"/>
      <c r="S24" s="85"/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N24" s="48"/>
      <c r="AO24" s="52"/>
      <c r="AQ24" s="39">
        <f t="shared" ref="AQ24:AQ33" si="2">COUNT(G24:K24)</f>
        <v>2</v>
      </c>
    </row>
    <row r="25" spans="1:50" s="33" customFormat="1" ht="21.6" customHeight="1">
      <c r="A25" s="78" t="str">
        <f t="shared" ref="A25:B33" ca="1" si="3">OFFSET(A25,-15,0)</f>
        <v>PDL</v>
      </c>
      <c r="B25" s="79">
        <f t="shared" ca="1" si="3"/>
        <v>49</v>
      </c>
      <c r="C25" s="17">
        <v>2</v>
      </c>
      <c r="D25" s="38" t="str">
        <f t="shared" ref="D25:E33" ca="1" si="4">OFFSET(D25,-15,0)</f>
        <v>BOURRIGAULT Remy</v>
      </c>
      <c r="E25" s="80" t="str">
        <f t="shared" ca="1" si="4"/>
        <v>M</v>
      </c>
      <c r="F25" s="26">
        <v>7</v>
      </c>
      <c r="G25" s="81">
        <v>0</v>
      </c>
      <c r="H25" s="81">
        <v>0</v>
      </c>
      <c r="I25" s="81">
        <v>0</v>
      </c>
      <c r="J25" s="81">
        <v>0</v>
      </c>
      <c r="K25" s="82">
        <v>0</v>
      </c>
      <c r="L25" s="83"/>
      <c r="M25" s="227">
        <f t="shared" ref="M25:M33" si="5">SUM(G25:K25)</f>
        <v>0</v>
      </c>
      <c r="N25" s="228"/>
      <c r="O25" s="84"/>
      <c r="P25" s="233">
        <f t="shared" ca="1" si="1"/>
        <v>7</v>
      </c>
      <c r="Q25" s="232"/>
      <c r="R25" s="45"/>
      <c r="S25" s="85"/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M25" s="48"/>
      <c r="AN25" s="48"/>
      <c r="AO25" s="52"/>
      <c r="AQ25" s="39">
        <f t="shared" si="2"/>
        <v>5</v>
      </c>
    </row>
    <row r="26" spans="1:50" s="33" customFormat="1" ht="21.6" customHeight="1">
      <c r="A26" s="78" t="str">
        <f t="shared" ca="1" si="3"/>
        <v>PDL</v>
      </c>
      <c r="B26" s="79">
        <f t="shared" ca="1" si="3"/>
        <v>72</v>
      </c>
      <c r="C26" s="17">
        <v>3</v>
      </c>
      <c r="D26" s="38" t="str">
        <f t="shared" ca="1" si="4"/>
        <v>FACQ Johan</v>
      </c>
      <c r="E26" s="80" t="str">
        <f t="shared" ca="1" si="4"/>
        <v>M</v>
      </c>
      <c r="F26" s="26">
        <v>81</v>
      </c>
      <c r="G26" s="81">
        <v>7</v>
      </c>
      <c r="H26" s="81">
        <v>10</v>
      </c>
      <c r="I26" s="81">
        <v>0</v>
      </c>
      <c r="J26" s="81">
        <v>0</v>
      </c>
      <c r="K26" s="82">
        <v>0</v>
      </c>
      <c r="L26" s="83"/>
      <c r="M26" s="227">
        <f t="shared" si="5"/>
        <v>17</v>
      </c>
      <c r="N26" s="228"/>
      <c r="O26" s="84"/>
      <c r="P26" s="233">
        <f t="shared" ca="1" si="1"/>
        <v>98</v>
      </c>
      <c r="Q26" s="232"/>
      <c r="R26" s="45"/>
      <c r="S26" s="85"/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M26" s="48"/>
      <c r="AN26" s="48"/>
      <c r="AO26" s="52"/>
      <c r="AQ26" s="39">
        <f t="shared" si="2"/>
        <v>5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PDL</v>
      </c>
      <c r="B27" s="79">
        <f t="shared" ca="1" si="3"/>
        <v>72</v>
      </c>
      <c r="C27" s="17">
        <v>4</v>
      </c>
      <c r="D27" s="185" t="str">
        <f t="shared" ca="1" si="4"/>
        <v>ROTTIE Tom</v>
      </c>
      <c r="E27" s="186" t="str">
        <f t="shared" ca="1" si="4"/>
        <v>M</v>
      </c>
      <c r="F27" s="26">
        <v>80</v>
      </c>
      <c r="G27" s="81">
        <v>7</v>
      </c>
      <c r="H27" s="81">
        <v>7</v>
      </c>
      <c r="I27" s="81">
        <v>10</v>
      </c>
      <c r="J27" s="81" t="str">
        <f>IF(L27&lt;&gt;"","-","")</f>
        <v>-</v>
      </c>
      <c r="K27" s="82" t="str">
        <f t="shared" ref="K27:K32" si="6">IF(L27&lt;&gt;"","-","")</f>
        <v>-</v>
      </c>
      <c r="L27" s="83" t="s">
        <v>127</v>
      </c>
      <c r="M27" s="227">
        <f t="shared" si="5"/>
        <v>24</v>
      </c>
      <c r="N27" s="228"/>
      <c r="O27" s="84"/>
      <c r="P27" s="253">
        <f t="shared" ca="1" si="1"/>
        <v>104</v>
      </c>
      <c r="Q27" s="254"/>
      <c r="R27" s="45"/>
      <c r="S27" s="85"/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M27" s="48"/>
      <c r="AN27" s="48"/>
      <c r="AO27" s="52"/>
      <c r="AQ27" s="39">
        <f t="shared" si="2"/>
        <v>3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PDL</v>
      </c>
      <c r="B28" s="79">
        <f t="shared" ca="1" si="3"/>
        <v>44</v>
      </c>
      <c r="C28" s="17">
        <v>5</v>
      </c>
      <c r="D28" s="187" t="str">
        <f t="shared" ca="1" si="4"/>
        <v>BOISGARD Olivier</v>
      </c>
      <c r="E28" s="186" t="str">
        <f t="shared" ca="1" si="4"/>
        <v>M</v>
      </c>
      <c r="F28" s="26">
        <v>0</v>
      </c>
      <c r="G28" s="81">
        <v>0</v>
      </c>
      <c r="H28" s="81">
        <v>0</v>
      </c>
      <c r="I28" s="81">
        <v>0</v>
      </c>
      <c r="J28" s="81">
        <v>10</v>
      </c>
      <c r="K28" s="82" t="str">
        <f t="shared" si="6"/>
        <v/>
      </c>
      <c r="L28" s="83"/>
      <c r="M28" s="227">
        <f t="shared" si="5"/>
        <v>10</v>
      </c>
      <c r="N28" s="228"/>
      <c r="O28" s="84"/>
      <c r="P28" s="233">
        <f t="shared" ca="1" si="1"/>
        <v>10</v>
      </c>
      <c r="Q28" s="232"/>
      <c r="R28" s="45"/>
      <c r="S28" s="85"/>
      <c r="T28" s="86"/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M28" s="48"/>
      <c r="AN28" s="48"/>
      <c r="AO28" s="52"/>
      <c r="AQ28" s="39">
        <f t="shared" si="2"/>
        <v>4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PDL</v>
      </c>
      <c r="B29" s="79">
        <f t="shared" ca="1" si="3"/>
        <v>49</v>
      </c>
      <c r="C29" s="17">
        <v>6</v>
      </c>
      <c r="D29" s="185" t="str">
        <f t="shared" ca="1" si="4"/>
        <v>BRICARD Raphael</v>
      </c>
      <c r="E29" s="186" t="str">
        <f t="shared" ca="1" si="4"/>
        <v>M</v>
      </c>
      <c r="F29" s="26">
        <v>70</v>
      </c>
      <c r="G29" s="81">
        <v>10</v>
      </c>
      <c r="H29" s="81">
        <v>10</v>
      </c>
      <c r="I29" s="81">
        <v>0</v>
      </c>
      <c r="J29" s="81">
        <v>0</v>
      </c>
      <c r="K29" s="82">
        <v>10</v>
      </c>
      <c r="L29" s="83" t="s">
        <v>127</v>
      </c>
      <c r="M29" s="227">
        <f t="shared" si="5"/>
        <v>30</v>
      </c>
      <c r="N29" s="228"/>
      <c r="O29" s="84"/>
      <c r="P29" s="253">
        <f t="shared" ca="1" si="1"/>
        <v>100</v>
      </c>
      <c r="Q29" s="254"/>
      <c r="R29" s="45"/>
      <c r="S29" s="85"/>
      <c r="T29" s="86"/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M29" s="48"/>
      <c r="AN29" s="48"/>
      <c r="AO29" s="52"/>
      <c r="AQ29" s="39">
        <f t="shared" si="2"/>
        <v>5</v>
      </c>
      <c r="AR29" s="22"/>
    </row>
    <row r="30" spans="1:50" s="33" customFormat="1" ht="21.6" customHeight="1">
      <c r="A30" s="78" t="str">
        <f t="shared" ca="1" si="3"/>
        <v>PDL</v>
      </c>
      <c r="B30" s="79">
        <f t="shared" ca="1" si="3"/>
        <v>72</v>
      </c>
      <c r="C30" s="17">
        <v>7</v>
      </c>
      <c r="D30" s="185" t="str">
        <f t="shared" ca="1" si="4"/>
        <v>MERCEUR Yannick</v>
      </c>
      <c r="E30" s="186" t="str">
        <f t="shared" ca="1" si="4"/>
        <v>M</v>
      </c>
      <c r="F30" s="26">
        <v>70</v>
      </c>
      <c r="G30" s="81">
        <v>10</v>
      </c>
      <c r="H30" s="81">
        <v>10</v>
      </c>
      <c r="I30" s="81">
        <v>10</v>
      </c>
      <c r="J30" s="81" t="str">
        <f>IF(L30&lt;&gt;"","-","")</f>
        <v>-</v>
      </c>
      <c r="K30" s="82" t="str">
        <f t="shared" si="6"/>
        <v>-</v>
      </c>
      <c r="L30" s="83" t="s">
        <v>127</v>
      </c>
      <c r="M30" s="227">
        <f t="shared" si="5"/>
        <v>30</v>
      </c>
      <c r="N30" s="228"/>
      <c r="O30" s="84"/>
      <c r="P30" s="253">
        <f t="shared" ca="1" si="1"/>
        <v>100</v>
      </c>
      <c r="Q30" s="254"/>
      <c r="R30" s="45"/>
      <c r="S30" s="85"/>
      <c r="T30" s="86"/>
      <c r="U30" s="86"/>
      <c r="V30" s="86"/>
      <c r="W30" s="86"/>
      <c r="X30" s="87"/>
      <c r="Z30" s="85"/>
      <c r="AA30" s="86"/>
      <c r="AB30" s="86"/>
      <c r="AC30" s="86"/>
      <c r="AD30" s="86"/>
      <c r="AE30" s="87"/>
      <c r="AM30" s="48"/>
      <c r="AN30" s="48"/>
      <c r="AO30" s="52"/>
      <c r="AQ30" s="39">
        <f t="shared" si="2"/>
        <v>3</v>
      </c>
      <c r="AR30" s="22"/>
    </row>
    <row r="31" spans="1:50" s="33" customFormat="1" ht="21.6" customHeight="1">
      <c r="A31" s="78" t="str">
        <f t="shared" ca="1" si="3"/>
        <v>PDL</v>
      </c>
      <c r="B31" s="79">
        <f t="shared" ca="1" si="3"/>
        <v>44</v>
      </c>
      <c r="C31" s="17">
        <v>8</v>
      </c>
      <c r="D31" s="38" t="str">
        <f t="shared" ca="1" si="4"/>
        <v>THOMAS Nicolas</v>
      </c>
      <c r="E31" s="80" t="str">
        <f t="shared" ca="1" si="4"/>
        <v>M</v>
      </c>
      <c r="F31" s="26">
        <v>0</v>
      </c>
      <c r="G31" s="81">
        <v>0</v>
      </c>
      <c r="H31" s="81">
        <v>0</v>
      </c>
      <c r="I31" s="81">
        <v>0</v>
      </c>
      <c r="J31" s="81">
        <v>0</v>
      </c>
      <c r="K31" s="82">
        <v>10</v>
      </c>
      <c r="L31" s="83"/>
      <c r="M31" s="227">
        <f t="shared" si="5"/>
        <v>10</v>
      </c>
      <c r="N31" s="228"/>
      <c r="O31" s="84"/>
      <c r="P31" s="233">
        <f t="shared" ca="1" si="1"/>
        <v>10</v>
      </c>
      <c r="Q31" s="232"/>
      <c r="R31" s="45"/>
      <c r="S31" s="85"/>
      <c r="T31" s="86"/>
      <c r="U31" s="86"/>
      <c r="V31" s="86"/>
      <c r="W31" s="86"/>
      <c r="X31" s="87"/>
      <c r="Z31" s="85"/>
      <c r="AA31" s="86"/>
      <c r="AB31" s="86"/>
      <c r="AC31" s="86"/>
      <c r="AD31" s="86"/>
      <c r="AE31" s="87"/>
      <c r="AM31" s="48"/>
      <c r="AN31" s="48"/>
      <c r="AO31" s="52"/>
      <c r="AQ31" s="39">
        <f t="shared" si="2"/>
        <v>5</v>
      </c>
      <c r="AR31" s="22"/>
    </row>
    <row r="32" spans="1:50" s="33" customFormat="1" ht="21.6" customHeight="1">
      <c r="A32" s="78" t="str">
        <f t="shared" ca="1" si="3"/>
        <v>IDF</v>
      </c>
      <c r="B32" s="79">
        <f t="shared" ca="1" si="3"/>
        <v>75</v>
      </c>
      <c r="C32" s="17">
        <v>9</v>
      </c>
      <c r="D32" s="38" t="str">
        <f t="shared" ca="1" si="4"/>
        <v>BOUILLE Benoit</v>
      </c>
      <c r="E32" s="80" t="str">
        <f t="shared" ca="1" si="4"/>
        <v>M</v>
      </c>
      <c r="F32" s="26">
        <v>67</v>
      </c>
      <c r="G32" s="81">
        <v>7</v>
      </c>
      <c r="H32" s="81">
        <v>0</v>
      </c>
      <c r="I32" s="81">
        <v>10</v>
      </c>
      <c r="J32" s="81">
        <v>7</v>
      </c>
      <c r="K32" s="82" t="str">
        <f t="shared" si="6"/>
        <v/>
      </c>
      <c r="L32" s="83"/>
      <c r="M32" s="227">
        <f t="shared" si="5"/>
        <v>24</v>
      </c>
      <c r="N32" s="228"/>
      <c r="O32" s="84"/>
      <c r="P32" s="229">
        <f t="shared" ca="1" si="1"/>
        <v>91</v>
      </c>
      <c r="Q32" s="230"/>
      <c r="R32" s="89"/>
      <c r="S32" s="85"/>
      <c r="T32" s="86"/>
      <c r="U32" s="86"/>
      <c r="V32" s="86"/>
      <c r="W32" s="86"/>
      <c r="X32" s="87"/>
      <c r="Z32" s="85" t="s">
        <v>65</v>
      </c>
      <c r="AA32" s="86"/>
      <c r="AB32" s="86"/>
      <c r="AC32" s="86"/>
      <c r="AD32" s="86"/>
      <c r="AE32" s="87"/>
      <c r="AN32" s="90"/>
      <c r="AO32" s="90"/>
      <c r="AP32" s="90"/>
      <c r="AQ32" s="39">
        <f t="shared" si="2"/>
        <v>4</v>
      </c>
      <c r="AR32" s="48"/>
      <c r="AS32" s="48"/>
    </row>
    <row r="33" spans="1:45" s="33" customFormat="1" ht="21.6" customHeight="1" thickBot="1">
      <c r="A33" s="91" t="str">
        <f t="shared" ca="1" si="3"/>
        <v>PDL</v>
      </c>
      <c r="B33" s="92">
        <f t="shared" ca="1" si="3"/>
        <v>85</v>
      </c>
      <c r="C33" s="17">
        <v>10</v>
      </c>
      <c r="D33" s="38" t="str">
        <f t="shared" ca="1" si="4"/>
        <v>BOISSEAU Christian</v>
      </c>
      <c r="E33" s="80" t="str">
        <f t="shared" ca="1" si="4"/>
        <v>M</v>
      </c>
      <c r="F33" s="26">
        <v>20</v>
      </c>
      <c r="G33" s="81">
        <v>10</v>
      </c>
      <c r="H33" s="81">
        <v>0</v>
      </c>
      <c r="I33" s="81">
        <v>0</v>
      </c>
      <c r="J33" s="81">
        <v>0</v>
      </c>
      <c r="K33" s="82">
        <v>0</v>
      </c>
      <c r="L33" s="83"/>
      <c r="M33" s="227">
        <f t="shared" si="5"/>
        <v>10</v>
      </c>
      <c r="N33" s="228"/>
      <c r="O33" s="84"/>
      <c r="P33" s="229">
        <f t="shared" ca="1" si="1"/>
        <v>30</v>
      </c>
      <c r="Q33" s="230"/>
      <c r="R33" s="89"/>
      <c r="S33" s="93"/>
      <c r="T33" s="94"/>
      <c r="U33" s="94"/>
      <c r="V33" s="94"/>
      <c r="W33" s="94"/>
      <c r="X33" s="95"/>
      <c r="Z33" s="93"/>
      <c r="AA33" s="94"/>
      <c r="AB33" s="94"/>
      <c r="AC33" s="94"/>
      <c r="AD33" s="94"/>
      <c r="AE33" s="95"/>
      <c r="AN33" s="90"/>
      <c r="AO33" s="90"/>
      <c r="AP33" s="90"/>
      <c r="AQ33" s="39">
        <f t="shared" si="2"/>
        <v>5</v>
      </c>
      <c r="AR33" s="48"/>
      <c r="AS33" s="48"/>
    </row>
    <row r="34" spans="1:45" s="33" customFormat="1" ht="13.9" customHeight="1">
      <c r="A34" s="37"/>
      <c r="B34" s="37"/>
      <c r="C34" s="236" t="s">
        <v>129</v>
      </c>
      <c r="D34" s="236"/>
      <c r="E34" s="236"/>
      <c r="F34" s="236"/>
      <c r="G34" s="236"/>
      <c r="H34" s="236"/>
      <c r="I34" s="236"/>
      <c r="J34" s="236"/>
      <c r="K34" s="236"/>
      <c r="L34" s="236"/>
      <c r="M34" s="236" t="s">
        <v>130</v>
      </c>
      <c r="N34" s="236"/>
      <c r="O34" s="236"/>
      <c r="P34" s="236"/>
      <c r="Q34" s="236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</row>
    <row r="35" spans="1:45" s="33" customFormat="1" ht="14.45" hidden="1" customHeight="1">
      <c r="A35" s="37"/>
      <c r="B35" s="37"/>
      <c r="C35" s="98">
        <f>COUNT(L35:AJ35,S42:X42,Z42:AE42)</f>
        <v>0</v>
      </c>
      <c r="D35" s="98"/>
      <c r="E35" s="39"/>
      <c r="F35" s="39"/>
      <c r="G35" s="237" t="s">
        <v>131</v>
      </c>
      <c r="H35" s="238"/>
      <c r="I35" s="238"/>
      <c r="J35" s="238"/>
      <c r="K35" s="238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100"/>
      <c r="AL35" s="41"/>
      <c r="AM35" s="41"/>
    </row>
    <row r="36" spans="1:45" s="33" customFormat="1" ht="14.45" hidden="1" customHeight="1">
      <c r="A36" s="37"/>
      <c r="B36" s="37"/>
      <c r="C36" s="39"/>
      <c r="D36" s="39"/>
      <c r="E36" s="39"/>
      <c r="F36" s="39"/>
      <c r="G36" s="234" t="s">
        <v>132</v>
      </c>
      <c r="H36" s="235"/>
      <c r="I36" s="235"/>
      <c r="J36" s="235"/>
      <c r="K36" s="235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100"/>
      <c r="AL36" s="41"/>
      <c r="AM36" s="41"/>
    </row>
    <row r="37" spans="1:45" s="33" customFormat="1" ht="14.45" hidden="1" customHeight="1">
      <c r="A37" s="37"/>
      <c r="B37" s="37"/>
      <c r="C37" s="98"/>
      <c r="D37" s="39"/>
      <c r="E37" s="39"/>
      <c r="F37" s="39"/>
      <c r="G37" s="234" t="s">
        <v>133</v>
      </c>
      <c r="H37" s="235"/>
      <c r="I37" s="235"/>
      <c r="J37" s="235"/>
      <c r="K37" s="235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</row>
    <row r="38" spans="1:45" s="33" customFormat="1" ht="5.45" hidden="1" customHeight="1">
      <c r="A38" s="1"/>
      <c r="B38" s="1"/>
      <c r="C38" s="101"/>
      <c r="D38" s="39"/>
      <c r="E38" s="102"/>
      <c r="F38" s="103"/>
      <c r="G38" s="102"/>
      <c r="H38" s="102"/>
      <c r="I38" s="102"/>
      <c r="J38" s="102"/>
      <c r="K38" s="102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5"/>
      <c r="AL38" s="3"/>
      <c r="AM38" s="3"/>
      <c r="AN38" s="3"/>
      <c r="AO38" s="3"/>
      <c r="AP38" s="3"/>
      <c r="AQ38" s="3"/>
      <c r="AR38" s="3"/>
      <c r="AS38" s="3"/>
    </row>
    <row r="39" spans="1:45" hidden="1">
      <c r="A39" s="1"/>
      <c r="B39" s="1"/>
      <c r="C39" s="101"/>
      <c r="D39" s="24"/>
      <c r="E39" s="102"/>
      <c r="F39" s="103"/>
      <c r="G39" s="102"/>
      <c r="H39" s="102"/>
      <c r="I39" s="102"/>
      <c r="J39" s="102"/>
      <c r="K39" s="102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  <c r="AG39" s="107"/>
      <c r="AH39" s="107"/>
      <c r="AI39" s="107"/>
      <c r="AJ39" s="107"/>
      <c r="AK39" s="3"/>
      <c r="AL39" s="3"/>
      <c r="AM39" s="3"/>
      <c r="AN39" s="3"/>
      <c r="AO39" s="3"/>
      <c r="AP39" s="3"/>
      <c r="AQ39" s="3"/>
      <c r="AR39" s="3"/>
      <c r="AS39" s="3"/>
    </row>
    <row r="40" spans="1:45" hidden="1">
      <c r="C40" s="24"/>
      <c r="D40" s="24"/>
      <c r="E40" s="24"/>
      <c r="F40" s="24"/>
      <c r="G40" s="24"/>
      <c r="H40" s="24"/>
      <c r="I40" s="24"/>
      <c r="J40" s="24"/>
      <c r="K40" s="24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8"/>
    </row>
    <row r="41" spans="1:45" ht="5.45" hidden="1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45" ht="14.45" hidden="1" customHeight="1">
      <c r="C42" s="24"/>
      <c r="D42" s="3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7"/>
      <c r="T42" s="107"/>
      <c r="U42" s="107"/>
      <c r="V42" s="107"/>
      <c r="W42" s="107"/>
      <c r="X42" s="107"/>
      <c r="Z42" s="107"/>
      <c r="AA42" s="107"/>
      <c r="AB42" s="107"/>
      <c r="AC42" s="107"/>
      <c r="AD42" s="107"/>
      <c r="AE42" s="107"/>
    </row>
    <row r="43" spans="1:45" hidden="1">
      <c r="C43" s="24"/>
      <c r="D43" s="3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6"/>
      <c r="T43" s="106"/>
      <c r="U43" s="106"/>
      <c r="V43" s="106"/>
      <c r="W43" s="106"/>
      <c r="X43" s="106"/>
      <c r="Z43" s="106"/>
      <c r="AA43" s="106"/>
      <c r="AB43" s="106"/>
      <c r="AC43" s="106"/>
      <c r="AD43" s="106"/>
      <c r="AE43" s="106"/>
    </row>
    <row r="44" spans="1:4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6"/>
      <c r="T44" s="106"/>
      <c r="U44" s="106"/>
      <c r="V44" s="106"/>
      <c r="W44" s="106"/>
      <c r="X44" s="106"/>
      <c r="Z44" s="106"/>
      <c r="AA44" s="106"/>
      <c r="AB44" s="106"/>
      <c r="AC44" s="106"/>
      <c r="AD44" s="106"/>
      <c r="AE44" s="106"/>
    </row>
    <row r="45" spans="1:45" ht="4.9000000000000004" hidden="1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4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6"/>
      <c r="T46" s="106"/>
      <c r="U46" s="106"/>
      <c r="V46" s="106"/>
      <c r="W46" s="106"/>
      <c r="X46" s="106"/>
      <c r="Z46" s="106"/>
      <c r="AA46" s="106"/>
      <c r="AB46" s="106"/>
      <c r="AC46" s="106"/>
      <c r="AD46" s="106"/>
      <c r="AE46" s="106"/>
    </row>
    <row r="47" spans="1:4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6"/>
      <c r="T47" s="106"/>
      <c r="U47" s="106"/>
      <c r="V47" s="106"/>
      <c r="W47" s="106"/>
      <c r="X47" s="106"/>
      <c r="Z47" s="106"/>
      <c r="AA47" s="106"/>
      <c r="AB47" s="106"/>
      <c r="AC47" s="106"/>
      <c r="AD47" s="106"/>
      <c r="AE47" s="106"/>
    </row>
    <row r="50" spans="33:36">
      <c r="AG50" t="s">
        <v>161</v>
      </c>
      <c r="AH50" t="s">
        <v>156</v>
      </c>
      <c r="AJ50" t="s">
        <v>137</v>
      </c>
    </row>
    <row r="51" spans="33:36">
      <c r="AG51" t="s">
        <v>157</v>
      </c>
      <c r="AH51" t="s">
        <v>135</v>
      </c>
      <c r="AJ51" t="s">
        <v>160</v>
      </c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000000000000001" header="0.13" footer="0.14000000000000001"/>
  <pageSetup paperSize="9" scale="8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zoomScale="81" zoomScaleNormal="81" workbookViewId="0">
      <pane ySplit="1" topLeftCell="A21" activePane="bottomLeft" state="frozenSplit"/>
      <selection activeCell="G18" sqref="G18:K18"/>
      <selection pane="bottomLeft" activeCell="L33" sqref="L33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7.28515625" hidden="1" customWidth="1"/>
    <col min="43" max="43" width="4" hidden="1" customWidth="1"/>
    <col min="44" max="45" width="4" customWidth="1"/>
    <col min="46" max="46" width="10.42578125" style="12" customWidth="1"/>
    <col min="47" max="240" width="11.42578125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2" width="4" customWidth="1"/>
    <col min="253" max="254" width="11.42578125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590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 t="s">
        <v>180</v>
      </c>
      <c r="U2" s="9"/>
      <c r="V2" s="9"/>
      <c r="W2" s="5"/>
      <c r="X2" s="196" t="str">
        <f>IF(T2="","",T2)</f>
        <v>4</v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>46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109" t="s">
        <v>22</v>
      </c>
      <c r="S8" s="20" t="s">
        <v>23</v>
      </c>
      <c r="T8" s="20" t="s">
        <v>24</v>
      </c>
      <c r="U8" s="20" t="s">
        <v>25</v>
      </c>
      <c r="V8" s="20" t="s">
        <v>26</v>
      </c>
      <c r="W8" s="20" t="s">
        <v>27</v>
      </c>
      <c r="X8" s="21" t="s">
        <v>28</v>
      </c>
      <c r="Y8" s="20" t="s">
        <v>29</v>
      </c>
      <c r="Z8" s="20" t="s">
        <v>30</v>
      </c>
      <c r="AA8" s="20" t="s">
        <v>31</v>
      </c>
      <c r="AB8" s="20" t="s">
        <v>32</v>
      </c>
      <c r="AC8" s="109" t="s">
        <v>33</v>
      </c>
      <c r="AD8" s="20" t="s">
        <v>34</v>
      </c>
      <c r="AE8" s="20" t="s">
        <v>35</v>
      </c>
      <c r="AF8" s="20" t="s">
        <v>36</v>
      </c>
      <c r="AG8" s="21" t="s">
        <v>37</v>
      </c>
      <c r="AH8" s="109" t="s">
        <v>38</v>
      </c>
      <c r="AI8" s="20" t="s">
        <v>39</v>
      </c>
      <c r="AJ8" s="21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7" s="33" customFormat="1" ht="19.149999999999999" customHeight="1">
      <c r="A9" s="26" t="s">
        <v>42</v>
      </c>
      <c r="B9" s="26">
        <v>44</v>
      </c>
      <c r="C9" s="27">
        <f ca="1">OFFSET(C9,15,0)</f>
        <v>1</v>
      </c>
      <c r="D9" s="28" t="s">
        <v>591</v>
      </c>
      <c r="E9" s="26" t="s">
        <v>44</v>
      </c>
      <c r="F9" s="26">
        <v>70</v>
      </c>
      <c r="G9" s="214" t="s">
        <v>380</v>
      </c>
      <c r="H9" s="215"/>
      <c r="I9" s="215"/>
      <c r="J9" s="215"/>
      <c r="K9" s="216"/>
      <c r="L9" s="29" t="s">
        <v>53</v>
      </c>
      <c r="M9" s="30"/>
      <c r="N9" s="30"/>
      <c r="O9" s="30"/>
      <c r="P9" s="30"/>
      <c r="Q9" s="29" t="s">
        <v>54</v>
      </c>
      <c r="R9" s="30"/>
      <c r="S9" s="30"/>
      <c r="T9" s="30"/>
      <c r="U9" s="30"/>
      <c r="V9" s="29" t="s">
        <v>47</v>
      </c>
      <c r="W9" s="30"/>
      <c r="X9" s="30"/>
      <c r="Y9" s="30"/>
      <c r="Z9" s="30"/>
      <c r="AA9" s="29" t="s">
        <v>54</v>
      </c>
      <c r="AB9" s="30"/>
      <c r="AC9" s="30"/>
      <c r="AD9" s="30"/>
      <c r="AE9" s="29" t="s">
        <v>45</v>
      </c>
      <c r="AF9" s="30"/>
      <c r="AG9" s="30"/>
      <c r="AH9" s="30"/>
      <c r="AI9" s="30"/>
      <c r="AJ9" s="30"/>
      <c r="AK9" s="31"/>
      <c r="AL9" s="32"/>
      <c r="AM9" s="31"/>
      <c r="AN9" s="32"/>
      <c r="AP9" s="34" t="s">
        <v>49</v>
      </c>
      <c r="AQ9" s="35">
        <f>IF(E9="M",100,IF(E9=1,100,IF(E9="","",120)))</f>
        <v>100</v>
      </c>
      <c r="AT9" s="36"/>
    </row>
    <row r="10" spans="1:47" s="37" customFormat="1" ht="21.6" customHeight="1">
      <c r="A10" s="26" t="s">
        <v>61</v>
      </c>
      <c r="B10" s="26">
        <v>14</v>
      </c>
      <c r="C10" s="27">
        <f t="shared" ref="C10:C18" ca="1" si="0">OFFSET(C10,15,0)</f>
        <v>2</v>
      </c>
      <c r="D10" s="38" t="s">
        <v>592</v>
      </c>
      <c r="E10" s="26" t="s">
        <v>44</v>
      </c>
      <c r="F10" s="26">
        <v>70</v>
      </c>
      <c r="G10" s="214" t="s">
        <v>593</v>
      </c>
      <c r="H10" s="215"/>
      <c r="I10" s="215"/>
      <c r="J10" s="215"/>
      <c r="K10" s="216"/>
      <c r="L10" s="30"/>
      <c r="M10" s="30"/>
      <c r="N10" s="29" t="s">
        <v>262</v>
      </c>
      <c r="O10" s="30"/>
      <c r="P10" s="30"/>
      <c r="Q10" s="30"/>
      <c r="R10" s="30"/>
      <c r="S10" s="29" t="s">
        <v>45</v>
      </c>
      <c r="T10" s="30"/>
      <c r="U10" s="30"/>
      <c r="V10" s="30"/>
      <c r="W10" s="29" t="s">
        <v>53</v>
      </c>
      <c r="X10" s="30"/>
      <c r="Y10" s="30"/>
      <c r="Z10" s="30"/>
      <c r="AA10" s="30"/>
      <c r="AB10" s="30"/>
      <c r="AC10" s="29"/>
      <c r="AD10" s="30"/>
      <c r="AE10" s="30"/>
      <c r="AF10" s="29" t="s">
        <v>54</v>
      </c>
      <c r="AG10" s="30"/>
      <c r="AH10" s="30"/>
      <c r="AI10" s="30"/>
      <c r="AJ10" s="30"/>
      <c r="AK10" s="31"/>
      <c r="AL10" s="32"/>
      <c r="AM10" s="31"/>
      <c r="AN10" s="32"/>
      <c r="AP10" s="34" t="s">
        <v>56</v>
      </c>
      <c r="AQ10" s="35"/>
      <c r="AT10" s="36"/>
    </row>
    <row r="11" spans="1:47" s="33" customFormat="1" ht="21.6" customHeight="1">
      <c r="A11" s="26" t="s">
        <v>202</v>
      </c>
      <c r="B11" s="26">
        <v>37</v>
      </c>
      <c r="C11" s="27">
        <f t="shared" ca="1" si="0"/>
        <v>3</v>
      </c>
      <c r="D11" s="38" t="s">
        <v>594</v>
      </c>
      <c r="E11" s="26" t="s">
        <v>44</v>
      </c>
      <c r="F11" s="26">
        <v>70</v>
      </c>
      <c r="G11" s="214" t="s">
        <v>444</v>
      </c>
      <c r="H11" s="215"/>
      <c r="I11" s="215"/>
      <c r="J11" s="215"/>
      <c r="K11" s="216"/>
      <c r="L11" s="29" t="s">
        <v>65</v>
      </c>
      <c r="M11" s="30"/>
      <c r="N11" s="30"/>
      <c r="O11" s="30"/>
      <c r="P11" s="30"/>
      <c r="Q11" s="30"/>
      <c r="R11" s="30"/>
      <c r="S11" s="30"/>
      <c r="T11" s="29" t="s">
        <v>54</v>
      </c>
      <c r="U11" s="30"/>
      <c r="V11" s="30"/>
      <c r="W11" s="30"/>
      <c r="X11" s="30"/>
      <c r="Y11" s="29" t="s">
        <v>54</v>
      </c>
      <c r="Z11" s="30"/>
      <c r="AA11" s="30"/>
      <c r="AB11" s="30"/>
      <c r="AC11" s="30"/>
      <c r="AD11" s="29" t="s">
        <v>45</v>
      </c>
      <c r="AE11" s="30"/>
      <c r="AF11" s="30"/>
      <c r="AG11" s="30"/>
      <c r="AH11" s="29"/>
      <c r="AI11" s="30"/>
      <c r="AJ11" s="30"/>
      <c r="AK11" s="31"/>
      <c r="AL11" s="32"/>
      <c r="AM11" s="31"/>
      <c r="AN11" s="32"/>
      <c r="AP11" s="34" t="s">
        <v>60</v>
      </c>
      <c r="AQ11" s="39"/>
      <c r="AT11" s="36"/>
    </row>
    <row r="12" spans="1:47" s="33" customFormat="1" ht="21.6" customHeight="1">
      <c r="A12" s="26" t="s">
        <v>42</v>
      </c>
      <c r="B12" s="26">
        <v>85</v>
      </c>
      <c r="C12" s="27">
        <f t="shared" ca="1" si="0"/>
        <v>4</v>
      </c>
      <c r="D12" s="38" t="s">
        <v>595</v>
      </c>
      <c r="E12" s="26" t="s">
        <v>44</v>
      </c>
      <c r="F12" s="26">
        <v>71</v>
      </c>
      <c r="G12" s="214" t="s">
        <v>231</v>
      </c>
      <c r="H12" s="215"/>
      <c r="I12" s="215"/>
      <c r="J12" s="215"/>
      <c r="K12" s="216"/>
      <c r="L12" s="30"/>
      <c r="M12" s="30"/>
      <c r="N12" s="29" t="s">
        <v>54</v>
      </c>
      <c r="O12" s="30"/>
      <c r="P12" s="30"/>
      <c r="Q12" s="30"/>
      <c r="R12" s="29"/>
      <c r="S12" s="30"/>
      <c r="T12" s="30"/>
      <c r="U12" s="30"/>
      <c r="V12" s="29" t="s">
        <v>54</v>
      </c>
      <c r="W12" s="30"/>
      <c r="X12" s="30"/>
      <c r="Y12" s="30"/>
      <c r="Z12" s="29" t="s">
        <v>54</v>
      </c>
      <c r="AA12" s="30"/>
      <c r="AB12" s="30"/>
      <c r="AC12" s="30"/>
      <c r="AD12" s="30"/>
      <c r="AE12" s="30"/>
      <c r="AF12" s="30"/>
      <c r="AG12" s="30"/>
      <c r="AH12" s="30"/>
      <c r="AI12" s="29" t="s">
        <v>54</v>
      </c>
      <c r="AJ12" s="30"/>
      <c r="AK12" s="31"/>
      <c r="AL12" s="32"/>
      <c r="AM12" s="31"/>
      <c r="AN12" s="32"/>
      <c r="AP12" s="34" t="s">
        <v>66</v>
      </c>
      <c r="AQ12" s="39"/>
      <c r="AT12" s="36"/>
    </row>
    <row r="13" spans="1:47" s="33" customFormat="1" ht="21.6" customHeight="1">
      <c r="A13" s="26" t="s">
        <v>191</v>
      </c>
      <c r="B13" s="26">
        <v>35</v>
      </c>
      <c r="C13" s="27">
        <f t="shared" ca="1" si="0"/>
        <v>5</v>
      </c>
      <c r="D13" s="38" t="s">
        <v>596</v>
      </c>
      <c r="E13" s="26" t="s">
        <v>44</v>
      </c>
      <c r="F13" s="26">
        <v>71</v>
      </c>
      <c r="G13" s="214" t="s">
        <v>323</v>
      </c>
      <c r="H13" s="215"/>
      <c r="I13" s="215"/>
      <c r="J13" s="215"/>
      <c r="K13" s="216"/>
      <c r="L13" s="30"/>
      <c r="M13" s="30"/>
      <c r="N13" s="30"/>
      <c r="O13" s="29" t="s">
        <v>53</v>
      </c>
      <c r="P13" s="30"/>
      <c r="Q13" s="30"/>
      <c r="R13" s="30"/>
      <c r="S13" s="30"/>
      <c r="T13" s="29" t="s">
        <v>239</v>
      </c>
      <c r="U13" s="30"/>
      <c r="V13" s="30"/>
      <c r="W13" s="30"/>
      <c r="X13" s="30"/>
      <c r="Y13" s="30"/>
      <c r="Z13" s="30"/>
      <c r="AA13" s="29" t="s">
        <v>597</v>
      </c>
      <c r="AB13" s="30"/>
      <c r="AC13" s="30"/>
      <c r="AD13" s="30"/>
      <c r="AE13" s="30"/>
      <c r="AF13" s="29" t="s">
        <v>255</v>
      </c>
      <c r="AG13" s="30"/>
      <c r="AH13" s="30"/>
      <c r="AI13" s="30"/>
      <c r="AJ13" s="29"/>
      <c r="AK13" s="32"/>
      <c r="AL13" s="32"/>
      <c r="AM13" s="32"/>
      <c r="AN13" s="32"/>
      <c r="AP13" s="34" t="s">
        <v>69</v>
      </c>
      <c r="AQ13" s="39"/>
      <c r="AT13" s="36"/>
    </row>
    <row r="14" spans="1:47" s="33" customFormat="1" ht="21.6" customHeight="1">
      <c r="A14" s="26" t="s">
        <v>42</v>
      </c>
      <c r="B14" s="26">
        <v>49</v>
      </c>
      <c r="C14" s="27">
        <f t="shared" ca="1" si="0"/>
        <v>6</v>
      </c>
      <c r="D14" s="38" t="s">
        <v>598</v>
      </c>
      <c r="E14" s="26" t="s">
        <v>44</v>
      </c>
      <c r="F14" s="26">
        <v>73</v>
      </c>
      <c r="G14" s="214" t="s">
        <v>305</v>
      </c>
      <c r="H14" s="215"/>
      <c r="I14" s="215"/>
      <c r="J14" s="215"/>
      <c r="K14" s="216"/>
      <c r="L14" s="30"/>
      <c r="M14" s="30"/>
      <c r="N14" s="30"/>
      <c r="O14" s="30"/>
      <c r="P14" s="30"/>
      <c r="Q14" s="29" t="s">
        <v>45</v>
      </c>
      <c r="R14" s="30"/>
      <c r="S14" s="30"/>
      <c r="T14" s="30"/>
      <c r="U14" s="29" t="s">
        <v>54</v>
      </c>
      <c r="V14" s="30"/>
      <c r="W14" s="29" t="s">
        <v>54</v>
      </c>
      <c r="X14" s="30"/>
      <c r="Y14" s="30"/>
      <c r="Z14" s="30"/>
      <c r="AA14" s="30"/>
      <c r="AB14" s="30"/>
      <c r="AC14" s="30"/>
      <c r="AD14" s="29" t="s">
        <v>54</v>
      </c>
      <c r="AE14" s="30"/>
      <c r="AF14" s="30"/>
      <c r="AG14" s="29"/>
      <c r="AH14" s="30"/>
      <c r="AI14" s="30"/>
      <c r="AJ14" s="30"/>
      <c r="AK14" s="32"/>
      <c r="AL14" s="32"/>
      <c r="AM14" s="32"/>
      <c r="AN14" s="32"/>
      <c r="AP14" s="34" t="s">
        <v>75</v>
      </c>
      <c r="AQ14" s="39"/>
      <c r="AT14" s="36"/>
    </row>
    <row r="15" spans="1:47" s="33" customFormat="1" ht="21.6" customHeight="1">
      <c r="A15" s="26" t="s">
        <v>191</v>
      </c>
      <c r="B15" s="26">
        <v>35</v>
      </c>
      <c r="C15" s="27">
        <f t="shared" ca="1" si="0"/>
        <v>7</v>
      </c>
      <c r="D15" s="28" t="s">
        <v>599</v>
      </c>
      <c r="E15" s="26" t="s">
        <v>44</v>
      </c>
      <c r="F15" s="26">
        <v>74</v>
      </c>
      <c r="G15" s="214" t="s">
        <v>348</v>
      </c>
      <c r="H15" s="215"/>
      <c r="I15" s="215"/>
      <c r="J15" s="215"/>
      <c r="K15" s="216"/>
      <c r="L15" s="30"/>
      <c r="M15" s="30"/>
      <c r="N15" s="30"/>
      <c r="O15" s="30"/>
      <c r="P15" s="29" t="s">
        <v>54</v>
      </c>
      <c r="Q15" s="30"/>
      <c r="R15" s="30"/>
      <c r="S15" s="29" t="s">
        <v>54</v>
      </c>
      <c r="T15" s="30"/>
      <c r="U15" s="30"/>
      <c r="V15" s="30"/>
      <c r="W15" s="30"/>
      <c r="X15" s="30"/>
      <c r="Y15" s="29" t="s">
        <v>53</v>
      </c>
      <c r="Z15" s="30"/>
      <c r="AA15" s="30"/>
      <c r="AB15" s="29" t="s">
        <v>54</v>
      </c>
      <c r="AC15" s="30"/>
      <c r="AD15" s="30"/>
      <c r="AE15" s="29" t="s">
        <v>54</v>
      </c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79</v>
      </c>
      <c r="AQ15" s="39"/>
      <c r="AT15" s="36"/>
    </row>
    <row r="16" spans="1:47" s="33" customFormat="1" ht="21.6" customHeight="1">
      <c r="A16" s="26" t="s">
        <v>42</v>
      </c>
      <c r="B16" s="26">
        <v>85</v>
      </c>
      <c r="C16" s="27">
        <f t="shared" ca="1" si="0"/>
        <v>8</v>
      </c>
      <c r="D16" s="38" t="s">
        <v>600</v>
      </c>
      <c r="E16" s="26" t="s">
        <v>44</v>
      </c>
      <c r="F16" s="26">
        <v>75</v>
      </c>
      <c r="G16" s="214" t="s">
        <v>198</v>
      </c>
      <c r="H16" s="215"/>
      <c r="I16" s="215"/>
      <c r="J16" s="215"/>
      <c r="K16" s="216"/>
      <c r="L16" s="30"/>
      <c r="M16" s="29" t="s">
        <v>48</v>
      </c>
      <c r="N16" s="30"/>
      <c r="O16" s="30"/>
      <c r="P16" s="30"/>
      <c r="Q16" s="30"/>
      <c r="R16" s="29"/>
      <c r="S16" s="30"/>
      <c r="T16" s="30"/>
      <c r="U16" s="30"/>
      <c r="V16" s="30"/>
      <c r="W16" s="30"/>
      <c r="X16" s="29"/>
      <c r="Y16" s="30"/>
      <c r="Z16" s="30"/>
      <c r="AA16" s="30"/>
      <c r="AB16" s="30"/>
      <c r="AC16" s="29"/>
      <c r="AD16" s="30"/>
      <c r="AE16" s="30"/>
      <c r="AF16" s="30"/>
      <c r="AG16" s="30"/>
      <c r="AH16" s="29"/>
      <c r="AI16" s="30"/>
      <c r="AJ16" s="30"/>
      <c r="AK16" s="32"/>
      <c r="AL16" s="32"/>
      <c r="AM16" s="32"/>
      <c r="AN16" s="32"/>
      <c r="AP16" s="34" t="s">
        <v>83</v>
      </c>
      <c r="AQ16" s="39"/>
      <c r="AT16" s="36"/>
    </row>
    <row r="17" spans="1:50" s="33" customFormat="1" ht="21.6" customHeight="1">
      <c r="A17" s="26" t="s">
        <v>42</v>
      </c>
      <c r="B17" s="26">
        <v>44</v>
      </c>
      <c r="C17" s="27">
        <f t="shared" ca="1" si="0"/>
        <v>9</v>
      </c>
      <c r="D17" s="28" t="s">
        <v>601</v>
      </c>
      <c r="E17" s="26" t="s">
        <v>44</v>
      </c>
      <c r="F17" s="26">
        <v>76</v>
      </c>
      <c r="G17" s="214" t="s">
        <v>185</v>
      </c>
      <c r="H17" s="215"/>
      <c r="I17" s="215"/>
      <c r="J17" s="215"/>
      <c r="K17" s="216"/>
      <c r="L17" s="30"/>
      <c r="M17" s="30"/>
      <c r="N17" s="30"/>
      <c r="O17" s="29" t="s">
        <v>54</v>
      </c>
      <c r="P17" s="30"/>
      <c r="Q17" s="30"/>
      <c r="R17" s="30"/>
      <c r="S17" s="30"/>
      <c r="T17" s="30"/>
      <c r="U17" s="29" t="s">
        <v>47</v>
      </c>
      <c r="V17" s="30"/>
      <c r="W17" s="30"/>
      <c r="X17" s="29"/>
      <c r="Y17" s="30"/>
      <c r="Z17" s="30"/>
      <c r="AA17" s="30"/>
      <c r="AB17" s="29" t="s">
        <v>45</v>
      </c>
      <c r="AC17" s="30"/>
      <c r="AD17" s="30"/>
      <c r="AE17" s="30"/>
      <c r="AF17" s="30"/>
      <c r="AG17" s="30"/>
      <c r="AH17" s="30"/>
      <c r="AI17" s="29" t="s">
        <v>45</v>
      </c>
      <c r="AJ17" s="30"/>
      <c r="AK17" s="40"/>
      <c r="AL17" s="32"/>
      <c r="AM17" s="32"/>
      <c r="AN17" s="32"/>
      <c r="AO17" s="32"/>
      <c r="AP17" s="34" t="s">
        <v>87</v>
      </c>
      <c r="AQ17" s="39"/>
      <c r="AT17" s="32"/>
      <c r="AU17" s="41"/>
      <c r="AV17" s="41"/>
      <c r="AW17" s="41"/>
      <c r="AX17" s="41"/>
    </row>
    <row r="18" spans="1:50" s="33" customFormat="1" ht="21.6" customHeight="1">
      <c r="A18" s="26" t="s">
        <v>202</v>
      </c>
      <c r="B18" s="26">
        <v>45</v>
      </c>
      <c r="C18" s="27">
        <f t="shared" ca="1" si="0"/>
        <v>10</v>
      </c>
      <c r="D18" s="28" t="s">
        <v>602</v>
      </c>
      <c r="E18" s="42" t="s">
        <v>44</v>
      </c>
      <c r="F18" s="42">
        <v>76</v>
      </c>
      <c r="G18" s="214" t="s">
        <v>603</v>
      </c>
      <c r="H18" s="215"/>
      <c r="I18" s="215"/>
      <c r="J18" s="215"/>
      <c r="K18" s="216"/>
      <c r="L18" s="30"/>
      <c r="M18" s="29" t="s">
        <v>53</v>
      </c>
      <c r="N18" s="30"/>
      <c r="O18" s="30"/>
      <c r="P18" s="29" t="s">
        <v>45</v>
      </c>
      <c r="Q18" s="30"/>
      <c r="R18" s="30"/>
      <c r="S18" s="30"/>
      <c r="T18" s="30"/>
      <c r="U18" s="30"/>
      <c r="V18" s="30"/>
      <c r="W18" s="30"/>
      <c r="X18" s="30"/>
      <c r="Y18" s="30"/>
      <c r="Z18" s="29" t="s">
        <v>45</v>
      </c>
      <c r="AA18" s="30"/>
      <c r="AB18" s="30"/>
      <c r="AC18" s="30"/>
      <c r="AD18" s="30"/>
      <c r="AE18" s="30"/>
      <c r="AF18" s="30"/>
      <c r="AG18" s="29"/>
      <c r="AH18" s="30"/>
      <c r="AI18" s="30"/>
      <c r="AJ18" s="29"/>
      <c r="AK18" s="43"/>
      <c r="AL18" s="32"/>
      <c r="AM18" s="32"/>
      <c r="AN18" s="32"/>
      <c r="AO18" s="32"/>
      <c r="AP18" s="44" t="s">
        <v>90</v>
      </c>
      <c r="AQ18" s="39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9"/>
      <c r="AT19" s="32"/>
      <c r="AU19" s="41"/>
      <c r="AV19" s="45"/>
      <c r="AW19" s="45"/>
      <c r="AX19" s="45"/>
    </row>
    <row r="20" spans="1:50" s="33" customFormat="1" ht="21.6" customHeight="1" thickBot="1">
      <c r="B20" s="52"/>
      <c r="C20" s="52"/>
      <c r="D20" s="217" t="s">
        <v>92</v>
      </c>
      <c r="E20" s="217"/>
      <c r="F20" s="217"/>
      <c r="G20" s="21" t="s">
        <v>93</v>
      </c>
      <c r="H20" s="21" t="s">
        <v>94</v>
      </c>
      <c r="I20" s="53" t="s">
        <v>95</v>
      </c>
      <c r="J20" s="53" t="s">
        <v>96</v>
      </c>
      <c r="K20" s="109" t="s">
        <v>97</v>
      </c>
      <c r="L20" s="109" t="s">
        <v>98</v>
      </c>
      <c r="M20" s="109" t="s">
        <v>99</v>
      </c>
      <c r="N20" s="21" t="s">
        <v>100</v>
      </c>
      <c r="O20" s="109" t="s">
        <v>101</v>
      </c>
      <c r="P20" s="21" t="s">
        <v>102</v>
      </c>
      <c r="V20" s="40"/>
      <c r="W20" s="40"/>
      <c r="X20" s="40"/>
      <c r="Y20" s="40"/>
      <c r="Z20" s="218" t="s">
        <v>103</v>
      </c>
      <c r="AA20" s="219"/>
      <c r="AB20" s="219"/>
      <c r="AC20" s="219"/>
      <c r="AD20" s="219"/>
      <c r="AE20" s="220"/>
      <c r="AM20" s="41"/>
      <c r="AN20" s="41"/>
      <c r="AP20" s="39"/>
      <c r="AQ20" s="32"/>
      <c r="AR20" s="32"/>
      <c r="AS20" s="32"/>
      <c r="AU20" s="45"/>
      <c r="AV20" s="45"/>
    </row>
    <row r="21" spans="1:50" s="33" customFormat="1" ht="21.6" customHeight="1" thickBot="1">
      <c r="B21" s="52"/>
      <c r="C21" s="52"/>
      <c r="D21" s="217"/>
      <c r="E21" s="217"/>
      <c r="F21" s="217"/>
      <c r="G21" s="21" t="s">
        <v>104</v>
      </c>
      <c r="H21" s="21" t="s">
        <v>105</v>
      </c>
      <c r="I21" s="109" t="s">
        <v>106</v>
      </c>
      <c r="J21" s="21" t="s">
        <v>107</v>
      </c>
      <c r="K21" s="21" t="s">
        <v>108</v>
      </c>
      <c r="L21" s="109" t="s">
        <v>109</v>
      </c>
      <c r="M21" s="21" t="s">
        <v>110</v>
      </c>
      <c r="N21" s="109" t="s">
        <v>111</v>
      </c>
      <c r="O21" s="21" t="s">
        <v>112</v>
      </c>
      <c r="P21" s="53" t="s">
        <v>113</v>
      </c>
      <c r="S21" s="56"/>
      <c r="T21" s="56"/>
      <c r="U21" s="56"/>
      <c r="V21" s="56"/>
      <c r="W21" s="56"/>
      <c r="X21" s="56"/>
      <c r="Z21" s="57">
        <v>45</v>
      </c>
      <c r="AA21" s="58"/>
      <c r="AB21" s="58"/>
      <c r="AC21" s="58"/>
      <c r="AD21" s="58"/>
      <c r="AE21" s="59"/>
      <c r="AM21" s="48"/>
      <c r="AN21" s="48"/>
      <c r="AP21" s="60" t="s">
        <v>114</v>
      </c>
      <c r="AQ21" s="39"/>
      <c r="AT21" s="61"/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69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09" t="s">
        <v>97</v>
      </c>
      <c r="T23" s="109" t="s">
        <v>98</v>
      </c>
      <c r="U23" s="72"/>
      <c r="V23" s="72"/>
      <c r="W23" s="72"/>
      <c r="X23" s="73"/>
      <c r="Z23" s="74" t="s">
        <v>238</v>
      </c>
      <c r="AA23" s="75"/>
      <c r="AB23" s="75"/>
      <c r="AC23" s="75"/>
      <c r="AD23" s="75"/>
      <c r="AE23" s="76"/>
      <c r="AM23" s="48"/>
      <c r="AN23" s="48"/>
      <c r="AO23" s="77"/>
    </row>
    <row r="24" spans="1:50" s="33" customFormat="1" ht="24" customHeight="1">
      <c r="A24" s="78" t="str">
        <f ca="1">OFFSET(A24,-15,0)</f>
        <v>PDL</v>
      </c>
      <c r="B24" s="79">
        <f ca="1">OFFSET(B24,-15,0)</f>
        <v>44</v>
      </c>
      <c r="C24" s="17">
        <v>1</v>
      </c>
      <c r="D24" s="28" t="str">
        <f ca="1">OFFSET(D24,-15,0)</f>
        <v>VERGOS Remy</v>
      </c>
      <c r="E24" s="80" t="str">
        <f ca="1">OFFSET(E24,-15,0)</f>
        <v>M</v>
      </c>
      <c r="F24" s="26">
        <v>0</v>
      </c>
      <c r="G24" s="81">
        <v>10</v>
      </c>
      <c r="H24" s="81">
        <v>0</v>
      </c>
      <c r="I24" s="81">
        <v>10</v>
      </c>
      <c r="J24" s="81">
        <v>0</v>
      </c>
      <c r="K24" s="82">
        <v>10</v>
      </c>
      <c r="L24" s="83" t="s">
        <v>128</v>
      </c>
      <c r="M24" s="227">
        <f>SUM(G24:K24)</f>
        <v>30</v>
      </c>
      <c r="N24" s="228"/>
      <c r="O24" s="84"/>
      <c r="P24" s="233">
        <f t="shared" ref="P24:P33" ca="1" si="1">SUM(OFFSET(P24,0,-10),OFFSET(P24,0,-3))</f>
        <v>30</v>
      </c>
      <c r="Q24" s="232"/>
      <c r="R24" s="45"/>
      <c r="S24" s="85"/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N24" s="48"/>
      <c r="AO24" s="52"/>
      <c r="AQ24" s="39">
        <f t="shared" ref="AQ24:AQ33" si="2">COUNT(G24:K24)</f>
        <v>5</v>
      </c>
    </row>
    <row r="25" spans="1:50" s="33" customFormat="1" ht="21.6" customHeight="1">
      <c r="A25" s="78" t="str">
        <f t="shared" ref="A25:B33" ca="1" si="3">OFFSET(A25,-15,0)</f>
        <v>NOR</v>
      </c>
      <c r="B25" s="79">
        <f t="shared" ca="1" si="3"/>
        <v>14</v>
      </c>
      <c r="C25" s="17">
        <v>2</v>
      </c>
      <c r="D25" s="38" t="str">
        <f t="shared" ref="D25:E33" ca="1" si="4">OFFSET(D25,-15,0)</f>
        <v>VERMONT Marc</v>
      </c>
      <c r="E25" s="80" t="str">
        <f t="shared" ca="1" si="4"/>
        <v>M</v>
      </c>
      <c r="F25" s="26">
        <v>47</v>
      </c>
      <c r="G25" s="81">
        <v>10</v>
      </c>
      <c r="H25" s="81">
        <v>10</v>
      </c>
      <c r="I25" s="81">
        <v>10</v>
      </c>
      <c r="J25" s="81">
        <v>0</v>
      </c>
      <c r="K25" s="82">
        <v>10</v>
      </c>
      <c r="L25" s="83"/>
      <c r="M25" s="227">
        <f t="shared" ref="M25:M33" si="5">SUM(G25:K25)</f>
        <v>40</v>
      </c>
      <c r="N25" s="228"/>
      <c r="O25" s="84"/>
      <c r="P25" s="233">
        <f t="shared" ca="1" si="1"/>
        <v>87</v>
      </c>
      <c r="Q25" s="232"/>
      <c r="R25" s="45"/>
      <c r="S25" s="85" t="s">
        <v>249</v>
      </c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M25" s="48"/>
      <c r="AN25" s="48"/>
      <c r="AO25" s="52"/>
      <c r="AQ25" s="39">
        <f t="shared" si="2"/>
        <v>5</v>
      </c>
    </row>
    <row r="26" spans="1:50" s="33" customFormat="1" ht="21.6" customHeight="1">
      <c r="A26" s="78" t="str">
        <f t="shared" ca="1" si="3"/>
        <v>TBO</v>
      </c>
      <c r="B26" s="79">
        <f t="shared" ca="1" si="3"/>
        <v>37</v>
      </c>
      <c r="C26" s="17">
        <v>3</v>
      </c>
      <c r="D26" s="38" t="str">
        <f t="shared" ca="1" si="4"/>
        <v>VERNAY Baptiste</v>
      </c>
      <c r="E26" s="80" t="str">
        <f t="shared" ca="1" si="4"/>
        <v>M</v>
      </c>
      <c r="F26" s="26">
        <v>80</v>
      </c>
      <c r="G26" s="81">
        <v>0</v>
      </c>
      <c r="H26" s="81">
        <v>0</v>
      </c>
      <c r="I26" s="81">
        <v>0</v>
      </c>
      <c r="J26" s="81">
        <v>10</v>
      </c>
      <c r="K26" s="82">
        <v>0</v>
      </c>
      <c r="L26" s="83"/>
      <c r="M26" s="227">
        <f t="shared" si="5"/>
        <v>10</v>
      </c>
      <c r="N26" s="228"/>
      <c r="O26" s="84"/>
      <c r="P26" s="233">
        <f t="shared" ca="1" si="1"/>
        <v>90</v>
      </c>
      <c r="Q26" s="232"/>
      <c r="R26" s="45"/>
      <c r="S26" s="85" t="s">
        <v>54</v>
      </c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M26" s="48"/>
      <c r="AN26" s="48"/>
      <c r="AO26" s="52"/>
      <c r="AQ26" s="39">
        <f t="shared" si="2"/>
        <v>5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PDL</v>
      </c>
      <c r="B27" s="79">
        <f t="shared" ca="1" si="3"/>
        <v>85</v>
      </c>
      <c r="C27" s="17">
        <v>4</v>
      </c>
      <c r="D27" s="38" t="str">
        <f t="shared" ca="1" si="4"/>
        <v>CADEAU Alexis</v>
      </c>
      <c r="E27" s="80" t="str">
        <f t="shared" ca="1" si="4"/>
        <v>M</v>
      </c>
      <c r="F27" s="26">
        <v>98</v>
      </c>
      <c r="G27" s="81">
        <v>0</v>
      </c>
      <c r="H27" s="81">
        <v>0</v>
      </c>
      <c r="I27" s="81">
        <v>0</v>
      </c>
      <c r="J27" s="81">
        <v>0</v>
      </c>
      <c r="K27" s="82">
        <v>0</v>
      </c>
      <c r="L27" s="83"/>
      <c r="M27" s="227">
        <f t="shared" si="5"/>
        <v>0</v>
      </c>
      <c r="N27" s="228"/>
      <c r="O27" s="84"/>
      <c r="P27" s="233">
        <f t="shared" ca="1" si="1"/>
        <v>98</v>
      </c>
      <c r="Q27" s="232"/>
      <c r="R27" s="45"/>
      <c r="S27" s="85"/>
      <c r="T27" s="86" t="s">
        <v>54</v>
      </c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M27" s="48"/>
      <c r="AN27" s="48"/>
      <c r="AO27" s="52"/>
      <c r="AQ27" s="39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BRE</v>
      </c>
      <c r="B28" s="79">
        <f t="shared" ca="1" si="3"/>
        <v>35</v>
      </c>
      <c r="C28" s="17">
        <v>5</v>
      </c>
      <c r="D28" s="38" t="str">
        <f t="shared" ca="1" si="4"/>
        <v>DUPUY Gaetan</v>
      </c>
      <c r="E28" s="80" t="str">
        <f t="shared" ca="1" si="4"/>
        <v>M</v>
      </c>
      <c r="F28" s="26">
        <v>40</v>
      </c>
      <c r="G28" s="81">
        <v>10</v>
      </c>
      <c r="H28" s="81">
        <v>10</v>
      </c>
      <c r="I28" s="81">
        <v>0</v>
      </c>
      <c r="J28" s="81">
        <v>0</v>
      </c>
      <c r="K28" s="82">
        <v>10</v>
      </c>
      <c r="L28" s="83"/>
      <c r="M28" s="227">
        <f t="shared" si="5"/>
        <v>30</v>
      </c>
      <c r="N28" s="228"/>
      <c r="O28" s="84"/>
      <c r="P28" s="233">
        <f t="shared" ca="1" si="1"/>
        <v>70</v>
      </c>
      <c r="Q28" s="232"/>
      <c r="R28" s="45"/>
      <c r="S28" s="85"/>
      <c r="T28" s="86" t="s">
        <v>53</v>
      </c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M28" s="48"/>
      <c r="AN28" s="48"/>
      <c r="AO28" s="52"/>
      <c r="AQ28" s="39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PDL</v>
      </c>
      <c r="B29" s="79">
        <f t="shared" ca="1" si="3"/>
        <v>49</v>
      </c>
      <c r="C29" s="17">
        <v>6</v>
      </c>
      <c r="D29" s="38" t="str">
        <f t="shared" ca="1" si="4"/>
        <v>DAVID Cedric</v>
      </c>
      <c r="E29" s="80" t="str">
        <f t="shared" ca="1" si="4"/>
        <v>M</v>
      </c>
      <c r="F29" s="26">
        <v>0</v>
      </c>
      <c r="G29" s="81">
        <v>10</v>
      </c>
      <c r="H29" s="81">
        <v>0</v>
      </c>
      <c r="I29" s="81">
        <v>0</v>
      </c>
      <c r="J29" s="81">
        <v>0</v>
      </c>
      <c r="K29" s="82">
        <v>0</v>
      </c>
      <c r="L29" s="83"/>
      <c r="M29" s="227">
        <f t="shared" si="5"/>
        <v>10</v>
      </c>
      <c r="N29" s="228"/>
      <c r="O29" s="84"/>
      <c r="P29" s="233">
        <f t="shared" ca="1" si="1"/>
        <v>10</v>
      </c>
      <c r="Q29" s="230"/>
      <c r="R29" s="45"/>
      <c r="S29" s="85"/>
      <c r="T29" s="86"/>
      <c r="U29" s="86"/>
      <c r="V29" s="86"/>
      <c r="W29" s="86"/>
      <c r="X29" s="87"/>
      <c r="Z29" s="85" t="s">
        <v>54</v>
      </c>
      <c r="AA29" s="86"/>
      <c r="AB29" s="86"/>
      <c r="AC29" s="86"/>
      <c r="AD29" s="86"/>
      <c r="AE29" s="87"/>
      <c r="AM29" s="48"/>
      <c r="AN29" s="48"/>
      <c r="AO29" s="52"/>
      <c r="AQ29" s="39">
        <f t="shared" si="2"/>
        <v>5</v>
      </c>
      <c r="AR29" s="22"/>
    </row>
    <row r="30" spans="1:50" s="33" customFormat="1" ht="21.6" customHeight="1">
      <c r="A30" s="78" t="str">
        <f t="shared" ca="1" si="3"/>
        <v>BRE</v>
      </c>
      <c r="B30" s="79">
        <f t="shared" ca="1" si="3"/>
        <v>35</v>
      </c>
      <c r="C30" s="17">
        <v>7</v>
      </c>
      <c r="D30" s="28" t="str">
        <f t="shared" ca="1" si="4"/>
        <v>GROHAN Julien</v>
      </c>
      <c r="E30" s="80" t="str">
        <f t="shared" ca="1" si="4"/>
        <v>M</v>
      </c>
      <c r="F30" s="26">
        <v>83</v>
      </c>
      <c r="G30" s="81">
        <v>0</v>
      </c>
      <c r="H30" s="81">
        <v>0</v>
      </c>
      <c r="I30" s="81">
        <v>10</v>
      </c>
      <c r="J30" s="81">
        <v>0</v>
      </c>
      <c r="K30" s="82">
        <v>0</v>
      </c>
      <c r="L30" s="83" t="s">
        <v>128</v>
      </c>
      <c r="M30" s="227">
        <f t="shared" si="5"/>
        <v>10</v>
      </c>
      <c r="N30" s="228"/>
      <c r="O30" s="84"/>
      <c r="P30" s="233">
        <f t="shared" ca="1" si="1"/>
        <v>93</v>
      </c>
      <c r="Q30" s="230"/>
      <c r="R30" s="45"/>
      <c r="S30" s="85"/>
      <c r="T30" s="86"/>
      <c r="U30" s="86"/>
      <c r="V30" s="86"/>
      <c r="W30" s="86"/>
      <c r="X30" s="87"/>
      <c r="Z30" s="85"/>
      <c r="AA30" s="86"/>
      <c r="AB30" s="86"/>
      <c r="AC30" s="86"/>
      <c r="AD30" s="86"/>
      <c r="AE30" s="87"/>
      <c r="AM30" s="48"/>
      <c r="AN30" s="48"/>
      <c r="AO30" s="52"/>
      <c r="AQ30" s="39">
        <f t="shared" si="2"/>
        <v>5</v>
      </c>
      <c r="AR30" s="22"/>
    </row>
    <row r="31" spans="1:50" s="33" customFormat="1" ht="21.6" customHeight="1">
      <c r="A31" s="78" t="str">
        <f t="shared" ca="1" si="3"/>
        <v>PDL</v>
      </c>
      <c r="B31" s="79">
        <f t="shared" ca="1" si="3"/>
        <v>85</v>
      </c>
      <c r="C31" s="17">
        <v>8</v>
      </c>
      <c r="D31" s="38" t="str">
        <f t="shared" ca="1" si="4"/>
        <v>RAVELEAU Florian</v>
      </c>
      <c r="E31" s="80" t="str">
        <f t="shared" ca="1" si="4"/>
        <v>M</v>
      </c>
      <c r="F31" s="26">
        <v>77</v>
      </c>
      <c r="G31" s="81">
        <v>0</v>
      </c>
      <c r="H31" s="81" t="str">
        <f>IF(L31&lt;&gt;"","-","")</f>
        <v>-</v>
      </c>
      <c r="I31" s="81" t="str">
        <f>IF(L31&lt;&gt;"","-","")</f>
        <v>-</v>
      </c>
      <c r="J31" s="81" t="str">
        <f>IF(L31&lt;&gt;"","-","")</f>
        <v>-</v>
      </c>
      <c r="K31" s="82" t="str">
        <f>IF(L31&lt;&gt;"","-","")</f>
        <v>-</v>
      </c>
      <c r="L31" s="83" t="s">
        <v>240</v>
      </c>
      <c r="M31" s="227">
        <f t="shared" si="5"/>
        <v>0</v>
      </c>
      <c r="N31" s="228"/>
      <c r="O31" s="84"/>
      <c r="P31" s="233">
        <f t="shared" ca="1" si="1"/>
        <v>77</v>
      </c>
      <c r="Q31" s="232"/>
      <c r="R31" s="45"/>
      <c r="S31" s="85"/>
      <c r="T31" s="86"/>
      <c r="U31" s="86"/>
      <c r="V31" s="86"/>
      <c r="W31" s="86"/>
      <c r="X31" s="87"/>
      <c r="Z31" s="85"/>
      <c r="AA31" s="86"/>
      <c r="AB31" s="86"/>
      <c r="AC31" s="86"/>
      <c r="AD31" s="86"/>
      <c r="AE31" s="87"/>
      <c r="AM31" s="48"/>
      <c r="AN31" s="48"/>
      <c r="AO31" s="52"/>
      <c r="AQ31" s="39">
        <f t="shared" si="2"/>
        <v>1</v>
      </c>
      <c r="AR31" s="22"/>
    </row>
    <row r="32" spans="1:50" s="33" customFormat="1" ht="21.6" customHeight="1">
      <c r="A32" s="78" t="str">
        <f t="shared" ca="1" si="3"/>
        <v>PDL</v>
      </c>
      <c r="B32" s="79">
        <f t="shared" ca="1" si="3"/>
        <v>44</v>
      </c>
      <c r="C32" s="17">
        <v>9</v>
      </c>
      <c r="D32" s="28" t="str">
        <f t="shared" ca="1" si="4"/>
        <v>DEVILLE Julien</v>
      </c>
      <c r="E32" s="80" t="str">
        <f t="shared" ca="1" si="4"/>
        <v>M</v>
      </c>
      <c r="F32" s="26">
        <v>77</v>
      </c>
      <c r="G32" s="81">
        <v>0</v>
      </c>
      <c r="H32" s="81">
        <v>10</v>
      </c>
      <c r="I32" s="81">
        <v>10</v>
      </c>
      <c r="J32" s="81">
        <v>10</v>
      </c>
      <c r="K32" s="82" t="str">
        <f>IF(L32&lt;&gt;"","-","")</f>
        <v>-</v>
      </c>
      <c r="L32" s="83" t="s">
        <v>127</v>
      </c>
      <c r="M32" s="227">
        <f t="shared" si="5"/>
        <v>30</v>
      </c>
      <c r="N32" s="228"/>
      <c r="O32" s="84"/>
      <c r="P32" s="231">
        <f t="shared" ca="1" si="1"/>
        <v>107</v>
      </c>
      <c r="Q32" s="230"/>
      <c r="R32" s="89"/>
      <c r="S32" s="85"/>
      <c r="T32" s="86"/>
      <c r="U32" s="86"/>
      <c r="V32" s="86"/>
      <c r="W32" s="86"/>
      <c r="X32" s="87"/>
      <c r="Z32" s="85"/>
      <c r="AA32" s="86"/>
      <c r="AB32" s="86"/>
      <c r="AC32" s="86"/>
      <c r="AD32" s="86"/>
      <c r="AE32" s="87"/>
      <c r="AN32" s="90"/>
      <c r="AO32" s="90"/>
      <c r="AP32" s="90"/>
      <c r="AQ32" s="39">
        <f t="shared" si="2"/>
        <v>4</v>
      </c>
      <c r="AR32" s="48"/>
      <c r="AS32" s="48"/>
    </row>
    <row r="33" spans="1:45" s="33" customFormat="1" ht="21.6" customHeight="1" thickBot="1">
      <c r="A33" s="91" t="str">
        <f t="shared" ca="1" si="3"/>
        <v>TBO</v>
      </c>
      <c r="B33" s="92">
        <f t="shared" ca="1" si="3"/>
        <v>45</v>
      </c>
      <c r="C33" s="17">
        <v>10</v>
      </c>
      <c r="D33" s="28" t="str">
        <f t="shared" ca="1" si="4"/>
        <v>MILET Damien</v>
      </c>
      <c r="E33" s="80" t="str">
        <f t="shared" ca="1" si="4"/>
        <v>M</v>
      </c>
      <c r="F33" s="26">
        <v>70</v>
      </c>
      <c r="G33" s="81">
        <v>10</v>
      </c>
      <c r="H33" s="81">
        <v>10</v>
      </c>
      <c r="I33" s="81">
        <v>10</v>
      </c>
      <c r="J33" s="81" t="str">
        <f>IF(L33&lt;&gt;"","-","")</f>
        <v>-</v>
      </c>
      <c r="K33" s="82" t="str">
        <f>IF(L33&lt;&gt;"","-","")</f>
        <v>-</v>
      </c>
      <c r="L33" s="83" t="s">
        <v>127</v>
      </c>
      <c r="M33" s="227">
        <f t="shared" si="5"/>
        <v>30</v>
      </c>
      <c r="N33" s="228"/>
      <c r="O33" s="84"/>
      <c r="P33" s="231">
        <f t="shared" ca="1" si="1"/>
        <v>100</v>
      </c>
      <c r="Q33" s="230"/>
      <c r="R33" s="89"/>
      <c r="S33" s="93"/>
      <c r="T33" s="94"/>
      <c r="U33" s="94"/>
      <c r="V33" s="94"/>
      <c r="W33" s="94"/>
      <c r="X33" s="95"/>
      <c r="Z33" s="93"/>
      <c r="AA33" s="94"/>
      <c r="AB33" s="94"/>
      <c r="AC33" s="94"/>
      <c r="AD33" s="94"/>
      <c r="AE33" s="95"/>
      <c r="AN33" s="90"/>
      <c r="AO33" s="90"/>
      <c r="AP33" s="90"/>
      <c r="AQ33" s="39">
        <f t="shared" si="2"/>
        <v>3</v>
      </c>
      <c r="AR33" s="48"/>
      <c r="AS33" s="48"/>
    </row>
    <row r="34" spans="1:45" s="33" customFormat="1" ht="13.9" customHeight="1">
      <c r="A34" s="37"/>
      <c r="B34" s="37"/>
      <c r="C34" s="236" t="s">
        <v>129</v>
      </c>
      <c r="D34" s="236"/>
      <c r="E34" s="236"/>
      <c r="F34" s="236"/>
      <c r="G34" s="236"/>
      <c r="H34" s="236"/>
      <c r="I34" s="236"/>
      <c r="J34" s="236"/>
      <c r="K34" s="236"/>
      <c r="L34" s="236"/>
      <c r="M34" s="236" t="s">
        <v>130</v>
      </c>
      <c r="N34" s="236"/>
      <c r="O34" s="236"/>
      <c r="P34" s="236"/>
      <c r="Q34" s="236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</row>
    <row r="35" spans="1:45" s="33" customFormat="1" ht="14.45" hidden="1" customHeight="1">
      <c r="A35" s="37"/>
      <c r="B35" s="37"/>
      <c r="C35" s="98">
        <f>COUNT(L35:AJ35,S42:X42,Z42:AE42)</f>
        <v>0</v>
      </c>
      <c r="D35" s="98"/>
      <c r="E35" s="39"/>
      <c r="F35" s="39"/>
      <c r="G35" s="237" t="s">
        <v>131</v>
      </c>
      <c r="H35" s="238"/>
      <c r="I35" s="238"/>
      <c r="J35" s="238"/>
      <c r="K35" s="238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100"/>
      <c r="AL35" s="41"/>
      <c r="AM35" s="41"/>
    </row>
    <row r="36" spans="1:45" s="33" customFormat="1" ht="14.45" hidden="1" customHeight="1">
      <c r="A36" s="37"/>
      <c r="B36" s="37"/>
      <c r="C36" s="39"/>
      <c r="D36" s="39"/>
      <c r="E36" s="39"/>
      <c r="F36" s="39"/>
      <c r="G36" s="234" t="s">
        <v>132</v>
      </c>
      <c r="H36" s="235"/>
      <c r="I36" s="235"/>
      <c r="J36" s="235"/>
      <c r="K36" s="235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100"/>
      <c r="AL36" s="41"/>
      <c r="AM36" s="41"/>
    </row>
    <row r="37" spans="1:45" s="33" customFormat="1" ht="14.45" hidden="1" customHeight="1">
      <c r="A37" s="37"/>
      <c r="B37" s="37"/>
      <c r="C37" s="98"/>
      <c r="D37" s="39"/>
      <c r="E37" s="39"/>
      <c r="F37" s="39"/>
      <c r="G37" s="234" t="s">
        <v>133</v>
      </c>
      <c r="H37" s="235"/>
      <c r="I37" s="235"/>
      <c r="J37" s="235"/>
      <c r="K37" s="235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</row>
    <row r="38" spans="1:45" s="33" customFormat="1" ht="5.45" hidden="1" customHeight="1">
      <c r="A38" s="1"/>
      <c r="B38" s="1"/>
      <c r="C38" s="101"/>
      <c r="D38" s="39"/>
      <c r="E38" s="102"/>
      <c r="F38" s="103"/>
      <c r="G38" s="102"/>
      <c r="H38" s="102"/>
      <c r="I38" s="102"/>
      <c r="J38" s="102"/>
      <c r="K38" s="102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5"/>
      <c r="AL38" s="3"/>
      <c r="AM38" s="3"/>
      <c r="AN38" s="3"/>
      <c r="AO38" s="3"/>
      <c r="AP38" s="3"/>
      <c r="AQ38" s="3"/>
      <c r="AR38" s="3"/>
      <c r="AS38" s="3"/>
    </row>
    <row r="39" spans="1:45" hidden="1">
      <c r="A39" s="1"/>
      <c r="B39" s="1"/>
      <c r="C39" s="101"/>
      <c r="D39" s="24"/>
      <c r="E39" s="102"/>
      <c r="F39" s="103"/>
      <c r="G39" s="102"/>
      <c r="H39" s="102"/>
      <c r="I39" s="102"/>
      <c r="J39" s="102"/>
      <c r="K39" s="102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  <c r="AG39" s="107"/>
      <c r="AH39" s="107"/>
      <c r="AI39" s="107"/>
      <c r="AJ39" s="107"/>
      <c r="AK39" s="3"/>
      <c r="AL39" s="3"/>
      <c r="AM39" s="3"/>
      <c r="AN39" s="3"/>
      <c r="AO39" s="3"/>
      <c r="AP39" s="3"/>
      <c r="AQ39" s="3"/>
      <c r="AR39" s="3"/>
      <c r="AS39" s="3"/>
    </row>
    <row r="40" spans="1:45" hidden="1">
      <c r="C40" s="24"/>
      <c r="D40" s="24"/>
      <c r="E40" s="24"/>
      <c r="F40" s="24"/>
      <c r="G40" s="24"/>
      <c r="H40" s="24"/>
      <c r="I40" s="24"/>
      <c r="J40" s="24"/>
      <c r="K40" s="24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8"/>
    </row>
    <row r="41" spans="1:45" ht="5.45" hidden="1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45" ht="14.45" hidden="1" customHeight="1">
      <c r="C42" s="24"/>
      <c r="D42" s="3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7"/>
      <c r="T42" s="107"/>
      <c r="U42" s="107"/>
      <c r="V42" s="107"/>
      <c r="W42" s="107"/>
      <c r="X42" s="107"/>
      <c r="Z42" s="107"/>
      <c r="AA42" s="107"/>
      <c r="AB42" s="107"/>
      <c r="AC42" s="107"/>
      <c r="AD42" s="107"/>
      <c r="AE42" s="107"/>
    </row>
    <row r="43" spans="1:45" hidden="1">
      <c r="C43" s="24"/>
      <c r="D43" s="3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6"/>
      <c r="T43" s="106"/>
      <c r="U43" s="106"/>
      <c r="V43" s="106"/>
      <c r="W43" s="106"/>
      <c r="X43" s="106"/>
      <c r="Z43" s="106"/>
      <c r="AA43" s="106"/>
      <c r="AB43" s="106"/>
      <c r="AC43" s="106"/>
      <c r="AD43" s="106"/>
      <c r="AE43" s="106"/>
    </row>
    <row r="44" spans="1:4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6"/>
      <c r="T44" s="106"/>
      <c r="U44" s="106"/>
      <c r="V44" s="106"/>
      <c r="W44" s="106"/>
      <c r="X44" s="106"/>
      <c r="Z44" s="106"/>
      <c r="AA44" s="106"/>
      <c r="AB44" s="106"/>
      <c r="AC44" s="106"/>
      <c r="AD44" s="106"/>
      <c r="AE44" s="106"/>
    </row>
    <row r="45" spans="1:45" ht="4.9000000000000004" hidden="1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4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6"/>
      <c r="T46" s="106"/>
      <c r="U46" s="106"/>
      <c r="V46" s="106"/>
      <c r="W46" s="106"/>
      <c r="X46" s="106"/>
      <c r="Z46" s="106"/>
      <c r="AA46" s="106"/>
      <c r="AB46" s="106"/>
      <c r="AC46" s="106"/>
      <c r="AD46" s="106"/>
      <c r="AE46" s="106"/>
    </row>
    <row r="47" spans="1:4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6"/>
      <c r="T47" s="106"/>
      <c r="U47" s="106"/>
      <c r="V47" s="106"/>
      <c r="W47" s="106"/>
      <c r="X47" s="106"/>
      <c r="Z47" s="106"/>
      <c r="AA47" s="106"/>
      <c r="AB47" s="106"/>
      <c r="AC47" s="106"/>
      <c r="AD47" s="106"/>
      <c r="AE47" s="106"/>
    </row>
    <row r="50" spans="12:35">
      <c r="L50" t="s">
        <v>134</v>
      </c>
      <c r="M50" t="s">
        <v>135</v>
      </c>
      <c r="N50" t="s">
        <v>136</v>
      </c>
      <c r="O50" t="s">
        <v>137</v>
      </c>
      <c r="P50" t="s">
        <v>138</v>
      </c>
      <c r="Q50" t="s">
        <v>139</v>
      </c>
      <c r="S50" t="s">
        <v>141</v>
      </c>
      <c r="T50" t="s">
        <v>142</v>
      </c>
      <c r="U50" t="s">
        <v>143</v>
      </c>
      <c r="V50" t="s">
        <v>144</v>
      </c>
      <c r="W50" t="s">
        <v>145</v>
      </c>
      <c r="Y50" t="s">
        <v>147</v>
      </c>
      <c r="Z50" t="s">
        <v>166</v>
      </c>
      <c r="AA50" t="s">
        <v>149</v>
      </c>
      <c r="AB50" t="s">
        <v>150</v>
      </c>
      <c r="AD50" t="s">
        <v>153</v>
      </c>
      <c r="AE50" t="s">
        <v>291</v>
      </c>
      <c r="AF50" t="s">
        <v>151</v>
      </c>
      <c r="AI50" t="s">
        <v>148</v>
      </c>
    </row>
    <row r="51" spans="12:35">
      <c r="L51" t="s">
        <v>156</v>
      </c>
      <c r="M51" t="s">
        <v>157</v>
      </c>
      <c r="N51" t="s">
        <v>158</v>
      </c>
      <c r="O51" t="s">
        <v>159</v>
      </c>
      <c r="P51" t="s">
        <v>160</v>
      </c>
      <c r="Q51" t="s">
        <v>161</v>
      </c>
      <c r="S51" t="s">
        <v>163</v>
      </c>
      <c r="T51" t="s">
        <v>164</v>
      </c>
      <c r="U51" t="s">
        <v>165</v>
      </c>
      <c r="V51" t="s">
        <v>140</v>
      </c>
      <c r="W51" t="s">
        <v>167</v>
      </c>
      <c r="Y51" t="s">
        <v>169</v>
      </c>
      <c r="Z51" t="s">
        <v>170</v>
      </c>
      <c r="AA51" t="s">
        <v>171</v>
      </c>
      <c r="AB51" t="s">
        <v>168</v>
      </c>
      <c r="AD51" t="s">
        <v>264</v>
      </c>
      <c r="AE51" t="s">
        <v>212</v>
      </c>
      <c r="AF51" t="s">
        <v>174</v>
      </c>
      <c r="AI51" t="s">
        <v>172</v>
      </c>
    </row>
  </sheetData>
  <sheetProtection selectLockedCells="1"/>
  <mergeCells count="57">
    <mergeCell ref="G37:K37"/>
    <mergeCell ref="M33:N33"/>
    <mergeCell ref="P33:Q33"/>
    <mergeCell ref="C34:L34"/>
    <mergeCell ref="M34:Q34"/>
    <mergeCell ref="G35:K35"/>
    <mergeCell ref="G36:K36"/>
    <mergeCell ref="M30:N30"/>
    <mergeCell ref="P30:Q30"/>
    <mergeCell ref="M31:N31"/>
    <mergeCell ref="P31:Q31"/>
    <mergeCell ref="M32:N32"/>
    <mergeCell ref="P32:Q32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000000000000001" header="0.13" footer="0.14000000000000001"/>
  <pageSetup paperSize="9" scale="87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workbookViewId="0">
      <pane ySplit="1" topLeftCell="A9" activePane="bottomLeft" state="frozenSplit"/>
      <selection activeCell="G18" sqref="G18:K18"/>
      <selection pane="bottomLeft" activeCell="C32" sqref="C32:L32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0" hidden="1" customWidth="1"/>
    <col min="43" max="43" width="4" hidden="1" customWidth="1"/>
    <col min="44" max="45" width="4" customWidth="1"/>
    <col min="46" max="46" width="10.42578125" style="12" customWidth="1"/>
    <col min="47" max="238" width="11.42578125" customWidth="1"/>
    <col min="239" max="240" width="4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4" width="4" customWidth="1"/>
  </cols>
  <sheetData>
    <row r="1" spans="1:47" ht="15.75" thickBot="1">
      <c r="A1" s="1"/>
      <c r="B1" s="1"/>
      <c r="C1" s="2">
        <v>8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604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 t="s">
        <v>179</v>
      </c>
      <c r="U2" s="9"/>
      <c r="V2" s="9"/>
      <c r="W2" s="5"/>
      <c r="X2" s="196" t="str">
        <f>IF(T2="","",T2)</f>
        <v>2</v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>47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20" t="s">
        <v>26</v>
      </c>
      <c r="M8" s="20" t="s">
        <v>97</v>
      </c>
      <c r="N8" s="20" t="s">
        <v>98</v>
      </c>
      <c r="O8" s="20" t="s">
        <v>111</v>
      </c>
      <c r="P8" s="20" t="s">
        <v>31</v>
      </c>
      <c r="Q8" s="20" t="s">
        <v>27</v>
      </c>
      <c r="R8" s="20" t="s">
        <v>22</v>
      </c>
      <c r="S8" s="20" t="s">
        <v>24</v>
      </c>
      <c r="T8" s="20" t="s">
        <v>23</v>
      </c>
      <c r="U8" s="21" t="s">
        <v>21</v>
      </c>
      <c r="V8" s="20" t="s">
        <v>18</v>
      </c>
      <c r="W8" s="109" t="s">
        <v>29</v>
      </c>
      <c r="X8" s="20" t="s">
        <v>109</v>
      </c>
      <c r="Y8" s="20" t="s">
        <v>100</v>
      </c>
      <c r="Z8" s="20" t="s">
        <v>38</v>
      </c>
      <c r="AA8" s="21" t="s">
        <v>35</v>
      </c>
      <c r="AB8" s="20" t="s">
        <v>36</v>
      </c>
      <c r="AC8" s="20" t="s">
        <v>34</v>
      </c>
      <c r="AD8" s="21" t="s">
        <v>94</v>
      </c>
      <c r="AE8" s="20" t="s">
        <v>110</v>
      </c>
      <c r="AF8" s="88"/>
      <c r="AG8" s="88"/>
      <c r="AH8" s="22"/>
      <c r="AI8" s="22"/>
      <c r="AJ8" s="22"/>
      <c r="AK8" s="22"/>
      <c r="AL8" s="22"/>
      <c r="AM8" s="22"/>
      <c r="AN8" s="22"/>
      <c r="AP8" s="25" t="s">
        <v>552</v>
      </c>
      <c r="AT8"/>
    </row>
    <row r="9" spans="1:47" s="33" customFormat="1" ht="19.149999999999999" customHeight="1">
      <c r="A9" s="26" t="s">
        <v>42</v>
      </c>
      <c r="B9" s="26">
        <v>49</v>
      </c>
      <c r="C9" s="27">
        <f ca="1">OFFSET(C9,15,0)</f>
        <v>1</v>
      </c>
      <c r="D9" s="183" t="s">
        <v>605</v>
      </c>
      <c r="E9" s="26" t="s">
        <v>44</v>
      </c>
      <c r="F9" s="26">
        <v>79</v>
      </c>
      <c r="G9" s="214" t="s">
        <v>333</v>
      </c>
      <c r="H9" s="215"/>
      <c r="I9" s="215"/>
      <c r="J9" s="215"/>
      <c r="K9" s="216"/>
      <c r="L9" s="115" t="s">
        <v>234</v>
      </c>
      <c r="M9" s="116"/>
      <c r="N9" s="116"/>
      <c r="O9" s="116"/>
      <c r="P9" s="115" t="s">
        <v>45</v>
      </c>
      <c r="Q9" s="116"/>
      <c r="R9" s="116"/>
      <c r="S9" s="116"/>
      <c r="T9" s="116"/>
      <c r="U9" s="115"/>
      <c r="V9" s="116"/>
      <c r="W9" s="116"/>
      <c r="X9" s="116"/>
      <c r="Y9" s="116"/>
      <c r="Z9" s="116"/>
      <c r="AA9" s="115"/>
      <c r="AB9" s="116"/>
      <c r="AC9" s="116"/>
      <c r="AD9" s="115"/>
      <c r="AE9" s="116"/>
      <c r="AF9" s="40"/>
      <c r="AG9" s="40"/>
      <c r="AH9" s="32"/>
      <c r="AI9" s="32"/>
      <c r="AJ9" s="32"/>
      <c r="AK9" s="31"/>
      <c r="AL9" s="32"/>
      <c r="AM9" s="31"/>
      <c r="AN9" s="32"/>
      <c r="AP9" s="36" t="s">
        <v>556</v>
      </c>
      <c r="AQ9" s="37">
        <f>IF(E9="M",100,IF(E9=1,100,IF(E9="","",120)))</f>
        <v>100</v>
      </c>
    </row>
    <row r="10" spans="1:47" s="37" customFormat="1" ht="21.6" customHeight="1">
      <c r="A10" s="26" t="s">
        <v>42</v>
      </c>
      <c r="B10" s="26">
        <v>72</v>
      </c>
      <c r="C10" s="27">
        <f t="shared" ref="C10:C16" ca="1" si="0">OFFSET(C10,15,0)</f>
        <v>2</v>
      </c>
      <c r="D10" s="183" t="s">
        <v>606</v>
      </c>
      <c r="E10" s="26" t="s">
        <v>44</v>
      </c>
      <c r="F10" s="26">
        <v>80</v>
      </c>
      <c r="G10" s="214" t="s">
        <v>393</v>
      </c>
      <c r="H10" s="215"/>
      <c r="I10" s="215"/>
      <c r="J10" s="215"/>
      <c r="K10" s="216"/>
      <c r="L10" s="116"/>
      <c r="M10" s="115" t="s">
        <v>54</v>
      </c>
      <c r="N10" s="116"/>
      <c r="O10" s="116"/>
      <c r="P10" s="116"/>
      <c r="Q10" s="115" t="s">
        <v>54</v>
      </c>
      <c r="R10" s="116"/>
      <c r="S10" s="116"/>
      <c r="T10" s="115" t="s">
        <v>249</v>
      </c>
      <c r="U10" s="116"/>
      <c r="V10" s="115" t="s">
        <v>65</v>
      </c>
      <c r="W10" s="116"/>
      <c r="X10" s="116"/>
      <c r="Y10" s="116"/>
      <c r="Z10" s="116"/>
      <c r="AA10" s="116"/>
      <c r="AB10" s="115" t="s">
        <v>45</v>
      </c>
      <c r="AC10" s="116"/>
      <c r="AD10" s="116"/>
      <c r="AE10" s="116"/>
      <c r="AF10" s="40"/>
      <c r="AG10" s="40"/>
      <c r="AH10" s="32"/>
      <c r="AI10" s="32"/>
      <c r="AJ10" s="32"/>
      <c r="AK10" s="31"/>
      <c r="AL10" s="32"/>
      <c r="AM10" s="31"/>
      <c r="AN10" s="32"/>
      <c r="AP10" s="36" t="s">
        <v>558</v>
      </c>
    </row>
    <row r="11" spans="1:47" s="33" customFormat="1" ht="21.6" customHeight="1">
      <c r="A11" s="26" t="s">
        <v>202</v>
      </c>
      <c r="B11" s="26">
        <v>37</v>
      </c>
      <c r="C11" s="27">
        <f t="shared" ca="1" si="0"/>
        <v>3</v>
      </c>
      <c r="D11" s="182" t="s">
        <v>607</v>
      </c>
      <c r="E11" s="26" t="s">
        <v>44</v>
      </c>
      <c r="F11" s="26">
        <v>80</v>
      </c>
      <c r="G11" s="214" t="s">
        <v>608</v>
      </c>
      <c r="H11" s="215"/>
      <c r="I11" s="215"/>
      <c r="J11" s="215"/>
      <c r="K11" s="216"/>
      <c r="L11" s="116"/>
      <c r="M11" s="115" t="s">
        <v>316</v>
      </c>
      <c r="N11" s="116"/>
      <c r="O11" s="116"/>
      <c r="P11" s="116"/>
      <c r="Q11" s="116"/>
      <c r="R11" s="116"/>
      <c r="S11" s="115" t="s">
        <v>55</v>
      </c>
      <c r="T11" s="116"/>
      <c r="U11" s="116"/>
      <c r="V11" s="116"/>
      <c r="W11" s="115"/>
      <c r="X11" s="116"/>
      <c r="Y11" s="116"/>
      <c r="Z11" s="115" t="s">
        <v>54</v>
      </c>
      <c r="AA11" s="116"/>
      <c r="AB11" s="116"/>
      <c r="AC11" s="115" t="s">
        <v>45</v>
      </c>
      <c r="AD11" s="116"/>
      <c r="AE11" s="116"/>
      <c r="AF11" s="43"/>
      <c r="AG11" s="43"/>
      <c r="AH11" s="32"/>
      <c r="AI11" s="32"/>
      <c r="AJ11" s="32"/>
      <c r="AK11" s="31"/>
      <c r="AL11" s="32"/>
      <c r="AM11" s="31"/>
      <c r="AN11" s="32"/>
      <c r="AP11" s="36" t="s">
        <v>560</v>
      </c>
    </row>
    <row r="12" spans="1:47" s="33" customFormat="1" ht="21.6" customHeight="1">
      <c r="A12" s="26" t="s">
        <v>42</v>
      </c>
      <c r="B12" s="26">
        <v>44</v>
      </c>
      <c r="C12" s="27">
        <f t="shared" ca="1" si="0"/>
        <v>4</v>
      </c>
      <c r="D12" s="183" t="s">
        <v>609</v>
      </c>
      <c r="E12" s="26" t="s">
        <v>44</v>
      </c>
      <c r="F12" s="26">
        <v>80</v>
      </c>
      <c r="G12" s="214" t="s">
        <v>610</v>
      </c>
      <c r="H12" s="215"/>
      <c r="I12" s="215"/>
      <c r="J12" s="215"/>
      <c r="K12" s="216"/>
      <c r="L12" s="115" t="s">
        <v>54</v>
      </c>
      <c r="M12" s="116"/>
      <c r="N12" s="115" t="s">
        <v>73</v>
      </c>
      <c r="O12" s="116"/>
      <c r="P12" s="116"/>
      <c r="Q12" s="116"/>
      <c r="R12" s="115" t="s">
        <v>48</v>
      </c>
      <c r="S12" s="116"/>
      <c r="T12" s="116"/>
      <c r="U12" s="116"/>
      <c r="V12" s="115" t="s">
        <v>45</v>
      </c>
      <c r="W12" s="116"/>
      <c r="X12" s="116"/>
      <c r="Y12" s="115" t="s">
        <v>65</v>
      </c>
      <c r="Z12" s="116"/>
      <c r="AA12" s="116"/>
      <c r="AB12" s="116"/>
      <c r="AC12" s="116"/>
      <c r="AD12" s="116"/>
      <c r="AE12" s="116"/>
      <c r="AF12" s="40"/>
      <c r="AG12" s="40"/>
      <c r="AH12" s="32"/>
      <c r="AI12" s="32"/>
      <c r="AJ12" s="32"/>
      <c r="AK12" s="31"/>
      <c r="AL12" s="32"/>
      <c r="AM12" s="31"/>
      <c r="AN12" s="32"/>
      <c r="AP12" s="36" t="s">
        <v>562</v>
      </c>
    </row>
    <row r="13" spans="1:47" s="33" customFormat="1" ht="21.6" customHeight="1">
      <c r="A13" s="26" t="s">
        <v>191</v>
      </c>
      <c r="B13" s="26">
        <v>35</v>
      </c>
      <c r="C13" s="27">
        <f t="shared" ca="1" si="0"/>
        <v>5</v>
      </c>
      <c r="D13" s="183" t="s">
        <v>611</v>
      </c>
      <c r="E13" s="26" t="s">
        <v>44</v>
      </c>
      <c r="F13" s="26">
        <v>81</v>
      </c>
      <c r="G13" s="214" t="s">
        <v>612</v>
      </c>
      <c r="H13" s="215"/>
      <c r="I13" s="215"/>
      <c r="J13" s="215"/>
      <c r="K13" s="216"/>
      <c r="L13" s="116"/>
      <c r="M13" s="116"/>
      <c r="N13" s="115" t="s">
        <v>48</v>
      </c>
      <c r="O13" s="116"/>
      <c r="P13" s="115" t="s">
        <v>54</v>
      </c>
      <c r="Q13" s="116"/>
      <c r="R13" s="116"/>
      <c r="S13" s="115" t="s">
        <v>54</v>
      </c>
      <c r="T13" s="116"/>
      <c r="U13" s="116"/>
      <c r="V13" s="116"/>
      <c r="W13" s="116"/>
      <c r="X13" s="115" t="s">
        <v>54</v>
      </c>
      <c r="Y13" s="116"/>
      <c r="Z13" s="116"/>
      <c r="AA13" s="116"/>
      <c r="AB13" s="115" t="s">
        <v>54</v>
      </c>
      <c r="AC13" s="116"/>
      <c r="AD13" s="116"/>
      <c r="AE13" s="116"/>
      <c r="AF13" s="40"/>
      <c r="AG13" s="40"/>
      <c r="AH13" s="32"/>
      <c r="AI13" s="32"/>
      <c r="AJ13" s="32"/>
      <c r="AK13" s="32"/>
      <c r="AL13" s="32"/>
      <c r="AM13" s="32"/>
      <c r="AN13" s="32"/>
      <c r="AP13" s="36" t="s">
        <v>564</v>
      </c>
    </row>
    <row r="14" spans="1:47" s="33" customFormat="1" ht="21.6" customHeight="1">
      <c r="A14" s="26" t="s">
        <v>42</v>
      </c>
      <c r="B14" s="26">
        <v>49</v>
      </c>
      <c r="C14" s="27">
        <f t="shared" ca="1" si="0"/>
        <v>6</v>
      </c>
      <c r="D14" s="182" t="s">
        <v>613</v>
      </c>
      <c r="E14" s="26" t="s">
        <v>44</v>
      </c>
      <c r="F14" s="26">
        <v>82</v>
      </c>
      <c r="G14" s="214" t="s">
        <v>297</v>
      </c>
      <c r="H14" s="215"/>
      <c r="I14" s="215"/>
      <c r="J14" s="215"/>
      <c r="K14" s="216"/>
      <c r="L14" s="116"/>
      <c r="M14" s="116"/>
      <c r="N14" s="116"/>
      <c r="O14" s="115" t="s">
        <v>48</v>
      </c>
      <c r="P14" s="116"/>
      <c r="Q14" s="115" t="s">
        <v>45</v>
      </c>
      <c r="R14" s="116"/>
      <c r="S14" s="116"/>
      <c r="T14" s="116"/>
      <c r="U14" s="115"/>
      <c r="V14" s="116"/>
      <c r="W14" s="116"/>
      <c r="X14" s="116"/>
      <c r="Y14" s="116"/>
      <c r="Z14" s="116"/>
      <c r="AA14" s="116"/>
      <c r="AB14" s="116"/>
      <c r="AC14" s="115" t="s">
        <v>54</v>
      </c>
      <c r="AD14" s="116"/>
      <c r="AE14" s="115" t="s">
        <v>45</v>
      </c>
      <c r="AF14" s="40"/>
      <c r="AG14" s="40"/>
      <c r="AH14" s="32"/>
      <c r="AI14" s="32"/>
      <c r="AJ14" s="32"/>
      <c r="AK14" s="32"/>
      <c r="AL14" s="32"/>
      <c r="AM14" s="32"/>
      <c r="AN14" s="32"/>
      <c r="AP14" s="36" t="s">
        <v>566</v>
      </c>
    </row>
    <row r="15" spans="1:47" s="33" customFormat="1" ht="21.6" customHeight="1">
      <c r="A15" s="26" t="s">
        <v>202</v>
      </c>
      <c r="B15" s="26">
        <v>37</v>
      </c>
      <c r="C15" s="27">
        <f t="shared" ca="1" si="0"/>
        <v>7</v>
      </c>
      <c r="D15" s="182" t="s">
        <v>614</v>
      </c>
      <c r="E15" s="26" t="s">
        <v>44</v>
      </c>
      <c r="F15" s="26">
        <v>83</v>
      </c>
      <c r="G15" s="214" t="s">
        <v>615</v>
      </c>
      <c r="H15" s="215"/>
      <c r="I15" s="215"/>
      <c r="J15" s="215"/>
      <c r="K15" s="216"/>
      <c r="L15" s="116"/>
      <c r="M15" s="116"/>
      <c r="N15" s="116"/>
      <c r="O15" s="116"/>
      <c r="P15" s="116"/>
      <c r="Q15" s="116"/>
      <c r="R15" s="116"/>
      <c r="S15" s="116"/>
      <c r="T15" s="115" t="s">
        <v>65</v>
      </c>
      <c r="U15" s="116"/>
      <c r="V15" s="116"/>
      <c r="W15" s="115"/>
      <c r="X15" s="116"/>
      <c r="Y15" s="115" t="s">
        <v>45</v>
      </c>
      <c r="Z15" s="116"/>
      <c r="AA15" s="115"/>
      <c r="AB15" s="116"/>
      <c r="AC15" s="116"/>
      <c r="AD15" s="116"/>
      <c r="AE15" s="115" t="s">
        <v>54</v>
      </c>
      <c r="AF15" s="40"/>
      <c r="AG15" s="40"/>
      <c r="AH15" s="32"/>
      <c r="AI15" s="32"/>
      <c r="AJ15" s="32"/>
      <c r="AK15" s="32"/>
      <c r="AL15" s="32"/>
      <c r="AM15" s="32"/>
      <c r="AN15" s="32"/>
      <c r="AP15" s="36" t="s">
        <v>568</v>
      </c>
    </row>
    <row r="16" spans="1:47" s="33" customFormat="1" ht="21.6" customHeight="1">
      <c r="A16" s="26" t="s">
        <v>42</v>
      </c>
      <c r="B16" s="26">
        <v>44</v>
      </c>
      <c r="C16" s="27">
        <f t="shared" ca="1" si="0"/>
        <v>8</v>
      </c>
      <c r="D16" s="182" t="s">
        <v>616</v>
      </c>
      <c r="E16" s="26" t="s">
        <v>44</v>
      </c>
      <c r="F16" s="26">
        <v>85</v>
      </c>
      <c r="G16" s="214" t="s">
        <v>537</v>
      </c>
      <c r="H16" s="215"/>
      <c r="I16" s="215"/>
      <c r="J16" s="215"/>
      <c r="K16" s="216"/>
      <c r="L16" s="116"/>
      <c r="M16" s="116"/>
      <c r="N16" s="116"/>
      <c r="O16" s="115" t="s">
        <v>45</v>
      </c>
      <c r="P16" s="116"/>
      <c r="Q16" s="116"/>
      <c r="R16" s="115" t="s">
        <v>239</v>
      </c>
      <c r="S16" s="116"/>
      <c r="T16" s="116"/>
      <c r="U16" s="116"/>
      <c r="V16" s="116"/>
      <c r="W16" s="116"/>
      <c r="X16" s="115" t="s">
        <v>45</v>
      </c>
      <c r="Y16" s="116"/>
      <c r="Z16" s="115" t="s">
        <v>47</v>
      </c>
      <c r="AA16" s="116"/>
      <c r="AB16" s="116"/>
      <c r="AC16" s="116"/>
      <c r="AD16" s="115"/>
      <c r="AE16" s="116"/>
      <c r="AF16" s="43"/>
      <c r="AG16" s="43"/>
      <c r="AH16" s="32"/>
      <c r="AI16" s="32"/>
      <c r="AJ16" s="32"/>
      <c r="AK16" s="32"/>
      <c r="AL16" s="32"/>
      <c r="AM16" s="32"/>
      <c r="AN16" s="32"/>
      <c r="AP16" s="36" t="s">
        <v>572</v>
      </c>
    </row>
    <row r="17" spans="1:50" s="33" customFormat="1" ht="21.6" hidden="1" customHeight="1">
      <c r="A17" s="52"/>
      <c r="B17" s="52"/>
      <c r="C17" s="47"/>
      <c r="D17" s="49"/>
      <c r="E17" s="49"/>
      <c r="F17" s="49"/>
      <c r="G17" s="49"/>
      <c r="H17" s="49"/>
      <c r="I17" s="49"/>
      <c r="J17" s="49"/>
      <c r="K17" s="49"/>
      <c r="L17" s="40"/>
      <c r="M17" s="40"/>
      <c r="N17" s="40"/>
      <c r="O17" s="43"/>
      <c r="P17" s="40"/>
      <c r="Q17" s="40"/>
      <c r="R17" s="40"/>
      <c r="S17" s="40"/>
      <c r="T17" s="40"/>
      <c r="U17" s="43"/>
      <c r="V17" s="40"/>
      <c r="W17" s="40"/>
      <c r="X17" s="43"/>
      <c r="Y17" s="40"/>
      <c r="Z17" s="184"/>
      <c r="AA17" s="184"/>
      <c r="AB17" s="184"/>
      <c r="AC17" s="184"/>
      <c r="AD17" s="184"/>
      <c r="AE17" s="184"/>
      <c r="AF17" s="40"/>
      <c r="AG17" s="40"/>
      <c r="AH17" s="40"/>
      <c r="AI17" s="43"/>
      <c r="AJ17" s="40"/>
      <c r="AK17" s="40"/>
      <c r="AL17" s="32"/>
      <c r="AM17" s="32"/>
      <c r="AN17" s="32"/>
      <c r="AO17" s="32"/>
      <c r="AP17" s="32"/>
      <c r="AT17" s="123"/>
      <c r="AU17" s="41"/>
      <c r="AV17" s="41"/>
      <c r="AW17" s="41"/>
      <c r="AX17" s="41"/>
    </row>
    <row r="18" spans="1:50" s="33" customFormat="1" ht="21.6" hidden="1" customHeight="1">
      <c r="A18" s="52"/>
      <c r="B18" s="52"/>
      <c r="C18" s="47"/>
      <c r="D18" s="49"/>
      <c r="E18" s="49"/>
      <c r="F18" s="49"/>
      <c r="G18" s="49"/>
      <c r="H18" s="49"/>
      <c r="I18" s="49"/>
      <c r="J18" s="49"/>
      <c r="K18" s="49"/>
      <c r="L18" s="40"/>
      <c r="M18" s="40"/>
      <c r="N18" s="40"/>
      <c r="O18" s="43"/>
      <c r="P18" s="40"/>
      <c r="Q18" s="40"/>
      <c r="R18" s="40"/>
      <c r="S18" s="40"/>
      <c r="T18" s="40"/>
      <c r="U18" s="43"/>
      <c r="V18" s="40"/>
      <c r="W18" s="40"/>
      <c r="X18" s="43"/>
      <c r="Y18" s="40"/>
      <c r="Z18" s="124"/>
      <c r="AA18" s="124"/>
      <c r="AB18" s="124"/>
      <c r="AC18" s="124"/>
      <c r="AD18" s="124"/>
      <c r="AE18" s="124"/>
      <c r="AF18" s="40"/>
      <c r="AG18" s="40"/>
      <c r="AH18" s="40"/>
      <c r="AI18" s="43"/>
      <c r="AJ18" s="40"/>
      <c r="AK18" s="40"/>
      <c r="AL18" s="32"/>
      <c r="AM18" s="32"/>
      <c r="AN18" s="32"/>
      <c r="AO18" s="32"/>
      <c r="AP18" s="32"/>
      <c r="AT18" s="123"/>
      <c r="AU18" s="41"/>
      <c r="AV18" s="41"/>
      <c r="AW18" s="41"/>
      <c r="AX18" s="41"/>
    </row>
    <row r="19" spans="1:50" s="33" customFormat="1" ht="20.45" customHeight="1" thickBot="1">
      <c r="A19" s="52"/>
      <c r="B19" s="52"/>
      <c r="C19" s="47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32"/>
      <c r="AT19" s="123"/>
      <c r="AU19" s="41"/>
      <c r="AV19" s="45"/>
      <c r="AW19" s="45"/>
      <c r="AX19" s="45"/>
    </row>
    <row r="20" spans="1:50" s="33" customFormat="1" ht="21.6" customHeight="1" thickBot="1">
      <c r="A20" s="52"/>
      <c r="D20" s="256" t="s">
        <v>92</v>
      </c>
      <c r="E20" s="257"/>
      <c r="F20" s="258"/>
      <c r="G20" s="53" t="s">
        <v>93</v>
      </c>
      <c r="H20" s="21" t="s">
        <v>16</v>
      </c>
      <c r="I20" s="21" t="s">
        <v>33</v>
      </c>
      <c r="J20" s="21" t="s">
        <v>106</v>
      </c>
      <c r="K20" s="21" t="s">
        <v>99</v>
      </c>
      <c r="L20" s="21" t="s">
        <v>101</v>
      </c>
      <c r="M20" s="21" t="s">
        <v>102</v>
      </c>
      <c r="N20" s="109" t="s">
        <v>112</v>
      </c>
      <c r="Q20" s="40"/>
      <c r="R20" s="40"/>
      <c r="S20" s="40"/>
      <c r="T20" s="40"/>
      <c r="U20" s="40"/>
      <c r="V20" s="40"/>
      <c r="W20" s="40"/>
      <c r="X20" s="40"/>
      <c r="Y20" s="40"/>
      <c r="Z20" s="218" t="s">
        <v>103</v>
      </c>
      <c r="AA20" s="219"/>
      <c r="AB20" s="219"/>
      <c r="AC20" s="219"/>
      <c r="AD20" s="219"/>
      <c r="AE20" s="220"/>
      <c r="AH20" s="41"/>
      <c r="AI20" s="56"/>
      <c r="AJ20" s="56"/>
      <c r="AK20" s="56"/>
      <c r="AL20" s="56"/>
      <c r="AM20" s="41"/>
      <c r="AN20" s="41"/>
      <c r="AQ20" s="32"/>
      <c r="AR20" s="32"/>
      <c r="AS20" s="32"/>
      <c r="AT20" s="129"/>
      <c r="AU20" s="45"/>
      <c r="AV20" s="45"/>
    </row>
    <row r="21" spans="1:50" s="33" customFormat="1" ht="21.6" customHeight="1" thickBot="1">
      <c r="A21" s="52"/>
      <c r="B21" s="52"/>
      <c r="V21" s="88"/>
      <c r="W21" s="88"/>
      <c r="X21" s="88"/>
      <c r="Y21" s="88"/>
      <c r="Z21" s="57"/>
      <c r="AA21" s="58"/>
      <c r="AB21" s="58"/>
      <c r="AC21" s="58"/>
      <c r="AD21" s="58"/>
      <c r="AE21" s="59"/>
      <c r="AH21" s="22"/>
      <c r="AI21" s="22"/>
      <c r="AJ21" s="22"/>
      <c r="AK21" s="22"/>
      <c r="AL21" s="48"/>
      <c r="AM21" s="48"/>
      <c r="AN21" s="48"/>
      <c r="AP21" s="61" t="s">
        <v>573</v>
      </c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H22" s="65"/>
      <c r="AI22" s="65"/>
      <c r="AJ22" s="65"/>
      <c r="AK22" s="65"/>
      <c r="AL22" s="65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134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21" t="s">
        <v>112</v>
      </c>
      <c r="T23" s="176"/>
      <c r="U23" s="176"/>
      <c r="V23" s="176"/>
      <c r="W23" s="176"/>
      <c r="X23" s="177"/>
      <c r="Z23" s="178"/>
      <c r="AA23" s="68"/>
      <c r="AB23" s="68"/>
      <c r="AC23" s="68"/>
      <c r="AD23" s="68"/>
      <c r="AE23" s="179"/>
      <c r="AH23" s="22"/>
      <c r="AI23" s="22"/>
      <c r="AJ23" s="22"/>
      <c r="AK23" s="22"/>
      <c r="AL23" s="48"/>
      <c r="AM23" s="48"/>
      <c r="AN23" s="48"/>
      <c r="AO23" s="77"/>
    </row>
    <row r="24" spans="1:50" s="33" customFormat="1" ht="24" customHeight="1">
      <c r="A24" s="78" t="str">
        <f ca="1">OFFSET(A24,-15,0)</f>
        <v>PDL</v>
      </c>
      <c r="B24" s="79">
        <f ca="1">OFFSET(B24,-15,0)</f>
        <v>49</v>
      </c>
      <c r="C24" s="17">
        <v>1</v>
      </c>
      <c r="D24" s="114" t="str">
        <f ca="1">OFFSET(D24,-15,0)</f>
        <v>CHARRIER Pierrick</v>
      </c>
      <c r="E24" s="26" t="str">
        <f ca="1">OFFSET(E24,-15,0)</f>
        <v>M</v>
      </c>
      <c r="F24" s="26">
        <v>90</v>
      </c>
      <c r="G24" s="81">
        <v>7</v>
      </c>
      <c r="H24" s="81">
        <v>10</v>
      </c>
      <c r="I24" s="81" t="str">
        <f>IF(L24&lt;&gt;"","-","")</f>
        <v>-</v>
      </c>
      <c r="J24" s="81" t="str">
        <f>IF(L24&lt;&gt;"","-","")</f>
        <v>-</v>
      </c>
      <c r="K24" s="139" t="str">
        <f>IF(L24&lt;&gt;"","-","")</f>
        <v>-</v>
      </c>
      <c r="L24" s="83" t="s">
        <v>127</v>
      </c>
      <c r="M24" s="227">
        <f>SUM(G24:K24)</f>
        <v>17</v>
      </c>
      <c r="N24" s="228"/>
      <c r="O24" s="84"/>
      <c r="P24" s="231">
        <f t="shared" ref="P24:P31" ca="1" si="1">SUM(OFFSET(P24,0,-10),OFFSET(P24,0,-3))</f>
        <v>107</v>
      </c>
      <c r="Q24" s="230"/>
      <c r="R24" s="45"/>
      <c r="S24" s="85"/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H24" s="32"/>
      <c r="AI24" s="32"/>
      <c r="AJ24" s="32"/>
      <c r="AK24" s="32"/>
      <c r="AL24" s="48"/>
      <c r="AM24" s="48"/>
      <c r="AN24" s="48"/>
      <c r="AO24" s="52"/>
      <c r="AQ24" s="33">
        <f t="shared" ref="AQ24:AQ31" si="2">COUNT(G24:K24)</f>
        <v>2</v>
      </c>
    </row>
    <row r="25" spans="1:50" s="33" customFormat="1" ht="21.6" customHeight="1">
      <c r="A25" s="78" t="str">
        <f t="shared" ref="A25:B31" ca="1" si="3">OFFSET(A25,-15,0)</f>
        <v>PDL</v>
      </c>
      <c r="B25" s="79">
        <f t="shared" ca="1" si="3"/>
        <v>72</v>
      </c>
      <c r="C25" s="17">
        <v>2</v>
      </c>
      <c r="D25" s="114" t="str">
        <f t="shared" ref="D25:E31" ca="1" si="4">OFFSET(D25,-15,0)</f>
        <v>BLOT Benoit</v>
      </c>
      <c r="E25" s="26" t="str">
        <f t="shared" ca="1" si="4"/>
        <v>M</v>
      </c>
      <c r="F25" s="26">
        <v>70</v>
      </c>
      <c r="G25" s="81">
        <v>0</v>
      </c>
      <c r="H25" s="81">
        <v>0</v>
      </c>
      <c r="I25" s="81">
        <v>10</v>
      </c>
      <c r="J25" s="81">
        <v>0</v>
      </c>
      <c r="K25" s="139">
        <v>10</v>
      </c>
      <c r="L25" s="83" t="s">
        <v>128</v>
      </c>
      <c r="M25" s="227">
        <f t="shared" ref="M25:M31" si="5">SUM(G25:K25)</f>
        <v>20</v>
      </c>
      <c r="N25" s="228"/>
      <c r="O25" s="84"/>
      <c r="P25" s="233">
        <f t="shared" ca="1" si="1"/>
        <v>90</v>
      </c>
      <c r="Q25" s="230"/>
      <c r="R25" s="45"/>
      <c r="S25" s="85"/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H25" s="32"/>
      <c r="AI25" s="32"/>
      <c r="AJ25" s="32"/>
      <c r="AK25" s="32"/>
      <c r="AL25" s="48"/>
      <c r="AM25" s="48"/>
      <c r="AN25" s="48"/>
      <c r="AO25" s="52"/>
      <c r="AQ25" s="33">
        <f t="shared" si="2"/>
        <v>5</v>
      </c>
    </row>
    <row r="26" spans="1:50" s="33" customFormat="1" ht="21.6" customHeight="1">
      <c r="A26" s="78" t="str">
        <f t="shared" ca="1" si="3"/>
        <v>TBO</v>
      </c>
      <c r="B26" s="79">
        <f t="shared" ca="1" si="3"/>
        <v>37</v>
      </c>
      <c r="C26" s="17">
        <v>3</v>
      </c>
      <c r="D26" s="117" t="str">
        <f t="shared" ca="1" si="4"/>
        <v>CHAPIN Teddy</v>
      </c>
      <c r="E26" s="26" t="str">
        <f t="shared" ca="1" si="4"/>
        <v>M</v>
      </c>
      <c r="F26" s="26">
        <v>40</v>
      </c>
      <c r="G26" s="81">
        <v>7</v>
      </c>
      <c r="H26" s="81">
        <v>10</v>
      </c>
      <c r="I26" s="81">
        <v>0</v>
      </c>
      <c r="J26" s="81">
        <v>10</v>
      </c>
      <c r="K26" s="139">
        <v>10</v>
      </c>
      <c r="L26" s="83" t="s">
        <v>128</v>
      </c>
      <c r="M26" s="227">
        <f t="shared" si="5"/>
        <v>37</v>
      </c>
      <c r="N26" s="228"/>
      <c r="O26" s="84"/>
      <c r="P26" s="233">
        <f t="shared" ca="1" si="1"/>
        <v>77</v>
      </c>
      <c r="Q26" s="230"/>
      <c r="R26" s="45"/>
      <c r="S26" s="85"/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H26" s="32"/>
      <c r="AI26" s="32"/>
      <c r="AJ26" s="32"/>
      <c r="AK26" s="32"/>
      <c r="AL26" s="48"/>
      <c r="AM26" s="48"/>
      <c r="AN26" s="48"/>
      <c r="AO26" s="52"/>
      <c r="AQ26" s="33">
        <f t="shared" si="2"/>
        <v>5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PDL</v>
      </c>
      <c r="B27" s="79">
        <f t="shared" ca="1" si="3"/>
        <v>44</v>
      </c>
      <c r="C27" s="17">
        <v>4</v>
      </c>
      <c r="D27" s="114" t="str">
        <f t="shared" ca="1" si="4"/>
        <v>LEGRAND Florian</v>
      </c>
      <c r="E27" s="26" t="str">
        <f t="shared" ca="1" si="4"/>
        <v>M</v>
      </c>
      <c r="F27" s="26">
        <v>67</v>
      </c>
      <c r="G27" s="81">
        <v>0</v>
      </c>
      <c r="H27" s="81">
        <v>10</v>
      </c>
      <c r="I27" s="81">
        <v>0</v>
      </c>
      <c r="J27" s="81">
        <v>10</v>
      </c>
      <c r="K27" s="139">
        <v>0</v>
      </c>
      <c r="L27" s="83" t="s">
        <v>128</v>
      </c>
      <c r="M27" s="227">
        <f t="shared" si="5"/>
        <v>20</v>
      </c>
      <c r="N27" s="228"/>
      <c r="O27" s="84"/>
      <c r="P27" s="233">
        <f t="shared" ca="1" si="1"/>
        <v>87</v>
      </c>
      <c r="Q27" s="230"/>
      <c r="R27" s="45"/>
      <c r="S27" s="85"/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H27" s="32"/>
      <c r="AI27" s="32"/>
      <c r="AJ27" s="32"/>
      <c r="AK27" s="32"/>
      <c r="AL27" s="48"/>
      <c r="AM27" s="48"/>
      <c r="AN27" s="48"/>
      <c r="AO27" s="52"/>
      <c r="AQ27" s="33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BRE</v>
      </c>
      <c r="B28" s="79">
        <f t="shared" ca="1" si="3"/>
        <v>35</v>
      </c>
      <c r="C28" s="17">
        <v>5</v>
      </c>
      <c r="D28" s="114" t="str">
        <f t="shared" ca="1" si="4"/>
        <v>VILAIN Nans</v>
      </c>
      <c r="E28" s="26" t="str">
        <f t="shared" ca="1" si="4"/>
        <v>M</v>
      </c>
      <c r="F28" s="26">
        <v>30</v>
      </c>
      <c r="G28" s="81">
        <v>0</v>
      </c>
      <c r="H28" s="81">
        <v>0</v>
      </c>
      <c r="I28" s="81">
        <v>0</v>
      </c>
      <c r="J28" s="81">
        <v>0</v>
      </c>
      <c r="K28" s="139">
        <v>0</v>
      </c>
      <c r="L28" s="83" t="s">
        <v>128</v>
      </c>
      <c r="M28" s="227">
        <f t="shared" si="5"/>
        <v>0</v>
      </c>
      <c r="N28" s="228"/>
      <c r="O28" s="84"/>
      <c r="P28" s="233">
        <f t="shared" ca="1" si="1"/>
        <v>30</v>
      </c>
      <c r="Q28" s="230"/>
      <c r="R28" s="45"/>
      <c r="S28" s="85"/>
      <c r="T28" s="86"/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H28" s="32"/>
      <c r="AI28" s="32"/>
      <c r="AJ28" s="32"/>
      <c r="AK28" s="32"/>
      <c r="AL28" s="48"/>
      <c r="AM28" s="48"/>
      <c r="AN28" s="48"/>
      <c r="AO28" s="52"/>
      <c r="AQ28" s="33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PDL</v>
      </c>
      <c r="B29" s="79">
        <f t="shared" ca="1" si="3"/>
        <v>49</v>
      </c>
      <c r="C29" s="17">
        <v>6</v>
      </c>
      <c r="D29" s="117" t="str">
        <f t="shared" ca="1" si="4"/>
        <v>LEPLAY Stephane</v>
      </c>
      <c r="E29" s="26" t="str">
        <f t="shared" ca="1" si="4"/>
        <v>M</v>
      </c>
      <c r="F29" s="26">
        <v>0</v>
      </c>
      <c r="G29" s="81">
        <v>0</v>
      </c>
      <c r="H29" s="81">
        <v>10</v>
      </c>
      <c r="I29" s="81">
        <v>0</v>
      </c>
      <c r="J29" s="81">
        <v>10</v>
      </c>
      <c r="K29" s="139" t="str">
        <f>IF(L29&lt;&gt;"","-","")</f>
        <v>-</v>
      </c>
      <c r="L29" s="83" t="s">
        <v>128</v>
      </c>
      <c r="M29" s="227">
        <f t="shared" si="5"/>
        <v>20</v>
      </c>
      <c r="N29" s="228"/>
      <c r="O29" s="84"/>
      <c r="P29" s="233">
        <f t="shared" ca="1" si="1"/>
        <v>20</v>
      </c>
      <c r="Q29" s="230"/>
      <c r="R29" s="45"/>
      <c r="S29" s="85"/>
      <c r="T29" s="86"/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H29" s="32"/>
      <c r="AI29" s="32"/>
      <c r="AJ29" s="32"/>
      <c r="AK29" s="32"/>
      <c r="AL29" s="48"/>
      <c r="AM29" s="48"/>
      <c r="AN29" s="48"/>
      <c r="AO29" s="52"/>
      <c r="AQ29" s="33">
        <f t="shared" si="2"/>
        <v>4</v>
      </c>
      <c r="AR29" s="22"/>
      <c r="AT29" s="22"/>
      <c r="AU29" s="22"/>
      <c r="AV29" s="48"/>
      <c r="AW29" s="48"/>
      <c r="AX29" s="48"/>
    </row>
    <row r="30" spans="1:50" s="33" customFormat="1" ht="21.6" customHeight="1">
      <c r="A30" s="78" t="str">
        <f t="shared" ca="1" si="3"/>
        <v>TBO</v>
      </c>
      <c r="B30" s="79">
        <f t="shared" ca="1" si="3"/>
        <v>37</v>
      </c>
      <c r="C30" s="17">
        <v>7</v>
      </c>
      <c r="D30" s="117" t="str">
        <f t="shared" ca="1" si="4"/>
        <v>FERRER Sebastien</v>
      </c>
      <c r="E30" s="26" t="str">
        <f t="shared" ca="1" si="4"/>
        <v>M</v>
      </c>
      <c r="F30" s="26">
        <v>50</v>
      </c>
      <c r="G30" s="81">
        <v>0</v>
      </c>
      <c r="H30" s="81">
        <v>10</v>
      </c>
      <c r="I30" s="81">
        <v>0</v>
      </c>
      <c r="J30" s="81">
        <v>0</v>
      </c>
      <c r="K30" s="139" t="str">
        <f>IF(L30&lt;&gt;"","-","")</f>
        <v/>
      </c>
      <c r="L30" s="83"/>
      <c r="M30" s="227">
        <f t="shared" si="5"/>
        <v>10</v>
      </c>
      <c r="N30" s="228"/>
      <c r="O30" s="84"/>
      <c r="P30" s="229">
        <f t="shared" ca="1" si="1"/>
        <v>60</v>
      </c>
      <c r="Q30" s="230"/>
      <c r="R30" s="45"/>
      <c r="S30" s="85" t="s">
        <v>54</v>
      </c>
      <c r="T30" s="86"/>
      <c r="U30" s="86"/>
      <c r="V30" s="86"/>
      <c r="W30" s="86"/>
      <c r="X30" s="87"/>
      <c r="Z30" s="85"/>
      <c r="AA30" s="86"/>
      <c r="AB30" s="86"/>
      <c r="AC30" s="86"/>
      <c r="AD30" s="86"/>
      <c r="AE30" s="87"/>
      <c r="AH30" s="32"/>
      <c r="AI30" s="32"/>
      <c r="AJ30" s="32"/>
      <c r="AK30" s="32"/>
      <c r="AL30" s="48"/>
      <c r="AM30" s="48"/>
      <c r="AN30" s="48"/>
      <c r="AO30" s="52"/>
      <c r="AQ30" s="33">
        <f t="shared" si="2"/>
        <v>4</v>
      </c>
      <c r="AR30" s="22"/>
      <c r="AT30" s="22"/>
      <c r="AU30" s="22"/>
      <c r="AV30" s="48"/>
      <c r="AW30" s="48"/>
      <c r="AX30" s="48"/>
    </row>
    <row r="31" spans="1:50" s="33" customFormat="1" ht="21.6" customHeight="1" thickBot="1">
      <c r="A31" s="91" t="str">
        <f t="shared" ca="1" si="3"/>
        <v>PDL</v>
      </c>
      <c r="B31" s="92">
        <f t="shared" ca="1" si="3"/>
        <v>44</v>
      </c>
      <c r="C31" s="17">
        <v>8</v>
      </c>
      <c r="D31" s="117" t="str">
        <f t="shared" ca="1" si="4"/>
        <v>BERTHO Lionel</v>
      </c>
      <c r="E31" s="26" t="str">
        <f t="shared" ca="1" si="4"/>
        <v>M</v>
      </c>
      <c r="F31" s="26">
        <v>0</v>
      </c>
      <c r="G31" s="81">
        <v>10</v>
      </c>
      <c r="H31" s="81">
        <v>10</v>
      </c>
      <c r="I31" s="81">
        <v>10</v>
      </c>
      <c r="J31" s="81">
        <v>10</v>
      </c>
      <c r="K31" s="139">
        <v>10</v>
      </c>
      <c r="L31" s="83" t="s">
        <v>128</v>
      </c>
      <c r="M31" s="227">
        <f t="shared" si="5"/>
        <v>50</v>
      </c>
      <c r="N31" s="228"/>
      <c r="O31" s="84"/>
      <c r="P31" s="229">
        <f t="shared" ca="1" si="1"/>
        <v>50</v>
      </c>
      <c r="Q31" s="230"/>
      <c r="R31" s="45"/>
      <c r="S31" s="93" t="s">
        <v>45</v>
      </c>
      <c r="T31" s="94"/>
      <c r="U31" s="94"/>
      <c r="V31" s="94"/>
      <c r="W31" s="94"/>
      <c r="X31" s="95"/>
      <c r="Z31" s="93"/>
      <c r="AA31" s="94"/>
      <c r="AB31" s="94"/>
      <c r="AC31" s="94"/>
      <c r="AD31" s="94"/>
      <c r="AE31" s="95"/>
      <c r="AH31" s="32"/>
      <c r="AI31" s="32"/>
      <c r="AJ31" s="32"/>
      <c r="AK31" s="32"/>
      <c r="AL31" s="48"/>
      <c r="AM31" s="48"/>
      <c r="AN31" s="48"/>
      <c r="AO31" s="52"/>
      <c r="AQ31" s="33">
        <f t="shared" si="2"/>
        <v>5</v>
      </c>
      <c r="AR31" s="22"/>
      <c r="AT31" s="22"/>
      <c r="AU31" s="22"/>
      <c r="AV31" s="48"/>
      <c r="AW31" s="48"/>
      <c r="AX31" s="48"/>
    </row>
    <row r="32" spans="1:50" s="33" customFormat="1" ht="14.45" customHeight="1">
      <c r="A32" s="52"/>
      <c r="B32" s="52"/>
      <c r="C32" s="236" t="s">
        <v>129</v>
      </c>
      <c r="D32" s="236"/>
      <c r="E32" s="236"/>
      <c r="F32" s="236"/>
      <c r="G32" s="236"/>
      <c r="H32" s="236"/>
      <c r="I32" s="236"/>
      <c r="J32" s="236"/>
      <c r="K32" s="236"/>
      <c r="L32" s="236"/>
      <c r="M32" s="236" t="s">
        <v>130</v>
      </c>
      <c r="N32" s="236"/>
      <c r="O32" s="236"/>
      <c r="P32" s="236"/>
      <c r="Q32" s="236"/>
      <c r="R32" s="89"/>
      <c r="S32" s="89"/>
      <c r="T32" s="89"/>
      <c r="U32" s="89"/>
      <c r="V32" s="89"/>
      <c r="W32" s="89"/>
      <c r="X32" s="89"/>
      <c r="Y32" s="89"/>
      <c r="Z32" s="48"/>
      <c r="AA32" s="149"/>
      <c r="AB32" s="149"/>
      <c r="AC32" s="150"/>
      <c r="AD32" s="148"/>
      <c r="AE32" s="148"/>
      <c r="AF32" s="48"/>
      <c r="AG32" s="48"/>
      <c r="AH32" s="48"/>
      <c r="AI32" s="48"/>
      <c r="AN32" s="90"/>
      <c r="AO32" s="90"/>
      <c r="AP32" s="90"/>
      <c r="AR32" s="48"/>
      <c r="AS32" s="48"/>
      <c r="AT32" s="151"/>
      <c r="AU32" s="22"/>
      <c r="AV32" s="22"/>
      <c r="AW32" s="22"/>
      <c r="AX32" s="22"/>
    </row>
    <row r="33" spans="1:50" s="33" customFormat="1" ht="21.6" customHeight="1">
      <c r="A33" s="52"/>
      <c r="B33" s="52"/>
      <c r="C33" s="147"/>
      <c r="D33" s="52"/>
      <c r="E33" s="52"/>
      <c r="F33" s="52"/>
      <c r="G33" s="52"/>
      <c r="H33" s="52"/>
      <c r="I33" s="52"/>
      <c r="J33" s="52"/>
      <c r="K33" s="52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48"/>
      <c r="AA33" s="149"/>
      <c r="AB33" s="149"/>
      <c r="AC33" s="150"/>
      <c r="AD33" s="148"/>
      <c r="AE33" s="148"/>
      <c r="AF33" s="48"/>
      <c r="AG33" s="48"/>
      <c r="AH33" s="48"/>
      <c r="AI33" s="48"/>
      <c r="AN33" s="90"/>
      <c r="AO33" s="90"/>
      <c r="AP33" s="90"/>
      <c r="AR33" s="48"/>
      <c r="AS33" s="48"/>
      <c r="AT33" s="151"/>
      <c r="AU33" s="22"/>
      <c r="AV33" s="32"/>
      <c r="AW33" s="22"/>
      <c r="AX33" s="22"/>
    </row>
    <row r="34" spans="1:50" s="33" customFormat="1" ht="21.6" customHeight="1">
      <c r="A34" s="37"/>
      <c r="B34" s="37"/>
      <c r="C34" s="37"/>
      <c r="D34" s="152"/>
      <c r="E34" s="152"/>
      <c r="F34" s="152"/>
      <c r="G34" s="152"/>
      <c r="H34" s="152"/>
      <c r="I34" s="152"/>
      <c r="J34" s="152"/>
      <c r="K34" s="152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  <c r="AR34" s="48"/>
      <c r="AS34" s="48"/>
      <c r="AT34" s="151"/>
      <c r="AU34" s="32"/>
      <c r="AV34" s="32"/>
      <c r="AW34" s="22"/>
      <c r="AX34" s="22"/>
    </row>
    <row r="35" spans="1:50" s="33" customFormat="1" ht="14.45" hidden="1" customHeight="1">
      <c r="A35" s="37"/>
      <c r="B35" s="37"/>
      <c r="C35" s="62">
        <f>COUNT(L35:AE35,S42:X42,Z42:AE42)</f>
        <v>0</v>
      </c>
      <c r="D35" s="62"/>
      <c r="G35" s="247" t="s">
        <v>131</v>
      </c>
      <c r="H35" s="248"/>
      <c r="I35" s="248"/>
      <c r="J35" s="248"/>
      <c r="K35" s="249"/>
      <c r="L35" s="154"/>
      <c r="M35" s="154"/>
      <c r="N35" s="154"/>
      <c r="O35" s="154"/>
      <c r="P35" s="154"/>
      <c r="Q35" s="154"/>
      <c r="R35" s="154"/>
      <c r="S35" s="99"/>
      <c r="T35" s="99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5"/>
      <c r="AG35" s="155"/>
      <c r="AH35" s="155"/>
      <c r="AI35" s="155"/>
      <c r="AJ35" s="155"/>
      <c r="AK35" s="100"/>
      <c r="AL35" s="41"/>
      <c r="AM35" s="41"/>
      <c r="AN35" s="41"/>
      <c r="AO35" s="41"/>
      <c r="AT35" s="123"/>
    </row>
    <row r="36" spans="1:50" s="33" customFormat="1" ht="14.45" hidden="1" customHeight="1">
      <c r="A36" s="37"/>
      <c r="B36" s="37"/>
      <c r="G36" s="250" t="s">
        <v>132</v>
      </c>
      <c r="H36" s="251"/>
      <c r="I36" s="251"/>
      <c r="J36" s="251"/>
      <c r="K36" s="252"/>
      <c r="L36" s="154"/>
      <c r="M36" s="154"/>
      <c r="N36" s="154"/>
      <c r="O36" s="154"/>
      <c r="P36" s="154"/>
      <c r="Q36" s="154"/>
      <c r="R36" s="154"/>
      <c r="S36" s="99"/>
      <c r="T36" s="99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5"/>
      <c r="AG36" s="155"/>
      <c r="AH36" s="155"/>
      <c r="AI36" s="155"/>
      <c r="AJ36" s="155"/>
      <c r="AK36" s="100"/>
      <c r="AL36" s="41"/>
      <c r="AM36" s="41"/>
      <c r="AN36" s="41"/>
      <c r="AO36" s="41"/>
      <c r="AT36" s="123"/>
    </row>
    <row r="37" spans="1:50" s="33" customFormat="1" ht="14.45" hidden="1" customHeight="1">
      <c r="A37" s="37"/>
      <c r="B37" s="37"/>
      <c r="C37" s="62"/>
      <c r="G37" s="250" t="s">
        <v>133</v>
      </c>
      <c r="H37" s="251"/>
      <c r="I37" s="251"/>
      <c r="J37" s="251"/>
      <c r="K37" s="252"/>
      <c r="L37" s="154"/>
      <c r="M37" s="154"/>
      <c r="N37" s="154"/>
      <c r="O37" s="154"/>
      <c r="P37" s="154"/>
      <c r="Q37" s="154"/>
      <c r="R37" s="154"/>
      <c r="S37" s="99"/>
      <c r="T37" s="99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5"/>
      <c r="AG37" s="155"/>
      <c r="AH37" s="155"/>
      <c r="AI37" s="155"/>
      <c r="AJ37" s="155"/>
      <c r="AK37" s="100"/>
      <c r="AL37" s="41"/>
      <c r="AM37" s="41"/>
      <c r="AN37" s="41"/>
      <c r="AO37" s="41"/>
      <c r="AT37" s="123"/>
    </row>
    <row r="38" spans="1:50" s="33" customFormat="1" ht="5.45" hidden="1" customHeight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6"/>
      <c r="AG38" s="6"/>
      <c r="AH38" s="6"/>
      <c r="AI38" s="6"/>
      <c r="AJ38" s="6"/>
      <c r="AK38" s="105"/>
      <c r="AL38" s="3"/>
      <c r="AM38" s="3"/>
      <c r="AN38" s="3"/>
      <c r="AO38" s="3"/>
      <c r="AP38" s="3"/>
      <c r="AQ38" s="3"/>
      <c r="AR38" s="3"/>
      <c r="AS38" s="3"/>
      <c r="AT38" s="7"/>
    </row>
    <row r="39" spans="1:50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:50" hidden="1"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</row>
    <row r="41" spans="1:50" ht="5.45" hidden="1" customHeight="1"/>
    <row r="42" spans="1:50" ht="14.45" hidden="1" customHeight="1">
      <c r="D42" s="33"/>
      <c r="S42" s="156"/>
      <c r="T42" s="156"/>
      <c r="U42" s="156"/>
      <c r="V42" s="156"/>
      <c r="W42" s="156"/>
      <c r="X42" s="156"/>
      <c r="Y42" s="3"/>
      <c r="Z42" s="156"/>
      <c r="AA42" s="156"/>
      <c r="AB42" s="156"/>
      <c r="AC42" s="156"/>
      <c r="AD42" s="156"/>
      <c r="AE42" s="156"/>
    </row>
    <row r="43" spans="1:50" hidden="1">
      <c r="D43" s="33"/>
      <c r="S43" s="108"/>
      <c r="T43" s="108"/>
      <c r="U43" s="108"/>
      <c r="V43" s="108"/>
      <c r="W43" s="108"/>
      <c r="X43" s="108"/>
      <c r="Z43" s="108"/>
      <c r="AA43" s="108"/>
      <c r="AB43" s="108"/>
      <c r="AC43" s="108"/>
      <c r="AD43" s="108"/>
      <c r="AE43" s="108"/>
    </row>
    <row r="44" spans="1:50" hidden="1">
      <c r="S44" s="108"/>
      <c r="T44" s="108"/>
      <c r="U44" s="108"/>
      <c r="V44" s="108"/>
      <c r="W44" s="108"/>
      <c r="X44" s="108"/>
      <c r="Z44" s="108"/>
      <c r="AA44" s="108"/>
      <c r="AB44" s="108"/>
      <c r="AC44" s="108"/>
      <c r="AD44" s="108"/>
      <c r="AE44" s="108"/>
    </row>
    <row r="45" spans="1:50" ht="4.9000000000000004" hidden="1" customHeight="1"/>
    <row r="46" spans="1:50" hidden="1">
      <c r="S46" s="108"/>
      <c r="T46" s="108"/>
      <c r="U46" s="108"/>
      <c r="V46" s="108"/>
      <c r="W46" s="108"/>
      <c r="X46" s="108"/>
      <c r="Z46" s="108"/>
      <c r="AA46" s="108"/>
      <c r="AB46" s="108"/>
      <c r="AC46" s="108"/>
      <c r="AD46" s="108"/>
      <c r="AE46" s="108"/>
    </row>
    <row r="47" spans="1:50" hidden="1">
      <c r="S47" s="108"/>
      <c r="T47" s="108"/>
      <c r="U47" s="108"/>
      <c r="V47" s="108"/>
      <c r="W47" s="108"/>
      <c r="X47" s="108"/>
      <c r="Z47" s="108"/>
      <c r="AA47" s="108"/>
      <c r="AB47" s="108"/>
      <c r="AC47" s="108"/>
      <c r="AD47" s="108"/>
      <c r="AE47" s="108"/>
    </row>
    <row r="50" spans="12:31">
      <c r="L50" t="s">
        <v>134</v>
      </c>
      <c r="M50" t="s">
        <v>136</v>
      </c>
      <c r="N50" t="s">
        <v>140</v>
      </c>
      <c r="O50" t="s">
        <v>161</v>
      </c>
      <c r="P50" t="s">
        <v>139</v>
      </c>
      <c r="Q50" t="s">
        <v>141</v>
      </c>
      <c r="R50" t="s">
        <v>166</v>
      </c>
      <c r="S50" t="s">
        <v>142</v>
      </c>
      <c r="T50" t="s">
        <v>145</v>
      </c>
      <c r="V50" t="s">
        <v>151</v>
      </c>
      <c r="X50" t="s">
        <v>174</v>
      </c>
      <c r="Y50" t="s">
        <v>154</v>
      </c>
      <c r="Z50" t="s">
        <v>147</v>
      </c>
      <c r="AB50" t="s">
        <v>152</v>
      </c>
      <c r="AC50" t="s">
        <v>153</v>
      </c>
      <c r="AE50" t="s">
        <v>264</v>
      </c>
    </row>
    <row r="51" spans="12:31">
      <c r="L51" t="s">
        <v>158</v>
      </c>
      <c r="M51" t="s">
        <v>156</v>
      </c>
      <c r="N51" t="s">
        <v>137</v>
      </c>
      <c r="O51" t="s">
        <v>135</v>
      </c>
      <c r="P51" t="s">
        <v>164</v>
      </c>
      <c r="Q51" t="s">
        <v>143</v>
      </c>
      <c r="R51" t="s">
        <v>162</v>
      </c>
      <c r="S51" t="s">
        <v>171</v>
      </c>
      <c r="T51" t="s">
        <v>138</v>
      </c>
      <c r="V51" t="s">
        <v>148</v>
      </c>
      <c r="X51" t="s">
        <v>146</v>
      </c>
      <c r="Y51" t="s">
        <v>163</v>
      </c>
      <c r="Z51" t="s">
        <v>173</v>
      </c>
      <c r="AB51" t="s">
        <v>155</v>
      </c>
      <c r="AC51" t="s">
        <v>167</v>
      </c>
      <c r="AE51" t="s">
        <v>169</v>
      </c>
    </row>
  </sheetData>
  <sheetProtection selectLockedCells="1"/>
  <mergeCells count="51">
    <mergeCell ref="G37:K37"/>
    <mergeCell ref="M31:N31"/>
    <mergeCell ref="P31:Q31"/>
    <mergeCell ref="C32:L32"/>
    <mergeCell ref="M32:Q32"/>
    <mergeCell ref="G35:K35"/>
    <mergeCell ref="G36:K36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paperSize="9" scale="9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47"/>
  <sheetViews>
    <sheetView topLeftCell="C8" zoomScaleNormal="100" workbookViewId="0">
      <pane ySplit="1" topLeftCell="A15" activePane="bottomLeft" state="frozenSplit"/>
      <selection activeCell="G18" sqref="G18:K18"/>
      <selection pane="bottomLeft" activeCell="V28" sqref="V28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0" hidden="1" customWidth="1"/>
    <col min="43" max="43" width="4" hidden="1" customWidth="1"/>
    <col min="44" max="45" width="4" customWidth="1"/>
    <col min="46" max="46" width="10.42578125" style="12" customWidth="1"/>
    <col min="47" max="238" width="11.42578125" customWidth="1"/>
    <col min="239" max="240" width="4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4" width="4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617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/>
      <c r="U2" s="9"/>
      <c r="V2" s="9"/>
      <c r="W2" s="5"/>
      <c r="X2" s="196" t="str">
        <f>IF(T2="","",T2)</f>
        <v/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>48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112" t="s">
        <v>27</v>
      </c>
      <c r="M8" s="112" t="s">
        <v>24</v>
      </c>
      <c r="N8" s="112" t="s">
        <v>100</v>
      </c>
      <c r="O8" s="112" t="s">
        <v>93</v>
      </c>
      <c r="P8" s="112" t="s">
        <v>34</v>
      </c>
      <c r="Q8" s="112" t="s">
        <v>98</v>
      </c>
      <c r="R8" s="112" t="s">
        <v>23</v>
      </c>
      <c r="S8" s="112" t="s">
        <v>16</v>
      </c>
      <c r="T8" s="112" t="s">
        <v>99</v>
      </c>
      <c r="U8" s="112" t="s">
        <v>102</v>
      </c>
      <c r="V8" s="112" t="s">
        <v>97</v>
      </c>
      <c r="W8" s="112" t="s">
        <v>26</v>
      </c>
      <c r="X8" s="112" t="s">
        <v>101</v>
      </c>
      <c r="Y8" s="112" t="s">
        <v>29</v>
      </c>
      <c r="Z8" s="112" t="s">
        <v>18</v>
      </c>
      <c r="AA8" s="112" t="s">
        <v>31</v>
      </c>
      <c r="AB8" s="112" t="s">
        <v>110</v>
      </c>
      <c r="AE8" s="88"/>
      <c r="AF8" s="88"/>
      <c r="AG8" s="88"/>
      <c r="AH8" s="22"/>
      <c r="AI8" s="22"/>
      <c r="AJ8" s="22"/>
      <c r="AK8" s="22"/>
      <c r="AL8" s="22"/>
      <c r="AM8" s="22"/>
      <c r="AN8" s="22"/>
      <c r="AP8" s="25" t="s">
        <v>458</v>
      </c>
      <c r="AT8"/>
    </row>
    <row r="9" spans="1:47" s="33" customFormat="1" ht="19.149999999999999" customHeight="1">
      <c r="A9" s="157" t="s">
        <v>42</v>
      </c>
      <c r="B9" s="157">
        <v>85</v>
      </c>
      <c r="C9" s="27">
        <f t="shared" ref="C9:C15" ca="1" si="0">OFFSET(C9,15,0)</f>
        <v>1</v>
      </c>
      <c r="D9" s="117" t="s">
        <v>618</v>
      </c>
      <c r="E9" s="26" t="s">
        <v>44</v>
      </c>
      <c r="F9" s="26">
        <v>98</v>
      </c>
      <c r="G9" s="239" t="s">
        <v>326</v>
      </c>
      <c r="H9" s="239"/>
      <c r="I9" s="239"/>
      <c r="J9" s="239"/>
      <c r="K9" s="239"/>
      <c r="L9" s="116"/>
      <c r="M9" s="116"/>
      <c r="N9" s="116"/>
      <c r="O9" s="115" t="s">
        <v>53</v>
      </c>
      <c r="P9" s="116"/>
      <c r="Q9" s="116"/>
      <c r="R9" s="116"/>
      <c r="S9" s="115"/>
      <c r="T9" s="116"/>
      <c r="U9" s="116"/>
      <c r="V9" s="116"/>
      <c r="W9" s="115" t="s">
        <v>45</v>
      </c>
      <c r="X9" s="116"/>
      <c r="Y9" s="116"/>
      <c r="Z9" s="116"/>
      <c r="AA9" s="115" t="s">
        <v>316</v>
      </c>
      <c r="AB9" s="116"/>
      <c r="AE9" s="40"/>
      <c r="AF9" s="40"/>
      <c r="AG9" s="40"/>
      <c r="AH9" s="32"/>
      <c r="AI9" s="32"/>
      <c r="AJ9" s="32"/>
      <c r="AK9" s="31"/>
      <c r="AL9" s="32"/>
      <c r="AM9" s="31"/>
      <c r="AN9" s="32"/>
      <c r="AP9" s="25" t="s">
        <v>460</v>
      </c>
      <c r="AQ9" s="37">
        <f>IF(E10="M",100,IF(E10=1,100,IF(E10="","",120)))</f>
        <v>100</v>
      </c>
    </row>
    <row r="10" spans="1:47" s="37" customFormat="1" ht="21.6" customHeight="1">
      <c r="A10" s="26" t="s">
        <v>42</v>
      </c>
      <c r="B10" s="26">
        <v>85</v>
      </c>
      <c r="C10" s="27">
        <f t="shared" ca="1" si="0"/>
        <v>2</v>
      </c>
      <c r="D10" s="117" t="s">
        <v>619</v>
      </c>
      <c r="E10" s="26" t="s">
        <v>44</v>
      </c>
      <c r="F10" s="26">
        <v>85</v>
      </c>
      <c r="G10" s="239" t="s">
        <v>620</v>
      </c>
      <c r="H10" s="239"/>
      <c r="I10" s="239"/>
      <c r="J10" s="239"/>
      <c r="K10" s="239"/>
      <c r="L10" s="115" t="s">
        <v>65</v>
      </c>
      <c r="M10" s="116"/>
      <c r="N10" s="116"/>
      <c r="O10" s="115" t="s">
        <v>54</v>
      </c>
      <c r="P10" s="116"/>
      <c r="Q10" s="116"/>
      <c r="R10" s="115" t="s">
        <v>45</v>
      </c>
      <c r="S10" s="116"/>
      <c r="T10" s="116"/>
      <c r="U10" s="116"/>
      <c r="V10" s="115"/>
      <c r="W10" s="116"/>
      <c r="X10" s="116"/>
      <c r="Y10" s="116"/>
      <c r="Z10" s="115" t="s">
        <v>47</v>
      </c>
      <c r="AA10" s="116"/>
      <c r="AB10" s="116"/>
      <c r="AE10" s="40"/>
      <c r="AF10" s="40"/>
      <c r="AG10" s="40"/>
      <c r="AH10" s="32"/>
      <c r="AI10" s="32"/>
      <c r="AJ10" s="32"/>
      <c r="AK10" s="31"/>
      <c r="AL10" s="32"/>
      <c r="AM10" s="31"/>
      <c r="AN10" s="32"/>
      <c r="AP10" s="36" t="s">
        <v>463</v>
      </c>
    </row>
    <row r="11" spans="1:47" s="33" customFormat="1" ht="21.6" customHeight="1">
      <c r="A11" s="26" t="s">
        <v>42</v>
      </c>
      <c r="B11" s="26">
        <v>53</v>
      </c>
      <c r="C11" s="27">
        <f t="shared" ca="1" si="0"/>
        <v>3</v>
      </c>
      <c r="D11" s="117" t="s">
        <v>621</v>
      </c>
      <c r="E11" s="26" t="s">
        <v>44</v>
      </c>
      <c r="F11" s="26">
        <v>86</v>
      </c>
      <c r="G11" s="239" t="s">
        <v>622</v>
      </c>
      <c r="H11" s="239"/>
      <c r="I11" s="239"/>
      <c r="J11" s="239"/>
      <c r="K11" s="239"/>
      <c r="L11" s="116"/>
      <c r="M11" s="115" t="s">
        <v>54</v>
      </c>
      <c r="N11" s="116"/>
      <c r="O11" s="116"/>
      <c r="P11" s="115" t="s">
        <v>623</v>
      </c>
      <c r="Q11" s="116"/>
      <c r="R11" s="116"/>
      <c r="S11" s="115"/>
      <c r="T11" s="116"/>
      <c r="U11" s="116"/>
      <c r="V11" s="115"/>
      <c r="W11" s="116"/>
      <c r="X11" s="116"/>
      <c r="Y11" s="115"/>
      <c r="Z11" s="116"/>
      <c r="AA11" s="116"/>
      <c r="AB11" s="116"/>
      <c r="AP11" s="36" t="s">
        <v>465</v>
      </c>
    </row>
    <row r="12" spans="1:47" s="33" customFormat="1" ht="21.6" customHeight="1">
      <c r="A12" s="26" t="s">
        <v>224</v>
      </c>
      <c r="B12" s="26">
        <v>79</v>
      </c>
      <c r="C12" s="27">
        <f t="shared" ca="1" si="0"/>
        <v>4</v>
      </c>
      <c r="D12" s="117" t="s">
        <v>624</v>
      </c>
      <c r="E12" s="26" t="s">
        <v>44</v>
      </c>
      <c r="F12" s="26">
        <v>88</v>
      </c>
      <c r="G12" s="239" t="s">
        <v>549</v>
      </c>
      <c r="H12" s="239"/>
      <c r="I12" s="239"/>
      <c r="J12" s="239"/>
      <c r="K12" s="239"/>
      <c r="L12" s="116"/>
      <c r="M12" s="116"/>
      <c r="N12" s="115" t="s">
        <v>55</v>
      </c>
      <c r="O12" s="116"/>
      <c r="P12" s="116"/>
      <c r="Q12" s="115" t="s">
        <v>54</v>
      </c>
      <c r="R12" s="116"/>
      <c r="S12" s="116"/>
      <c r="T12" s="115" t="s">
        <v>219</v>
      </c>
      <c r="U12" s="116"/>
      <c r="V12" s="116"/>
      <c r="W12" s="115" t="s">
        <v>54</v>
      </c>
      <c r="X12" s="116"/>
      <c r="Y12" s="116"/>
      <c r="Z12" s="115" t="s">
        <v>54</v>
      </c>
      <c r="AA12" s="116"/>
      <c r="AB12" s="116"/>
      <c r="AP12" s="36" t="s">
        <v>467</v>
      </c>
    </row>
    <row r="13" spans="1:47" s="33" customFormat="1" ht="21.6" customHeight="1">
      <c r="A13" s="26" t="s">
        <v>42</v>
      </c>
      <c r="B13" s="26">
        <v>49</v>
      </c>
      <c r="C13" s="27">
        <f t="shared" ca="1" si="0"/>
        <v>5</v>
      </c>
      <c r="D13" s="117" t="s">
        <v>625</v>
      </c>
      <c r="E13" s="26" t="s">
        <v>44</v>
      </c>
      <c r="F13" s="26">
        <v>89</v>
      </c>
      <c r="G13" s="239" t="s">
        <v>333</v>
      </c>
      <c r="H13" s="239"/>
      <c r="I13" s="239"/>
      <c r="J13" s="239"/>
      <c r="K13" s="239"/>
      <c r="L13" s="116"/>
      <c r="M13" s="115" t="s">
        <v>45</v>
      </c>
      <c r="N13" s="116"/>
      <c r="O13" s="116"/>
      <c r="P13" s="116"/>
      <c r="Q13" s="115" t="s">
        <v>45</v>
      </c>
      <c r="R13" s="116"/>
      <c r="S13" s="116"/>
      <c r="T13" s="116"/>
      <c r="U13" s="115"/>
      <c r="V13" s="116"/>
      <c r="W13" s="116"/>
      <c r="X13" s="115" t="s">
        <v>47</v>
      </c>
      <c r="Y13" s="116"/>
      <c r="Z13" s="116"/>
      <c r="AA13" s="115" t="s">
        <v>53</v>
      </c>
      <c r="AB13" s="116"/>
      <c r="AP13" s="36" t="s">
        <v>469</v>
      </c>
    </row>
    <row r="14" spans="1:47" s="33" customFormat="1" ht="21.6" customHeight="1">
      <c r="A14" s="26" t="s">
        <v>42</v>
      </c>
      <c r="B14" s="26">
        <v>85</v>
      </c>
      <c r="C14" s="27">
        <f t="shared" ca="1" si="0"/>
        <v>6</v>
      </c>
      <c r="D14" s="117" t="s">
        <v>626</v>
      </c>
      <c r="E14" s="26" t="s">
        <v>44</v>
      </c>
      <c r="F14" s="26">
        <v>90</v>
      </c>
      <c r="G14" s="239" t="s">
        <v>231</v>
      </c>
      <c r="H14" s="239"/>
      <c r="I14" s="239"/>
      <c r="J14" s="239"/>
      <c r="K14" s="239"/>
      <c r="L14" s="115" t="s">
        <v>249</v>
      </c>
      <c r="M14" s="116"/>
      <c r="N14" s="116"/>
      <c r="O14" s="116"/>
      <c r="P14" s="115" t="s">
        <v>54</v>
      </c>
      <c r="Q14" s="116"/>
      <c r="R14" s="116"/>
      <c r="S14" s="116"/>
      <c r="T14" s="115" t="s">
        <v>522</v>
      </c>
      <c r="U14" s="116"/>
      <c r="V14" s="116"/>
      <c r="W14" s="116"/>
      <c r="X14" s="115" t="s">
        <v>54</v>
      </c>
      <c r="Y14" s="116"/>
      <c r="Z14" s="116"/>
      <c r="AA14" s="116"/>
      <c r="AB14" s="115"/>
      <c r="AP14" s="36" t="s">
        <v>471</v>
      </c>
    </row>
    <row r="15" spans="1:47" s="33" customFormat="1" ht="21.6" customHeight="1">
      <c r="A15" s="26" t="s">
        <v>202</v>
      </c>
      <c r="B15" s="26">
        <v>37</v>
      </c>
      <c r="C15" s="27">
        <f t="shared" ca="1" si="0"/>
        <v>7</v>
      </c>
      <c r="D15" s="117" t="s">
        <v>627</v>
      </c>
      <c r="E15" s="26" t="s">
        <v>44</v>
      </c>
      <c r="F15" s="26">
        <v>92</v>
      </c>
      <c r="G15" s="239" t="s">
        <v>628</v>
      </c>
      <c r="H15" s="239"/>
      <c r="I15" s="239"/>
      <c r="J15" s="239"/>
      <c r="K15" s="239"/>
      <c r="L15" s="116"/>
      <c r="M15" s="116"/>
      <c r="N15" s="115" t="s">
        <v>54</v>
      </c>
      <c r="O15" s="116"/>
      <c r="P15" s="116"/>
      <c r="Q15" s="116"/>
      <c r="R15" s="115" t="s">
        <v>54</v>
      </c>
      <c r="S15" s="116"/>
      <c r="T15" s="116"/>
      <c r="U15" s="115"/>
      <c r="V15" s="116"/>
      <c r="W15" s="116"/>
      <c r="X15" s="116"/>
      <c r="Y15" s="115"/>
      <c r="Z15" s="116"/>
      <c r="AA15" s="116"/>
      <c r="AB15" s="115"/>
      <c r="AP15" s="36" t="s">
        <v>474</v>
      </c>
    </row>
    <row r="16" spans="1:47" s="163" customFormat="1" ht="21.6" hidden="1" customHeight="1">
      <c r="A16" s="158"/>
      <c r="B16" s="158"/>
      <c r="C16" s="159"/>
      <c r="D16" s="160"/>
      <c r="E16" s="158"/>
      <c r="F16" s="158"/>
      <c r="G16" s="255"/>
      <c r="H16" s="255"/>
      <c r="I16" s="255"/>
      <c r="J16" s="255"/>
      <c r="K16" s="255"/>
      <c r="L16" s="161"/>
      <c r="M16" s="161"/>
      <c r="N16" s="161"/>
      <c r="O16" s="162"/>
      <c r="P16" s="161"/>
      <c r="Q16" s="161"/>
      <c r="R16" s="162"/>
      <c r="S16" s="161"/>
      <c r="T16" s="161"/>
      <c r="U16" s="161"/>
      <c r="V16" s="161"/>
      <c r="W16" s="161"/>
      <c r="X16" s="162"/>
      <c r="Y16" s="161"/>
      <c r="Z16" s="162"/>
      <c r="AA16" s="161"/>
      <c r="AB16" s="161"/>
      <c r="AP16" s="164"/>
    </row>
    <row r="17" spans="1:50" s="163" customFormat="1" ht="21.6" hidden="1" customHeight="1">
      <c r="A17" s="165"/>
      <c r="B17" s="165"/>
      <c r="C17" s="166"/>
      <c r="D17" s="167"/>
      <c r="E17" s="167"/>
      <c r="F17" s="167"/>
      <c r="G17" s="167"/>
      <c r="H17" s="167"/>
      <c r="I17" s="167"/>
      <c r="J17" s="167"/>
      <c r="K17" s="167"/>
      <c r="L17" s="168"/>
      <c r="M17" s="168"/>
      <c r="N17" s="168"/>
      <c r="O17" s="169"/>
      <c r="P17" s="168"/>
      <c r="Q17" s="168"/>
      <c r="R17" s="168"/>
      <c r="S17" s="168"/>
      <c r="T17" s="168"/>
      <c r="U17" s="169"/>
      <c r="V17" s="168"/>
      <c r="W17" s="168"/>
      <c r="X17" s="169"/>
      <c r="Y17" s="168"/>
      <c r="Z17" s="122"/>
      <c r="AA17" s="122"/>
      <c r="AB17" s="122"/>
      <c r="AC17" s="122"/>
      <c r="AD17" s="122"/>
      <c r="AO17" s="170"/>
      <c r="AP17" s="170"/>
      <c r="AT17" s="171"/>
      <c r="AU17" s="64"/>
      <c r="AV17" s="64"/>
      <c r="AW17" s="64"/>
      <c r="AX17" s="64"/>
    </row>
    <row r="18" spans="1:50" s="163" customFormat="1" ht="21.6" hidden="1" customHeight="1">
      <c r="A18" s="165"/>
      <c r="B18" s="165"/>
      <c r="C18" s="166"/>
      <c r="D18" s="167"/>
      <c r="E18" s="167"/>
      <c r="F18" s="167"/>
      <c r="G18" s="167"/>
      <c r="H18" s="167"/>
      <c r="I18" s="167"/>
      <c r="J18" s="167"/>
      <c r="K18" s="167"/>
      <c r="L18" s="168"/>
      <c r="M18" s="168"/>
      <c r="N18" s="168"/>
      <c r="O18" s="169"/>
      <c r="P18" s="168"/>
      <c r="Q18" s="168"/>
      <c r="R18" s="168"/>
      <c r="S18" s="168"/>
      <c r="T18" s="168"/>
      <c r="U18" s="169"/>
      <c r="V18" s="168"/>
      <c r="W18" s="168"/>
      <c r="X18" s="169"/>
      <c r="Y18" s="168"/>
      <c r="Z18" s="172"/>
      <c r="AA18" s="172"/>
      <c r="AB18" s="172"/>
      <c r="AC18" s="172"/>
      <c r="AD18" s="172"/>
      <c r="AO18" s="170"/>
      <c r="AP18" s="170"/>
      <c r="AT18" s="171"/>
      <c r="AU18" s="64"/>
      <c r="AV18" s="64"/>
      <c r="AW18" s="64"/>
      <c r="AX18" s="64"/>
    </row>
    <row r="19" spans="1:50" s="33" customFormat="1" ht="21.6" customHeight="1" thickBot="1">
      <c r="A19" s="52"/>
      <c r="B19" s="52"/>
      <c r="C19" s="47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32"/>
      <c r="AT19" s="123"/>
      <c r="AU19" s="41"/>
      <c r="AV19" s="45"/>
      <c r="AW19" s="45"/>
      <c r="AX19" s="45"/>
    </row>
    <row r="20" spans="1:50" s="33" customFormat="1" ht="21.6" customHeight="1" thickBot="1">
      <c r="A20" s="52"/>
      <c r="D20" s="256" t="s">
        <v>92</v>
      </c>
      <c r="E20" s="257"/>
      <c r="F20" s="258"/>
      <c r="G20" s="112" t="s">
        <v>21</v>
      </c>
      <c r="H20" s="112" t="s">
        <v>35</v>
      </c>
      <c r="I20" s="112" t="s">
        <v>36</v>
      </c>
      <c r="J20" s="112" t="s">
        <v>106</v>
      </c>
      <c r="K20" s="88"/>
      <c r="L20" s="88"/>
      <c r="M20" s="88"/>
      <c r="N20" s="88"/>
      <c r="Q20" s="40"/>
      <c r="R20" s="40"/>
      <c r="S20" s="40"/>
      <c r="T20" s="40"/>
      <c r="U20" s="40"/>
      <c r="V20" s="40"/>
      <c r="W20" s="40"/>
      <c r="X20" s="40"/>
      <c r="Y20" s="40"/>
      <c r="Z20" s="221" t="s">
        <v>103</v>
      </c>
      <c r="AA20" s="222"/>
      <c r="AB20" s="222"/>
      <c r="AC20" s="222"/>
      <c r="AD20" s="222"/>
      <c r="AE20" s="223"/>
      <c r="AH20" s="41"/>
      <c r="AI20" s="56"/>
      <c r="AJ20" s="56"/>
      <c r="AK20" s="56"/>
      <c r="AL20" s="56"/>
      <c r="AM20" s="41"/>
      <c r="AN20" s="41"/>
      <c r="AQ20" s="32"/>
      <c r="AR20" s="32"/>
      <c r="AS20" s="32"/>
      <c r="AT20" s="129"/>
      <c r="AU20" s="45"/>
      <c r="AV20" s="45"/>
    </row>
    <row r="21" spans="1:50" s="33" customFormat="1" ht="21.6" customHeight="1" thickBot="1">
      <c r="A21" s="52"/>
      <c r="B21" s="52"/>
      <c r="V21" s="88"/>
      <c r="W21" s="88"/>
      <c r="X21" s="88"/>
      <c r="Y21" s="88"/>
      <c r="Z21" s="57"/>
      <c r="AA21" s="58"/>
      <c r="AB21" s="58"/>
      <c r="AC21" s="58"/>
      <c r="AD21" s="58"/>
      <c r="AE21" s="59"/>
      <c r="AH21" s="22"/>
      <c r="AI21" s="22"/>
      <c r="AJ21" s="22"/>
      <c r="AK21" s="22"/>
      <c r="AL21" s="48"/>
      <c r="AM21" s="48"/>
      <c r="AN21" s="48"/>
      <c r="AP21" s="61" t="s">
        <v>475</v>
      </c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61" t="s">
        <v>116</v>
      </c>
      <c r="AA22" s="262"/>
      <c r="AB22" s="262"/>
      <c r="AC22" s="262"/>
      <c r="AD22" s="262"/>
      <c r="AE22" s="263"/>
      <c r="AH22" s="65"/>
      <c r="AI22" s="65"/>
      <c r="AJ22" s="65"/>
      <c r="AK22" s="65"/>
      <c r="AL22" s="65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134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12" t="s">
        <v>21</v>
      </c>
      <c r="T23" s="112" t="s">
        <v>36</v>
      </c>
      <c r="U23" s="176"/>
      <c r="V23" s="176"/>
      <c r="W23" s="176"/>
      <c r="X23" s="177"/>
      <c r="Z23" s="178"/>
      <c r="AA23" s="68"/>
      <c r="AB23" s="68"/>
      <c r="AC23" s="68"/>
      <c r="AD23" s="68"/>
      <c r="AE23" s="179"/>
      <c r="AH23" s="22"/>
      <c r="AI23" s="22"/>
      <c r="AJ23" s="22"/>
      <c r="AK23" s="22"/>
      <c r="AL23" s="48"/>
      <c r="AM23" s="48"/>
      <c r="AN23" s="48"/>
      <c r="AO23" s="77"/>
    </row>
    <row r="24" spans="1:50" s="33" customFormat="1" ht="24" customHeight="1">
      <c r="A24" s="78" t="str">
        <f ca="1">OFFSET(A24,-15,0)</f>
        <v>PDL</v>
      </c>
      <c r="B24" s="79">
        <f ca="1">OFFSET(B24,-15,0)</f>
        <v>85</v>
      </c>
      <c r="C24" s="17">
        <v>1</v>
      </c>
      <c r="D24" s="117" t="str">
        <f ca="1">OFFSET(D24,-15,0)</f>
        <v>LETOURNEUR Nathan</v>
      </c>
      <c r="E24" s="26" t="str">
        <f ca="1">OFFSET(E24,-15,0)</f>
        <v>M</v>
      </c>
      <c r="F24" s="26">
        <v>50</v>
      </c>
      <c r="G24" s="81">
        <v>10</v>
      </c>
      <c r="H24" s="81">
        <v>10</v>
      </c>
      <c r="I24" s="81">
        <v>0</v>
      </c>
      <c r="J24" s="81">
        <v>10</v>
      </c>
      <c r="K24" s="139" t="str">
        <f>IF(L24&lt;&gt;"","-","")</f>
        <v/>
      </c>
      <c r="L24" s="83"/>
      <c r="M24" s="227">
        <f>SUM(G24:K24)</f>
        <v>30</v>
      </c>
      <c r="N24" s="228"/>
      <c r="O24" s="84"/>
      <c r="P24" s="233">
        <f t="shared" ref="P24:P30" ca="1" si="1">SUM(OFFSET(P24,0,-10),OFFSET(P24,0,-3))</f>
        <v>80</v>
      </c>
      <c r="Q24" s="230"/>
      <c r="R24" s="45"/>
      <c r="S24" s="188" t="s">
        <v>307</v>
      </c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H24" s="32"/>
      <c r="AI24" s="32"/>
      <c r="AJ24" s="32"/>
      <c r="AK24" s="32"/>
      <c r="AL24" s="48"/>
      <c r="AM24" s="48"/>
      <c r="AN24" s="48"/>
      <c r="AO24" s="52"/>
      <c r="AQ24" s="33">
        <f t="shared" ref="AQ24:AQ30" si="2">COUNT(G24:K24)</f>
        <v>4</v>
      </c>
    </row>
    <row r="25" spans="1:50" s="33" customFormat="1" ht="21.6" customHeight="1">
      <c r="A25" s="78" t="str">
        <f t="shared" ref="A25:B30" ca="1" si="3">OFFSET(A25,-15,0)</f>
        <v>PDL</v>
      </c>
      <c r="B25" s="79">
        <f t="shared" ca="1" si="3"/>
        <v>85</v>
      </c>
      <c r="C25" s="17">
        <v>2</v>
      </c>
      <c r="D25" s="117" t="str">
        <f t="shared" ref="D25:E30" ca="1" si="4">OFFSET(D25,-15,0)</f>
        <v>GRUAND Steve</v>
      </c>
      <c r="E25" s="26" t="str">
        <f t="shared" ca="1" si="4"/>
        <v>M</v>
      </c>
      <c r="F25" s="26">
        <v>40</v>
      </c>
      <c r="G25" s="81">
        <v>0</v>
      </c>
      <c r="H25" s="81">
        <v>0</v>
      </c>
      <c r="I25" s="81">
        <v>10</v>
      </c>
      <c r="J25" s="81">
        <v>10</v>
      </c>
      <c r="K25" s="139">
        <v>0</v>
      </c>
      <c r="L25" s="83"/>
      <c r="M25" s="227">
        <f t="shared" ref="M25:M30" si="5">SUM(G25:K25)</f>
        <v>20</v>
      </c>
      <c r="N25" s="228"/>
      <c r="O25" s="84"/>
      <c r="P25" s="233">
        <f t="shared" ca="1" si="1"/>
        <v>60</v>
      </c>
      <c r="Q25" s="230"/>
      <c r="R25" s="45"/>
      <c r="S25" s="85"/>
      <c r="T25" s="86" t="s">
        <v>54</v>
      </c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H25" s="32"/>
      <c r="AI25" s="32"/>
      <c r="AJ25" s="32"/>
      <c r="AK25" s="32"/>
      <c r="AL25" s="48"/>
      <c r="AM25" s="48"/>
      <c r="AN25" s="48"/>
      <c r="AO25" s="52"/>
      <c r="AQ25" s="33">
        <f t="shared" si="2"/>
        <v>5</v>
      </c>
    </row>
    <row r="26" spans="1:50" s="33" customFormat="1" ht="21.6" customHeight="1">
      <c r="A26" s="78" t="str">
        <f t="shared" ca="1" si="3"/>
        <v>PDL</v>
      </c>
      <c r="B26" s="79">
        <f t="shared" ca="1" si="3"/>
        <v>53</v>
      </c>
      <c r="C26" s="17">
        <v>3</v>
      </c>
      <c r="D26" s="117" t="str">
        <f t="shared" ca="1" si="4"/>
        <v>BLIN Cedric</v>
      </c>
      <c r="E26" s="26" t="str">
        <f t="shared" ca="1" si="4"/>
        <v>M</v>
      </c>
      <c r="F26" s="26">
        <v>30</v>
      </c>
      <c r="G26" s="81">
        <v>0</v>
      </c>
      <c r="H26" s="81">
        <v>0</v>
      </c>
      <c r="I26" s="81" t="str">
        <f>IF(L26&lt;&gt;"","-","")</f>
        <v>-</v>
      </c>
      <c r="J26" s="81" t="str">
        <f>IF(L26&lt;&gt;"","-","")</f>
        <v>-</v>
      </c>
      <c r="K26" s="139" t="str">
        <f>IF(L26&lt;&gt;"","-","")</f>
        <v>-</v>
      </c>
      <c r="L26" s="83" t="s">
        <v>240</v>
      </c>
      <c r="M26" s="227">
        <f t="shared" si="5"/>
        <v>0</v>
      </c>
      <c r="N26" s="228"/>
      <c r="O26" s="84"/>
      <c r="P26" s="233">
        <f t="shared" ca="1" si="1"/>
        <v>30</v>
      </c>
      <c r="Q26" s="230"/>
      <c r="R26" s="45"/>
      <c r="S26" s="85"/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H26" s="32"/>
      <c r="AI26" s="32"/>
      <c r="AJ26" s="32"/>
      <c r="AK26" s="32"/>
      <c r="AL26" s="48"/>
      <c r="AM26" s="48"/>
      <c r="AN26" s="48"/>
      <c r="AO26" s="52"/>
      <c r="AQ26" s="33">
        <f t="shared" si="2"/>
        <v>2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PC</v>
      </c>
      <c r="B27" s="79">
        <f t="shared" ca="1" si="3"/>
        <v>79</v>
      </c>
      <c r="C27" s="17">
        <v>4</v>
      </c>
      <c r="D27" s="117" t="str">
        <f t="shared" ca="1" si="4"/>
        <v>DOUAILIN Olivier</v>
      </c>
      <c r="E27" s="26" t="str">
        <f t="shared" ca="1" si="4"/>
        <v>M</v>
      </c>
      <c r="F27" s="26">
        <v>0</v>
      </c>
      <c r="G27" s="81">
        <v>10</v>
      </c>
      <c r="H27" s="81">
        <v>0</v>
      </c>
      <c r="I27" s="81">
        <v>0</v>
      </c>
      <c r="J27" s="81">
        <v>0</v>
      </c>
      <c r="K27" s="139">
        <v>0</v>
      </c>
      <c r="L27" s="83"/>
      <c r="M27" s="227">
        <f t="shared" si="5"/>
        <v>10</v>
      </c>
      <c r="N27" s="228"/>
      <c r="O27" s="84"/>
      <c r="P27" s="233">
        <f t="shared" ca="1" si="1"/>
        <v>10</v>
      </c>
      <c r="Q27" s="230"/>
      <c r="R27" s="45"/>
      <c r="S27" s="85"/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H27" s="32"/>
      <c r="AI27" s="32"/>
      <c r="AJ27" s="32"/>
      <c r="AK27" s="32"/>
      <c r="AL27" s="48"/>
      <c r="AM27" s="48"/>
      <c r="AN27" s="48"/>
      <c r="AO27" s="52"/>
      <c r="AQ27" s="33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PDL</v>
      </c>
      <c r="B28" s="79">
        <f t="shared" ca="1" si="3"/>
        <v>49</v>
      </c>
      <c r="C28" s="17">
        <v>5</v>
      </c>
      <c r="D28" s="117" t="str">
        <f t="shared" ca="1" si="4"/>
        <v>BARBE Simon</v>
      </c>
      <c r="E28" s="26" t="str">
        <f t="shared" ca="1" si="4"/>
        <v>M</v>
      </c>
      <c r="F28" s="26">
        <v>30</v>
      </c>
      <c r="G28" s="81">
        <v>10</v>
      </c>
      <c r="H28" s="81">
        <v>10</v>
      </c>
      <c r="I28" s="81">
        <v>10</v>
      </c>
      <c r="J28" s="81">
        <v>10</v>
      </c>
      <c r="K28" s="139">
        <v>10</v>
      </c>
      <c r="L28" s="83"/>
      <c r="M28" s="227">
        <f t="shared" si="5"/>
        <v>50</v>
      </c>
      <c r="N28" s="228"/>
      <c r="O28" s="84"/>
      <c r="P28" s="233">
        <f t="shared" ca="1" si="1"/>
        <v>80</v>
      </c>
      <c r="Q28" s="230"/>
      <c r="R28" s="45"/>
      <c r="S28" s="85"/>
      <c r="T28" s="86" t="s">
        <v>47</v>
      </c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H28" s="32"/>
      <c r="AI28" s="32"/>
      <c r="AJ28" s="32"/>
      <c r="AK28" s="32"/>
      <c r="AL28" s="48"/>
      <c r="AM28" s="48"/>
      <c r="AN28" s="48"/>
      <c r="AO28" s="52"/>
      <c r="AQ28" s="33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PDL</v>
      </c>
      <c r="B29" s="79">
        <f t="shared" ca="1" si="3"/>
        <v>85</v>
      </c>
      <c r="C29" s="17">
        <v>6</v>
      </c>
      <c r="D29" s="117" t="str">
        <f t="shared" ca="1" si="4"/>
        <v>BERNARD Yannick</v>
      </c>
      <c r="E29" s="26" t="str">
        <f t="shared" ca="1" si="4"/>
        <v>M</v>
      </c>
      <c r="F29" s="26">
        <v>50</v>
      </c>
      <c r="G29" s="81">
        <v>10</v>
      </c>
      <c r="H29" s="81">
        <v>0</v>
      </c>
      <c r="I29" s="81">
        <v>10</v>
      </c>
      <c r="J29" s="81">
        <v>0</v>
      </c>
      <c r="K29" s="139">
        <v>0</v>
      </c>
      <c r="L29" s="83"/>
      <c r="M29" s="227">
        <f t="shared" si="5"/>
        <v>20</v>
      </c>
      <c r="N29" s="228"/>
      <c r="O29" s="84"/>
      <c r="P29" s="233">
        <f t="shared" ca="1" si="1"/>
        <v>70</v>
      </c>
      <c r="Q29" s="230"/>
      <c r="R29" s="45"/>
      <c r="S29" s="188" t="s">
        <v>219</v>
      </c>
      <c r="T29" s="86"/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H29" s="32"/>
      <c r="AI29" s="32"/>
      <c r="AJ29" s="32"/>
      <c r="AK29" s="32"/>
      <c r="AL29" s="48"/>
      <c r="AM29" s="48"/>
      <c r="AN29" s="48"/>
      <c r="AO29" s="52"/>
      <c r="AQ29" s="33">
        <f t="shared" si="2"/>
        <v>5</v>
      </c>
      <c r="AR29" s="22"/>
      <c r="AT29" s="22"/>
      <c r="AU29" s="22"/>
      <c r="AV29" s="48"/>
      <c r="AW29" s="48"/>
      <c r="AX29" s="48"/>
    </row>
    <row r="30" spans="1:50" s="33" customFormat="1" ht="21.6" customHeight="1" thickBot="1">
      <c r="A30" s="91" t="str">
        <f t="shared" ca="1" si="3"/>
        <v>TBO</v>
      </c>
      <c r="B30" s="92">
        <f t="shared" ca="1" si="3"/>
        <v>37</v>
      </c>
      <c r="C30" s="17">
        <v>7</v>
      </c>
      <c r="D30" s="117" t="str">
        <f t="shared" ca="1" si="4"/>
        <v>TREMOUILLEAU Eric</v>
      </c>
      <c r="E30" s="26" t="str">
        <f t="shared" ca="1" si="4"/>
        <v>M</v>
      </c>
      <c r="F30" s="26">
        <v>70</v>
      </c>
      <c r="G30" s="189">
        <v>0</v>
      </c>
      <c r="H30" s="81">
        <v>0</v>
      </c>
      <c r="I30" s="81" t="str">
        <f>IF(L30&lt;&gt;"","-","")</f>
        <v>-</v>
      </c>
      <c r="J30" s="81" t="str">
        <f>IF(L30&lt;&gt;"","-","")</f>
        <v>-</v>
      </c>
      <c r="K30" s="139" t="str">
        <f>IF(L30&lt;&gt;"","-","")</f>
        <v>-</v>
      </c>
      <c r="L30" s="83" t="s">
        <v>240</v>
      </c>
      <c r="M30" s="227">
        <f t="shared" si="5"/>
        <v>0</v>
      </c>
      <c r="N30" s="228"/>
      <c r="O30" s="84"/>
      <c r="P30" s="233">
        <f t="shared" ca="1" si="1"/>
        <v>70</v>
      </c>
      <c r="Q30" s="230"/>
      <c r="R30" s="45"/>
      <c r="S30" s="93"/>
      <c r="T30" s="94"/>
      <c r="U30" s="94"/>
      <c r="V30" s="94"/>
      <c r="W30" s="94"/>
      <c r="X30" s="95"/>
      <c r="Z30" s="93"/>
      <c r="AA30" s="94"/>
      <c r="AB30" s="94"/>
      <c r="AC30" s="94"/>
      <c r="AD30" s="94"/>
      <c r="AE30" s="95"/>
      <c r="AH30" s="32"/>
      <c r="AI30" s="32"/>
      <c r="AJ30" s="32"/>
      <c r="AK30" s="32"/>
      <c r="AL30" s="48"/>
      <c r="AM30" s="48"/>
      <c r="AN30" s="48"/>
      <c r="AO30" s="52"/>
      <c r="AQ30" s="33">
        <f t="shared" si="2"/>
        <v>2</v>
      </c>
      <c r="AR30" s="22"/>
      <c r="AT30" s="22"/>
      <c r="AU30" s="22"/>
      <c r="AV30" s="48"/>
      <c r="AW30" s="48"/>
      <c r="AX30" s="48"/>
    </row>
    <row r="31" spans="1:50" s="33" customFormat="1" ht="13.15" customHeight="1">
      <c r="A31" s="52"/>
      <c r="B31" s="52"/>
      <c r="C31" s="181" t="s">
        <v>129</v>
      </c>
      <c r="D31" s="96"/>
      <c r="E31" s="96"/>
      <c r="F31" s="96"/>
      <c r="G31" s="96"/>
      <c r="H31" s="96"/>
      <c r="I31" s="96"/>
      <c r="J31" s="96"/>
      <c r="K31" s="96"/>
      <c r="L31" s="96"/>
      <c r="M31" s="236" t="s">
        <v>130</v>
      </c>
      <c r="N31" s="236"/>
      <c r="O31" s="236"/>
      <c r="P31" s="236"/>
      <c r="Q31" s="236"/>
      <c r="R31" s="148"/>
      <c r="S31" s="32"/>
      <c r="T31" s="32"/>
      <c r="U31" s="32"/>
      <c r="V31" s="32"/>
      <c r="W31" s="32"/>
      <c r="X31" s="32"/>
      <c r="Y31" s="48"/>
      <c r="Z31" s="32"/>
      <c r="AA31" s="32"/>
      <c r="AB31" s="32"/>
      <c r="AC31" s="32"/>
      <c r="AD31" s="32"/>
      <c r="AE31" s="32"/>
      <c r="AH31" s="32"/>
      <c r="AI31" s="32"/>
      <c r="AJ31" s="32"/>
      <c r="AK31" s="32"/>
      <c r="AL31" s="48"/>
      <c r="AM31" s="48"/>
      <c r="AN31" s="48"/>
      <c r="AO31" s="52"/>
      <c r="AR31" s="22"/>
      <c r="AT31" s="22"/>
      <c r="AU31" s="22"/>
      <c r="AV31" s="48"/>
      <c r="AW31" s="48"/>
      <c r="AX31" s="48"/>
    </row>
    <row r="32" spans="1:50" s="33" customFormat="1" ht="21.6" customHeight="1">
      <c r="A32" s="52"/>
      <c r="B32" s="52"/>
      <c r="C32" s="147"/>
      <c r="R32" s="89"/>
      <c r="S32" s="89"/>
      <c r="T32" s="89"/>
      <c r="U32" s="89"/>
      <c r="V32" s="89"/>
      <c r="W32" s="89"/>
      <c r="X32" s="89"/>
      <c r="Y32" s="89"/>
      <c r="Z32" s="48"/>
      <c r="AA32" s="149"/>
      <c r="AB32" s="149"/>
      <c r="AC32" s="150"/>
      <c r="AD32" s="148"/>
      <c r="AE32" s="148"/>
      <c r="AF32" s="48"/>
      <c r="AG32" s="48"/>
      <c r="AH32" s="48"/>
      <c r="AI32" s="48"/>
      <c r="AN32" s="90"/>
      <c r="AO32" s="90"/>
      <c r="AP32" s="90"/>
      <c r="AR32" s="48"/>
      <c r="AS32" s="48"/>
      <c r="AT32" s="151"/>
      <c r="AU32" s="22"/>
      <c r="AV32" s="22"/>
      <c r="AW32" s="22"/>
      <c r="AX32" s="22"/>
    </row>
    <row r="33" spans="1:50" s="33" customFormat="1" ht="21.6" customHeight="1">
      <c r="A33" s="52"/>
      <c r="B33" s="52"/>
      <c r="C33" s="147"/>
      <c r="D33" s="52"/>
      <c r="E33" s="52"/>
      <c r="F33" s="52"/>
      <c r="G33" s="52"/>
      <c r="H33" s="52"/>
      <c r="I33" s="52"/>
      <c r="J33" s="52"/>
      <c r="K33" s="52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48"/>
      <c r="AA33" s="149"/>
      <c r="AB33" s="149"/>
      <c r="AC33" s="150"/>
      <c r="AD33" s="148"/>
      <c r="AE33" s="148"/>
      <c r="AF33" s="48"/>
      <c r="AG33" s="48"/>
      <c r="AH33" s="48"/>
      <c r="AI33" s="48"/>
      <c r="AN33" s="90"/>
      <c r="AO33" s="90"/>
      <c r="AP33" s="90"/>
      <c r="AR33" s="48"/>
      <c r="AS33" s="48"/>
      <c r="AT33" s="151"/>
      <c r="AU33" s="22"/>
      <c r="AV33" s="32"/>
      <c r="AW33" s="22"/>
      <c r="AX33" s="22"/>
    </row>
    <row r="34" spans="1:50" s="33" customFormat="1" ht="21.6" hidden="1" customHeight="1">
      <c r="A34" s="37"/>
      <c r="B34" s="37"/>
      <c r="C34" s="37"/>
      <c r="D34" s="152"/>
      <c r="E34" s="152"/>
      <c r="F34" s="152"/>
      <c r="G34" s="152"/>
      <c r="H34" s="152"/>
      <c r="I34" s="152"/>
      <c r="J34" s="152"/>
      <c r="K34" s="152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  <c r="AR34" s="48"/>
      <c r="AS34" s="48"/>
      <c r="AT34" s="151"/>
      <c r="AU34" s="32"/>
      <c r="AV34" s="32"/>
      <c r="AW34" s="22"/>
      <c r="AX34" s="22"/>
    </row>
    <row r="35" spans="1:50" s="33" customFormat="1" ht="14.45" hidden="1" customHeight="1">
      <c r="A35" s="37"/>
      <c r="B35" s="37"/>
      <c r="C35" s="62">
        <f>COUNT(L35:AB35,S42:X42,Z42:AE42)</f>
        <v>0</v>
      </c>
      <c r="D35" s="62"/>
      <c r="G35" s="247" t="s">
        <v>131</v>
      </c>
      <c r="H35" s="248"/>
      <c r="I35" s="248"/>
      <c r="J35" s="248"/>
      <c r="K35" s="249"/>
      <c r="L35" s="154"/>
      <c r="M35" s="154"/>
      <c r="N35" s="154"/>
      <c r="O35" s="154"/>
      <c r="P35" s="154"/>
      <c r="Q35" s="154"/>
      <c r="R35" s="154"/>
      <c r="S35" s="99"/>
      <c r="T35" s="99"/>
      <c r="U35" s="154"/>
      <c r="V35" s="154"/>
      <c r="W35" s="154"/>
      <c r="X35" s="154"/>
      <c r="Y35" s="154"/>
      <c r="Z35" s="154"/>
      <c r="AA35" s="154"/>
      <c r="AB35" s="154"/>
      <c r="AC35" s="155"/>
      <c r="AD35" s="155"/>
      <c r="AE35" s="155"/>
      <c r="AF35" s="155"/>
      <c r="AG35" s="155"/>
      <c r="AH35" s="155"/>
      <c r="AI35" s="155"/>
      <c r="AJ35" s="155"/>
      <c r="AK35" s="100"/>
      <c r="AL35" s="41"/>
      <c r="AM35" s="41"/>
      <c r="AN35" s="41"/>
      <c r="AO35" s="41"/>
      <c r="AT35" s="123"/>
    </row>
    <row r="36" spans="1:50" s="33" customFormat="1" ht="14.45" hidden="1" customHeight="1">
      <c r="A36" s="37"/>
      <c r="B36" s="37"/>
      <c r="G36" s="250" t="s">
        <v>132</v>
      </c>
      <c r="H36" s="251"/>
      <c r="I36" s="251"/>
      <c r="J36" s="251"/>
      <c r="K36" s="252"/>
      <c r="L36" s="154"/>
      <c r="M36" s="154"/>
      <c r="N36" s="154"/>
      <c r="O36" s="154"/>
      <c r="P36" s="154"/>
      <c r="Q36" s="154"/>
      <c r="R36" s="154"/>
      <c r="S36" s="99"/>
      <c r="T36" s="99"/>
      <c r="U36" s="154"/>
      <c r="V36" s="154"/>
      <c r="W36" s="154"/>
      <c r="X36" s="154"/>
      <c r="Y36" s="154"/>
      <c r="Z36" s="154"/>
      <c r="AA36" s="154"/>
      <c r="AB36" s="154"/>
      <c r="AC36" s="155"/>
      <c r="AD36" s="155"/>
      <c r="AE36" s="155"/>
      <c r="AF36" s="155"/>
      <c r="AG36" s="155"/>
      <c r="AH36" s="155"/>
      <c r="AI36" s="155"/>
      <c r="AJ36" s="155"/>
      <c r="AK36" s="100"/>
      <c r="AL36" s="41"/>
      <c r="AM36" s="41"/>
      <c r="AN36" s="41"/>
      <c r="AO36" s="41"/>
      <c r="AT36" s="123"/>
    </row>
    <row r="37" spans="1:50" s="33" customFormat="1" ht="14.45" hidden="1" customHeight="1">
      <c r="A37" s="37"/>
      <c r="B37" s="37"/>
      <c r="C37" s="62"/>
      <c r="G37" s="250" t="s">
        <v>133</v>
      </c>
      <c r="H37" s="251"/>
      <c r="I37" s="251"/>
      <c r="J37" s="251"/>
      <c r="K37" s="252"/>
      <c r="L37" s="154"/>
      <c r="M37" s="154"/>
      <c r="N37" s="154"/>
      <c r="O37" s="154"/>
      <c r="P37" s="154"/>
      <c r="Q37" s="154"/>
      <c r="R37" s="154"/>
      <c r="S37" s="99"/>
      <c r="T37" s="99"/>
      <c r="U37" s="154"/>
      <c r="V37" s="154"/>
      <c r="W37" s="154"/>
      <c r="X37" s="154"/>
      <c r="Y37" s="154"/>
      <c r="Z37" s="154"/>
      <c r="AA37" s="154"/>
      <c r="AB37" s="154"/>
      <c r="AC37" s="155"/>
      <c r="AD37" s="155"/>
      <c r="AE37" s="155"/>
      <c r="AF37" s="155"/>
      <c r="AG37" s="155"/>
      <c r="AH37" s="155"/>
      <c r="AI37" s="155"/>
      <c r="AJ37" s="155"/>
      <c r="AK37" s="100"/>
      <c r="AL37" s="41"/>
      <c r="AM37" s="41"/>
      <c r="AN37" s="41"/>
      <c r="AO37" s="41"/>
      <c r="AT37" s="123"/>
    </row>
    <row r="38" spans="1:50" s="33" customFormat="1" ht="5.45" hidden="1" customHeight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6"/>
      <c r="AD38" s="6"/>
      <c r="AE38" s="6"/>
      <c r="AF38" s="6"/>
      <c r="AG38" s="6"/>
      <c r="AH38" s="6"/>
      <c r="AI38" s="6"/>
      <c r="AJ38" s="6"/>
      <c r="AK38" s="105"/>
      <c r="AL38" s="3"/>
      <c r="AM38" s="3"/>
      <c r="AN38" s="3"/>
      <c r="AO38" s="3"/>
      <c r="AP38" s="3"/>
      <c r="AQ38" s="3"/>
      <c r="AR38" s="3"/>
      <c r="AS38" s="3"/>
      <c r="AT38" s="7"/>
    </row>
    <row r="39" spans="1:50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:50" hidden="1"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50" ht="5.45" hidden="1" customHeight="1"/>
    <row r="42" spans="1:50" ht="14.45" hidden="1" customHeight="1">
      <c r="D42" s="33"/>
      <c r="S42" s="156"/>
      <c r="T42" s="156"/>
      <c r="U42" s="156"/>
      <c r="V42" s="156"/>
      <c r="W42" s="156"/>
      <c r="X42" s="156"/>
      <c r="Y42" s="3"/>
      <c r="Z42" s="156"/>
      <c r="AA42" s="156"/>
      <c r="AB42" s="156"/>
      <c r="AC42" s="156"/>
      <c r="AD42" s="156"/>
      <c r="AE42" s="156"/>
    </row>
    <row r="43" spans="1:50" hidden="1">
      <c r="D43" s="33"/>
      <c r="S43" s="108"/>
      <c r="T43" s="108"/>
      <c r="U43" s="108"/>
      <c r="V43" s="108"/>
      <c r="W43" s="108"/>
      <c r="X43" s="108"/>
      <c r="Z43" s="108"/>
      <c r="AA43" s="108"/>
      <c r="AB43" s="108"/>
      <c r="AC43" s="108"/>
      <c r="AD43" s="108"/>
      <c r="AE43" s="108"/>
    </row>
    <row r="44" spans="1:50" hidden="1">
      <c r="S44" s="108"/>
      <c r="T44" s="108"/>
      <c r="U44" s="108"/>
      <c r="V44" s="108"/>
      <c r="W44" s="108"/>
      <c r="X44" s="108"/>
      <c r="Z44" s="108"/>
      <c r="AA44" s="108"/>
      <c r="AB44" s="108"/>
      <c r="AC44" s="108"/>
      <c r="AD44" s="108"/>
      <c r="AE44" s="108"/>
    </row>
    <row r="45" spans="1:50" ht="4.9000000000000004" hidden="1" customHeight="1"/>
    <row r="46" spans="1:50" hidden="1">
      <c r="S46" s="108"/>
      <c r="T46" s="108"/>
      <c r="U46" s="108"/>
      <c r="V46" s="108"/>
      <c r="W46" s="108"/>
      <c r="X46" s="108"/>
      <c r="Z46" s="108"/>
      <c r="AA46" s="108"/>
      <c r="AB46" s="108"/>
      <c r="AC46" s="108"/>
      <c r="AD46" s="108"/>
      <c r="AE46" s="108"/>
    </row>
    <row r="47" spans="1:50" hidden="1">
      <c r="S47" s="108"/>
      <c r="T47" s="108"/>
      <c r="U47" s="108"/>
      <c r="V47" s="108"/>
      <c r="W47" s="108"/>
      <c r="X47" s="108"/>
      <c r="Z47" s="108"/>
      <c r="AA47" s="108"/>
      <c r="AB47" s="108"/>
      <c r="AC47" s="108"/>
      <c r="AD47" s="108"/>
      <c r="AE47" s="108"/>
    </row>
  </sheetData>
  <sheetProtection selectLockedCells="1"/>
  <mergeCells count="48"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zoomScaleNormal="100" workbookViewId="0">
      <pane ySplit="1" topLeftCell="A9" activePane="bottomLeft" state="frozenSplit"/>
      <selection activeCell="G18" sqref="G18:K18"/>
      <selection pane="bottomLeft" activeCell="AK8" sqref="AK8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0" hidden="1" customWidth="1"/>
    <col min="43" max="43" width="4" hidden="1" customWidth="1"/>
    <col min="44" max="45" width="4" customWidth="1"/>
    <col min="46" max="46" width="10.42578125" style="12" customWidth="1"/>
    <col min="47" max="238" width="11.42578125" customWidth="1"/>
    <col min="239" max="240" width="4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4" width="4" customWidth="1"/>
  </cols>
  <sheetData>
    <row r="1" spans="1:47" ht="15.75" thickBot="1">
      <c r="A1" s="1"/>
      <c r="B1" s="1"/>
      <c r="C1" s="2">
        <v>6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265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 t="s">
        <v>242</v>
      </c>
      <c r="U2" s="9"/>
      <c r="V2" s="9"/>
      <c r="W2" s="5"/>
      <c r="X2" s="196" t="str">
        <f>IF(T2="","",T2)</f>
        <v>3</v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 xml:space="preserve">3 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22.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40" t="s">
        <v>15</v>
      </c>
      <c r="H8" s="240"/>
      <c r="I8" s="240"/>
      <c r="J8" s="240"/>
      <c r="K8" s="240"/>
      <c r="L8" s="111" t="s">
        <v>93</v>
      </c>
      <c r="M8" s="111" t="s">
        <v>106</v>
      </c>
      <c r="N8" s="111" t="s">
        <v>101</v>
      </c>
      <c r="O8" s="111" t="s">
        <v>26</v>
      </c>
      <c r="P8" s="111" t="s">
        <v>34</v>
      </c>
      <c r="Q8" s="111" t="s">
        <v>36</v>
      </c>
      <c r="R8" s="111" t="s">
        <v>16</v>
      </c>
      <c r="S8" s="111" t="s">
        <v>27</v>
      </c>
      <c r="T8" s="111" t="s">
        <v>98</v>
      </c>
      <c r="U8" s="111" t="s">
        <v>21</v>
      </c>
      <c r="V8" s="111" t="s">
        <v>18</v>
      </c>
      <c r="W8" s="112" t="s">
        <v>24</v>
      </c>
      <c r="X8" s="111" t="s">
        <v>99</v>
      </c>
      <c r="Y8" s="111" t="s">
        <v>31</v>
      </c>
      <c r="Z8" s="113" t="s">
        <v>97</v>
      </c>
      <c r="AE8" s="88"/>
      <c r="AF8" s="88"/>
      <c r="AG8" s="88"/>
      <c r="AH8" s="22"/>
      <c r="AI8" s="22"/>
      <c r="AJ8" s="22"/>
      <c r="AK8" s="22"/>
      <c r="AL8" s="22"/>
      <c r="AM8" s="22"/>
      <c r="AN8" s="22"/>
      <c r="AP8" s="25" t="s">
        <v>266</v>
      </c>
      <c r="AT8"/>
    </row>
    <row r="9" spans="1:47" s="33" customFormat="1" ht="19.149999999999999" customHeight="1">
      <c r="A9" s="26" t="s">
        <v>42</v>
      </c>
      <c r="B9" s="26">
        <v>49</v>
      </c>
      <c r="C9" s="27">
        <f t="shared" ref="C9:C14" ca="1" si="0">OFFSET(C9,15,0)</f>
        <v>1</v>
      </c>
      <c r="D9" s="114" t="s">
        <v>267</v>
      </c>
      <c r="E9" s="26" t="s">
        <v>44</v>
      </c>
      <c r="F9" s="26" t="s">
        <v>268</v>
      </c>
      <c r="G9" s="239" t="s">
        <v>269</v>
      </c>
      <c r="H9" s="239"/>
      <c r="I9" s="239"/>
      <c r="J9" s="239"/>
      <c r="K9" s="239"/>
      <c r="L9" s="115" t="s">
        <v>65</v>
      </c>
      <c r="M9" s="116"/>
      <c r="N9" s="116"/>
      <c r="O9" s="115" t="s">
        <v>45</v>
      </c>
      <c r="P9" s="116"/>
      <c r="Q9" s="116"/>
      <c r="R9" s="115" t="s">
        <v>54</v>
      </c>
      <c r="S9" s="116"/>
      <c r="T9" s="116"/>
      <c r="U9" s="115" t="s">
        <v>45</v>
      </c>
      <c r="V9" s="116"/>
      <c r="W9" s="116"/>
      <c r="X9" s="116"/>
      <c r="Y9" s="115" t="s">
        <v>45</v>
      </c>
      <c r="Z9" s="116"/>
      <c r="AE9" s="40"/>
      <c r="AF9" s="40"/>
      <c r="AG9" s="40"/>
      <c r="AH9" s="32"/>
      <c r="AI9" s="32"/>
      <c r="AJ9" s="32"/>
      <c r="AK9" s="31"/>
      <c r="AL9" s="32"/>
      <c r="AM9" s="31"/>
      <c r="AN9" s="32"/>
      <c r="AP9" s="25" t="s">
        <v>270</v>
      </c>
      <c r="AQ9" s="37">
        <f>IF(E9="M",100,IF(E9=1,100,IF(E9="","",120)))</f>
        <v>100</v>
      </c>
    </row>
    <row r="10" spans="1:47" s="37" customFormat="1" ht="21.6" customHeight="1">
      <c r="A10" s="26" t="s">
        <v>42</v>
      </c>
      <c r="B10" s="26">
        <v>49</v>
      </c>
      <c r="C10" s="27">
        <f t="shared" ca="1" si="0"/>
        <v>2</v>
      </c>
      <c r="D10" s="117" t="s">
        <v>271</v>
      </c>
      <c r="E10" s="26" t="s">
        <v>44</v>
      </c>
      <c r="F10" s="26" t="s">
        <v>268</v>
      </c>
      <c r="G10" s="239" t="s">
        <v>269</v>
      </c>
      <c r="H10" s="239"/>
      <c r="I10" s="239"/>
      <c r="J10" s="239"/>
      <c r="K10" s="239"/>
      <c r="L10" s="115" t="s">
        <v>210</v>
      </c>
      <c r="M10" s="116"/>
      <c r="N10" s="116"/>
      <c r="O10" s="116"/>
      <c r="P10" s="116"/>
      <c r="Q10" s="115" t="s">
        <v>45</v>
      </c>
      <c r="R10" s="116"/>
      <c r="S10" s="115" t="s">
        <v>45</v>
      </c>
      <c r="T10" s="116"/>
      <c r="U10" s="116"/>
      <c r="V10" s="115" t="s">
        <v>65</v>
      </c>
      <c r="W10" s="116"/>
      <c r="X10" s="116"/>
      <c r="Y10" s="116"/>
      <c r="Z10" s="115"/>
      <c r="AE10" s="40"/>
      <c r="AF10" s="40"/>
      <c r="AG10" s="40"/>
      <c r="AH10" s="32"/>
      <c r="AI10" s="32"/>
      <c r="AJ10" s="32"/>
      <c r="AK10" s="31"/>
      <c r="AL10" s="32"/>
      <c r="AM10" s="31"/>
      <c r="AN10" s="32"/>
      <c r="AP10" s="36" t="s">
        <v>272</v>
      </c>
    </row>
    <row r="11" spans="1:47" s="33" customFormat="1" ht="21.6" customHeight="1">
      <c r="A11" s="26" t="s">
        <v>42</v>
      </c>
      <c r="B11" s="26">
        <v>49</v>
      </c>
      <c r="C11" s="27">
        <f t="shared" ca="1" si="0"/>
        <v>3</v>
      </c>
      <c r="D11" s="117" t="s">
        <v>273</v>
      </c>
      <c r="E11" s="26" t="s">
        <v>44</v>
      </c>
      <c r="F11" s="26" t="s">
        <v>268</v>
      </c>
      <c r="G11" s="239" t="s">
        <v>82</v>
      </c>
      <c r="H11" s="239"/>
      <c r="I11" s="239"/>
      <c r="J11" s="239"/>
      <c r="K11" s="239"/>
      <c r="L11" s="116"/>
      <c r="M11" s="115" t="s">
        <v>262</v>
      </c>
      <c r="N11" s="116"/>
      <c r="O11" s="116"/>
      <c r="P11" s="115" t="s">
        <v>45</v>
      </c>
      <c r="Q11" s="116"/>
      <c r="R11" s="115" t="s">
        <v>45</v>
      </c>
      <c r="S11" s="116"/>
      <c r="T11" s="116"/>
      <c r="U11" s="116"/>
      <c r="V11" s="116"/>
      <c r="W11" s="115"/>
      <c r="X11" s="116"/>
      <c r="Y11" s="116"/>
      <c r="Z11" s="115"/>
      <c r="AP11" s="36" t="s">
        <v>274</v>
      </c>
    </row>
    <row r="12" spans="1:47" s="33" customFormat="1" ht="21.6" customHeight="1">
      <c r="A12" s="26" t="s">
        <v>275</v>
      </c>
      <c r="B12" s="26">
        <v>78</v>
      </c>
      <c r="C12" s="27">
        <f t="shared" ca="1" si="0"/>
        <v>4</v>
      </c>
      <c r="D12" s="114" t="s">
        <v>276</v>
      </c>
      <c r="E12" s="26" t="s">
        <v>44</v>
      </c>
      <c r="F12" s="26" t="s">
        <v>277</v>
      </c>
      <c r="G12" s="239" t="s">
        <v>278</v>
      </c>
      <c r="H12" s="239"/>
      <c r="I12" s="239"/>
      <c r="J12" s="239"/>
      <c r="K12" s="239"/>
      <c r="L12" s="116"/>
      <c r="M12" s="115" t="s">
        <v>48</v>
      </c>
      <c r="N12" s="116"/>
      <c r="O12" s="115" t="s">
        <v>54</v>
      </c>
      <c r="P12" s="116"/>
      <c r="Q12" s="116"/>
      <c r="R12" s="116"/>
      <c r="S12" s="116"/>
      <c r="T12" s="115" t="s">
        <v>210</v>
      </c>
      <c r="U12" s="116"/>
      <c r="V12" s="115" t="s">
        <v>210</v>
      </c>
      <c r="W12" s="116"/>
      <c r="X12" s="115" t="s">
        <v>53</v>
      </c>
      <c r="Y12" s="116"/>
      <c r="Z12" s="116"/>
      <c r="AP12" s="36" t="s">
        <v>279</v>
      </c>
    </row>
    <row r="13" spans="1:47" s="33" customFormat="1" ht="21.6" customHeight="1">
      <c r="A13" s="26" t="s">
        <v>42</v>
      </c>
      <c r="B13" s="26">
        <v>44</v>
      </c>
      <c r="C13" s="27">
        <f t="shared" ca="1" si="0"/>
        <v>5</v>
      </c>
      <c r="D13" s="117" t="s">
        <v>280</v>
      </c>
      <c r="E13" s="26" t="s">
        <v>44</v>
      </c>
      <c r="F13" s="26" t="s">
        <v>281</v>
      </c>
      <c r="G13" s="239" t="s">
        <v>282</v>
      </c>
      <c r="H13" s="239"/>
      <c r="I13" s="239"/>
      <c r="J13" s="239"/>
      <c r="K13" s="239"/>
      <c r="L13" s="116"/>
      <c r="M13" s="116"/>
      <c r="N13" s="115" t="s">
        <v>54</v>
      </c>
      <c r="O13" s="116"/>
      <c r="P13" s="116"/>
      <c r="Q13" s="115" t="s">
        <v>54</v>
      </c>
      <c r="R13" s="116"/>
      <c r="S13" s="116"/>
      <c r="T13" s="115" t="s">
        <v>54</v>
      </c>
      <c r="U13" s="116"/>
      <c r="V13" s="116"/>
      <c r="W13" s="115"/>
      <c r="X13" s="116"/>
      <c r="Y13" s="115" t="s">
        <v>210</v>
      </c>
      <c r="Z13" s="116"/>
      <c r="AP13" s="36" t="s">
        <v>283</v>
      </c>
    </row>
    <row r="14" spans="1:47" s="33" customFormat="1" ht="21.6" customHeight="1">
      <c r="A14" s="26" t="s">
        <v>42</v>
      </c>
      <c r="B14" s="26">
        <v>72</v>
      </c>
      <c r="C14" s="27">
        <f t="shared" ca="1" si="0"/>
        <v>6</v>
      </c>
      <c r="D14" s="114" t="s">
        <v>284</v>
      </c>
      <c r="E14" s="26" t="s">
        <v>44</v>
      </c>
      <c r="F14" s="26" t="s">
        <v>281</v>
      </c>
      <c r="G14" s="239" t="s">
        <v>285</v>
      </c>
      <c r="H14" s="239"/>
      <c r="I14" s="239"/>
      <c r="J14" s="239"/>
      <c r="K14" s="239"/>
      <c r="L14" s="116"/>
      <c r="M14" s="116"/>
      <c r="N14" s="115" t="s">
        <v>234</v>
      </c>
      <c r="O14" s="116"/>
      <c r="P14" s="115" t="s">
        <v>54</v>
      </c>
      <c r="Q14" s="116"/>
      <c r="R14" s="116"/>
      <c r="S14" s="115" t="s">
        <v>48</v>
      </c>
      <c r="T14" s="116"/>
      <c r="U14" s="115" t="s">
        <v>48</v>
      </c>
      <c r="V14" s="116"/>
      <c r="W14" s="116"/>
      <c r="X14" s="115" t="s">
        <v>54</v>
      </c>
      <c r="Y14" s="116"/>
      <c r="Z14" s="116"/>
      <c r="AP14" s="36" t="s">
        <v>286</v>
      </c>
    </row>
    <row r="15" spans="1:47" s="33" customFormat="1" ht="21.6" hidden="1" customHeight="1">
      <c r="A15" s="52"/>
      <c r="B15" s="52"/>
      <c r="C15" s="47"/>
      <c r="D15" s="50"/>
      <c r="E15" s="52"/>
      <c r="F15" s="52"/>
      <c r="G15" s="118"/>
      <c r="H15" s="118"/>
      <c r="I15" s="118"/>
      <c r="J15" s="118"/>
      <c r="K15" s="118"/>
      <c r="L15" s="119"/>
      <c r="M15" s="119"/>
      <c r="N15" s="120"/>
      <c r="O15" s="119"/>
      <c r="P15" s="119"/>
      <c r="Q15" s="119"/>
      <c r="R15" s="120"/>
      <c r="S15" s="119"/>
      <c r="T15" s="119"/>
      <c r="U15" s="120"/>
      <c r="V15" s="119"/>
      <c r="W15" s="119"/>
      <c r="X15" s="119"/>
      <c r="Y15" s="120"/>
      <c r="Z15" s="119"/>
      <c r="AA15" s="119"/>
      <c r="AB15" s="120"/>
      <c r="AP15" s="36"/>
    </row>
    <row r="16" spans="1:47" s="33" customFormat="1" ht="21.6" hidden="1" customHeight="1">
      <c r="A16" s="52"/>
      <c r="B16" s="52"/>
      <c r="C16" s="47"/>
      <c r="D16" s="50"/>
      <c r="E16" s="52"/>
      <c r="F16" s="52"/>
      <c r="G16" s="121"/>
      <c r="H16" s="121"/>
      <c r="I16" s="121"/>
      <c r="J16" s="121"/>
      <c r="K16" s="121"/>
      <c r="L16" s="119"/>
      <c r="M16" s="119"/>
      <c r="N16" s="119"/>
      <c r="O16" s="120"/>
      <c r="P16" s="119"/>
      <c r="Q16" s="119"/>
      <c r="R16" s="120"/>
      <c r="S16" s="119"/>
      <c r="T16" s="119"/>
      <c r="U16" s="119"/>
      <c r="V16" s="119"/>
      <c r="W16" s="119"/>
      <c r="X16" s="120"/>
      <c r="Y16" s="119"/>
      <c r="Z16" s="120"/>
      <c r="AA16" s="119"/>
      <c r="AB16" s="119"/>
      <c r="AP16" s="36"/>
    </row>
    <row r="17" spans="1:50" s="33" customFormat="1" ht="21.6" hidden="1" customHeight="1">
      <c r="A17" s="52"/>
      <c r="B17" s="52"/>
      <c r="C17" s="47"/>
      <c r="D17" s="49"/>
      <c r="E17" s="49"/>
      <c r="F17" s="49"/>
      <c r="G17" s="49"/>
      <c r="H17" s="49"/>
      <c r="I17" s="49"/>
      <c r="J17" s="49"/>
      <c r="K17" s="49"/>
      <c r="L17" s="40"/>
      <c r="M17" s="40"/>
      <c r="N17" s="40"/>
      <c r="O17" s="43"/>
      <c r="P17" s="40"/>
      <c r="Q17" s="40"/>
      <c r="R17" s="40"/>
      <c r="S17" s="40"/>
      <c r="T17" s="40"/>
      <c r="U17" s="43"/>
      <c r="V17" s="40"/>
      <c r="W17" s="40"/>
      <c r="X17" s="43"/>
      <c r="Y17" s="40"/>
      <c r="Z17" s="122"/>
      <c r="AA17" s="122"/>
      <c r="AB17" s="122"/>
      <c r="AC17" s="122"/>
      <c r="AD17" s="122"/>
      <c r="AO17" s="32"/>
      <c r="AP17" s="32"/>
      <c r="AT17" s="123"/>
      <c r="AU17" s="41"/>
      <c r="AV17" s="41"/>
      <c r="AW17" s="41"/>
      <c r="AX17" s="41"/>
    </row>
    <row r="18" spans="1:50" s="33" customFormat="1" ht="21.6" hidden="1" customHeight="1">
      <c r="A18" s="52"/>
      <c r="B18" s="52"/>
      <c r="C18" s="47"/>
      <c r="D18" s="49"/>
      <c r="E18" s="49"/>
      <c r="F18" s="49"/>
      <c r="G18" s="49"/>
      <c r="H18" s="49"/>
      <c r="I18" s="49"/>
      <c r="J18" s="49"/>
      <c r="K18" s="49"/>
      <c r="L18" s="40"/>
      <c r="M18" s="40"/>
      <c r="N18" s="40"/>
      <c r="O18" s="43"/>
      <c r="P18" s="40"/>
      <c r="Q18" s="40"/>
      <c r="R18" s="40"/>
      <c r="S18" s="40"/>
      <c r="T18" s="40"/>
      <c r="U18" s="43"/>
      <c r="V18" s="40"/>
      <c r="W18" s="40"/>
      <c r="X18" s="43"/>
      <c r="Y18" s="40"/>
      <c r="Z18" s="124"/>
      <c r="AA18" s="124"/>
      <c r="AB18" s="124"/>
      <c r="AC18" s="124"/>
      <c r="AD18" s="124"/>
      <c r="AO18" s="32"/>
      <c r="AP18" s="32"/>
      <c r="AT18" s="123"/>
      <c r="AU18" s="41"/>
      <c r="AV18" s="41"/>
      <c r="AW18" s="41"/>
      <c r="AX18" s="41"/>
    </row>
    <row r="19" spans="1:50" s="33" customFormat="1" ht="21.6" customHeight="1" thickBot="1">
      <c r="A19" s="52"/>
      <c r="B19" s="52"/>
      <c r="C19" s="47"/>
      <c r="Q19" s="40"/>
      <c r="R19" s="40"/>
      <c r="S19" s="210" t="s">
        <v>91</v>
      </c>
      <c r="T19" s="210"/>
      <c r="U19" s="210"/>
      <c r="V19" s="210"/>
      <c r="W19" s="210"/>
      <c r="X19" s="210"/>
      <c r="Y19" s="40"/>
      <c r="Z19" s="125" t="s">
        <v>91</v>
      </c>
      <c r="AA19" s="126"/>
      <c r="AB19" s="126"/>
      <c r="AC19" s="126"/>
      <c r="AD19" s="126"/>
      <c r="AE19" s="126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32"/>
      <c r="AT19" s="123"/>
      <c r="AU19" s="41"/>
      <c r="AV19" s="45"/>
      <c r="AW19" s="45"/>
      <c r="AX19" s="45"/>
    </row>
    <row r="20" spans="1:50" s="33" customFormat="1" ht="21.6" customHeight="1" thickBot="1">
      <c r="A20" s="52"/>
      <c r="B20" s="127"/>
      <c r="C20" s="127"/>
      <c r="D20" s="127"/>
      <c r="E20" s="127"/>
      <c r="F20" s="127"/>
      <c r="G20" s="128"/>
      <c r="H20" s="128"/>
      <c r="I20" s="128"/>
      <c r="J20" s="128"/>
      <c r="K20" s="88"/>
      <c r="L20" s="88"/>
      <c r="M20" s="88"/>
      <c r="N20" s="88"/>
      <c r="Q20" s="40"/>
      <c r="R20" s="40"/>
      <c r="S20" s="241" t="s">
        <v>103</v>
      </c>
      <c r="T20" s="242"/>
      <c r="U20" s="242"/>
      <c r="V20" s="242"/>
      <c r="W20" s="242"/>
      <c r="X20" s="243"/>
      <c r="Y20" s="40"/>
      <c r="Z20" s="125" t="s">
        <v>103</v>
      </c>
      <c r="AA20" s="125"/>
      <c r="AB20" s="125"/>
      <c r="AC20" s="125"/>
      <c r="AD20" s="125"/>
      <c r="AE20" s="125"/>
      <c r="AH20" s="41"/>
      <c r="AI20" s="56"/>
      <c r="AJ20" s="56"/>
      <c r="AK20" s="56"/>
      <c r="AL20" s="56"/>
      <c r="AM20" s="41"/>
      <c r="AN20" s="41"/>
      <c r="AQ20" s="32"/>
      <c r="AR20" s="32"/>
      <c r="AS20" s="32"/>
      <c r="AT20" s="129"/>
      <c r="AU20" s="45"/>
      <c r="AV20" s="45"/>
    </row>
    <row r="21" spans="1:50" s="33" customFormat="1" ht="21.6" customHeight="1" thickBot="1">
      <c r="A21" s="52"/>
      <c r="B21" s="52"/>
      <c r="S21" s="130" t="str">
        <f t="shared" ref="S21:X21" si="1">IF(Z21="","",Z21)</f>
        <v/>
      </c>
      <c r="T21" s="131" t="str">
        <f t="shared" si="1"/>
        <v/>
      </c>
      <c r="U21" s="131" t="str">
        <f t="shared" si="1"/>
        <v/>
      </c>
      <c r="V21" s="131" t="str">
        <f t="shared" si="1"/>
        <v/>
      </c>
      <c r="W21" s="131" t="str">
        <f t="shared" si="1"/>
        <v/>
      </c>
      <c r="X21" s="132" t="str">
        <f t="shared" si="1"/>
        <v/>
      </c>
      <c r="Y21" s="88"/>
      <c r="Z21" s="133"/>
      <c r="AA21" s="133"/>
      <c r="AB21" s="133"/>
      <c r="AC21" s="133"/>
      <c r="AD21" s="133"/>
      <c r="AE21" s="133"/>
      <c r="AH21" s="22"/>
      <c r="AI21" s="22"/>
      <c r="AJ21" s="22"/>
      <c r="AK21" s="22"/>
      <c r="AL21" s="48"/>
      <c r="AM21" s="48"/>
      <c r="AN21" s="48"/>
      <c r="AP21" s="61"/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4" t="s">
        <v>116</v>
      </c>
      <c r="T22" s="225"/>
      <c r="U22" s="225"/>
      <c r="V22" s="225"/>
      <c r="W22" s="225"/>
      <c r="X22" s="226"/>
      <c r="Z22" s="125" t="s">
        <v>116</v>
      </c>
      <c r="AA22" s="126"/>
      <c r="AB22" s="126"/>
      <c r="AC22" s="126"/>
      <c r="AD22" s="126"/>
      <c r="AE22" s="126"/>
      <c r="AH22" s="65"/>
      <c r="AI22" s="65"/>
      <c r="AJ22" s="65"/>
      <c r="AK22" s="65"/>
      <c r="AL22" s="65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134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35" t="str">
        <f t="shared" ref="S23:X29" si="2">IF(Z23="","",Z23)</f>
        <v/>
      </c>
      <c r="T23" s="136" t="str">
        <f t="shared" si="2"/>
        <v/>
      </c>
      <c r="U23" s="136" t="str">
        <f t="shared" si="2"/>
        <v/>
      </c>
      <c r="V23" s="136" t="str">
        <f t="shared" si="2"/>
        <v/>
      </c>
      <c r="W23" s="136" t="str">
        <f t="shared" si="2"/>
        <v/>
      </c>
      <c r="X23" s="137" t="str">
        <f t="shared" si="2"/>
        <v/>
      </c>
      <c r="Z23" s="138"/>
      <c r="AA23" s="138"/>
      <c r="AB23" s="138"/>
      <c r="AC23" s="138"/>
      <c r="AD23" s="138"/>
      <c r="AE23" s="138"/>
      <c r="AH23" s="22"/>
      <c r="AI23" s="22"/>
      <c r="AJ23" s="22"/>
      <c r="AK23" s="22"/>
      <c r="AL23" s="48"/>
      <c r="AM23" s="48"/>
      <c r="AN23" s="48"/>
      <c r="AO23" s="77"/>
    </row>
    <row r="24" spans="1:50" s="33" customFormat="1" ht="24" customHeight="1">
      <c r="A24" s="78" t="str">
        <f ca="1">OFFSET(A24,-15,0)</f>
        <v>PDL</v>
      </c>
      <c r="B24" s="79">
        <f ca="1">OFFSET(B24,-15,0)</f>
        <v>49</v>
      </c>
      <c r="C24" s="17">
        <v>1</v>
      </c>
      <c r="D24" s="114" t="str">
        <f ca="1">OFFSET(D24,-15,0)</f>
        <v>BIOTTEAU Gilles</v>
      </c>
      <c r="E24" s="26" t="str">
        <f ca="1">OFFSET(E24,-15,0)</f>
        <v>M</v>
      </c>
      <c r="F24" s="26" t="s">
        <v>287</v>
      </c>
      <c r="G24" s="81">
        <v>7</v>
      </c>
      <c r="H24" s="81">
        <v>10</v>
      </c>
      <c r="I24" s="81">
        <v>0</v>
      </c>
      <c r="J24" s="81">
        <v>10</v>
      </c>
      <c r="K24" s="139">
        <v>10</v>
      </c>
      <c r="L24" s="83" t="s">
        <v>128</v>
      </c>
      <c r="M24" s="227">
        <f t="shared" ref="M24:M29" si="3">SUM(G24:K24)</f>
        <v>37</v>
      </c>
      <c r="N24" s="228"/>
      <c r="O24" s="84"/>
      <c r="P24" s="244">
        <v>104</v>
      </c>
      <c r="Q24" s="245"/>
      <c r="R24" s="45"/>
      <c r="S24" s="140"/>
      <c r="T24" s="141" t="str">
        <f t="shared" si="2"/>
        <v/>
      </c>
      <c r="U24" s="141" t="str">
        <f t="shared" si="2"/>
        <v/>
      </c>
      <c r="V24" s="141" t="str">
        <f t="shared" si="2"/>
        <v/>
      </c>
      <c r="W24" s="141" t="str">
        <f t="shared" si="2"/>
        <v/>
      </c>
      <c r="X24" s="142" t="str">
        <f t="shared" si="2"/>
        <v/>
      </c>
      <c r="Z24" s="143"/>
      <c r="AA24" s="143"/>
      <c r="AB24" s="143"/>
      <c r="AC24" s="143"/>
      <c r="AD24" s="143"/>
      <c r="AE24" s="143"/>
      <c r="AH24" s="32"/>
      <c r="AI24" s="32"/>
      <c r="AJ24" s="32"/>
      <c r="AK24" s="32"/>
      <c r="AL24" s="48"/>
      <c r="AM24" s="48"/>
      <c r="AN24" s="48"/>
      <c r="AO24" s="52"/>
      <c r="AQ24" s="33">
        <f t="shared" ref="AQ24:AQ29" si="4">COUNT(G24:K24)</f>
        <v>5</v>
      </c>
    </row>
    <row r="25" spans="1:50" s="33" customFormat="1" ht="21.6" customHeight="1">
      <c r="A25" s="78" t="str">
        <f t="shared" ref="A25:B29" ca="1" si="5">OFFSET(A25,-15,0)</f>
        <v>PDL</v>
      </c>
      <c r="B25" s="79">
        <f t="shared" ca="1" si="5"/>
        <v>49</v>
      </c>
      <c r="C25" s="17">
        <v>2</v>
      </c>
      <c r="D25" s="117" t="str">
        <f t="shared" ref="D25:E29" ca="1" si="6">OFFSET(D25,-15,0)</f>
        <v>BORE Tanguy</v>
      </c>
      <c r="E25" s="26" t="str">
        <f t="shared" ca="1" si="6"/>
        <v>M</v>
      </c>
      <c r="F25" s="26" t="s">
        <v>288</v>
      </c>
      <c r="G25" s="81">
        <v>0</v>
      </c>
      <c r="H25" s="81">
        <v>10</v>
      </c>
      <c r="I25" s="81">
        <v>10</v>
      </c>
      <c r="J25" s="81">
        <v>7</v>
      </c>
      <c r="K25" s="139">
        <v>7</v>
      </c>
      <c r="L25" s="83"/>
      <c r="M25" s="227">
        <f t="shared" si="3"/>
        <v>34</v>
      </c>
      <c r="N25" s="228"/>
      <c r="O25" s="84"/>
      <c r="P25" s="233">
        <v>64</v>
      </c>
      <c r="Q25" s="230"/>
      <c r="R25" s="45"/>
      <c r="S25" s="140">
        <v>10</v>
      </c>
      <c r="T25" s="141" t="str">
        <f t="shared" si="2"/>
        <v/>
      </c>
      <c r="U25" s="141" t="str">
        <f t="shared" si="2"/>
        <v/>
      </c>
      <c r="V25" s="141" t="str">
        <f t="shared" si="2"/>
        <v/>
      </c>
      <c r="W25" s="141" t="str">
        <f t="shared" si="2"/>
        <v/>
      </c>
      <c r="X25" s="142" t="str">
        <f t="shared" si="2"/>
        <v/>
      </c>
      <c r="Z25" s="143"/>
      <c r="AA25" s="143"/>
      <c r="AB25" s="143"/>
      <c r="AC25" s="143"/>
      <c r="AD25" s="143"/>
      <c r="AE25" s="143"/>
      <c r="AH25" s="32"/>
      <c r="AI25" s="32"/>
      <c r="AJ25" s="32"/>
      <c r="AK25" s="32"/>
      <c r="AL25" s="48"/>
      <c r="AM25" s="48"/>
      <c r="AN25" s="48"/>
      <c r="AO25" s="52"/>
      <c r="AQ25" s="33">
        <f t="shared" si="4"/>
        <v>5</v>
      </c>
    </row>
    <row r="26" spans="1:50" s="33" customFormat="1" ht="21.6" customHeight="1">
      <c r="A26" s="78" t="str">
        <f t="shared" ca="1" si="5"/>
        <v>PDL</v>
      </c>
      <c r="B26" s="79">
        <f t="shared" ca="1" si="5"/>
        <v>49</v>
      </c>
      <c r="C26" s="17">
        <v>3</v>
      </c>
      <c r="D26" s="117" t="str">
        <f t="shared" ca="1" si="6"/>
        <v>ROGER Didier</v>
      </c>
      <c r="E26" s="26" t="str">
        <f t="shared" ca="1" si="6"/>
        <v>M</v>
      </c>
      <c r="F26" s="26" t="s">
        <v>193</v>
      </c>
      <c r="G26" s="81">
        <v>10</v>
      </c>
      <c r="H26" s="81">
        <v>10</v>
      </c>
      <c r="I26" s="81">
        <v>10</v>
      </c>
      <c r="J26" s="81" t="str">
        <f>IF(L26&lt;&gt;"","-","")</f>
        <v/>
      </c>
      <c r="K26" s="139" t="str">
        <f>IF(L26&lt;&gt;"","-","")</f>
        <v/>
      </c>
      <c r="L26" s="83"/>
      <c r="M26" s="227">
        <f t="shared" si="3"/>
        <v>30</v>
      </c>
      <c r="N26" s="228"/>
      <c r="O26" s="84"/>
      <c r="P26" s="244">
        <v>107</v>
      </c>
      <c r="Q26" s="245"/>
      <c r="R26" s="45"/>
      <c r="S26" s="140" t="str">
        <f t="shared" si="2"/>
        <v/>
      </c>
      <c r="T26" s="141" t="str">
        <f t="shared" si="2"/>
        <v/>
      </c>
      <c r="U26" s="141" t="str">
        <f t="shared" si="2"/>
        <v/>
      </c>
      <c r="V26" s="141" t="str">
        <f t="shared" si="2"/>
        <v/>
      </c>
      <c r="W26" s="141" t="str">
        <f t="shared" si="2"/>
        <v/>
      </c>
      <c r="X26" s="142" t="str">
        <f t="shared" si="2"/>
        <v/>
      </c>
      <c r="Z26" s="143"/>
      <c r="AA26" s="143"/>
      <c r="AB26" s="143"/>
      <c r="AC26" s="143"/>
      <c r="AD26" s="143"/>
      <c r="AE26" s="143"/>
      <c r="AH26" s="32"/>
      <c r="AI26" s="32"/>
      <c r="AJ26" s="32"/>
      <c r="AK26" s="32"/>
      <c r="AL26" s="48"/>
      <c r="AM26" s="48"/>
      <c r="AN26" s="48"/>
      <c r="AO26" s="52"/>
      <c r="AQ26" s="33">
        <f t="shared" si="4"/>
        <v>3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5"/>
        <v>IDF</v>
      </c>
      <c r="B27" s="79">
        <f t="shared" ca="1" si="5"/>
        <v>78</v>
      </c>
      <c r="C27" s="17">
        <v>4</v>
      </c>
      <c r="D27" s="114" t="str">
        <f t="shared" ca="1" si="6"/>
        <v>PEGARD Aurelien</v>
      </c>
      <c r="E27" s="26" t="str">
        <f t="shared" ca="1" si="6"/>
        <v>M</v>
      </c>
      <c r="F27" s="26" t="s">
        <v>289</v>
      </c>
      <c r="G27" s="81">
        <v>0</v>
      </c>
      <c r="H27" s="81">
        <v>0</v>
      </c>
      <c r="I27" s="81">
        <v>0</v>
      </c>
      <c r="J27" s="81">
        <v>0</v>
      </c>
      <c r="K27" s="139">
        <v>10</v>
      </c>
      <c r="L27" s="83" t="s">
        <v>128</v>
      </c>
      <c r="M27" s="227">
        <f t="shared" si="3"/>
        <v>10</v>
      </c>
      <c r="N27" s="228"/>
      <c r="O27" s="84"/>
      <c r="P27" s="233">
        <v>47</v>
      </c>
      <c r="Q27" s="230"/>
      <c r="R27" s="45"/>
      <c r="S27" s="140" t="str">
        <f t="shared" si="2"/>
        <v/>
      </c>
      <c r="T27" s="141" t="str">
        <f t="shared" si="2"/>
        <v/>
      </c>
      <c r="U27" s="141" t="str">
        <f t="shared" si="2"/>
        <v/>
      </c>
      <c r="V27" s="141" t="str">
        <f t="shared" si="2"/>
        <v/>
      </c>
      <c r="W27" s="141" t="str">
        <f t="shared" si="2"/>
        <v/>
      </c>
      <c r="X27" s="142" t="str">
        <f t="shared" si="2"/>
        <v/>
      </c>
      <c r="Z27" s="143"/>
      <c r="AA27" s="143"/>
      <c r="AB27" s="143"/>
      <c r="AC27" s="143"/>
      <c r="AD27" s="143"/>
      <c r="AE27" s="143"/>
      <c r="AH27" s="32"/>
      <c r="AI27" s="32"/>
      <c r="AJ27" s="32"/>
      <c r="AK27" s="32"/>
      <c r="AL27" s="48"/>
      <c r="AM27" s="48"/>
      <c r="AN27" s="48"/>
      <c r="AO27" s="52"/>
      <c r="AQ27" s="33">
        <f t="shared" si="4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5"/>
        <v>PDL</v>
      </c>
      <c r="B28" s="79">
        <f t="shared" ca="1" si="5"/>
        <v>44</v>
      </c>
      <c r="C28" s="17">
        <v>5</v>
      </c>
      <c r="D28" s="117" t="str">
        <f t="shared" ca="1" si="6"/>
        <v>CHANCELIER Miguel</v>
      </c>
      <c r="E28" s="26" t="str">
        <f t="shared" ca="1" si="6"/>
        <v>M</v>
      </c>
      <c r="F28" s="26" t="s">
        <v>289</v>
      </c>
      <c r="G28" s="81">
        <v>0</v>
      </c>
      <c r="H28" s="81">
        <v>0</v>
      </c>
      <c r="I28" s="81">
        <v>0</v>
      </c>
      <c r="J28" s="81">
        <v>0</v>
      </c>
      <c r="K28" s="139" t="str">
        <f>IF(L28&lt;&gt;"","-","")</f>
        <v/>
      </c>
      <c r="L28" s="83"/>
      <c r="M28" s="227">
        <f t="shared" si="3"/>
        <v>0</v>
      </c>
      <c r="N28" s="228"/>
      <c r="O28" s="84"/>
      <c r="P28" s="233">
        <v>37</v>
      </c>
      <c r="Q28" s="230"/>
      <c r="R28" s="45"/>
      <c r="S28" s="140" t="str">
        <f t="shared" si="2"/>
        <v/>
      </c>
      <c r="T28" s="141" t="str">
        <f t="shared" si="2"/>
        <v/>
      </c>
      <c r="U28" s="141" t="str">
        <f t="shared" si="2"/>
        <v/>
      </c>
      <c r="V28" s="141" t="str">
        <f t="shared" si="2"/>
        <v/>
      </c>
      <c r="W28" s="141" t="str">
        <f t="shared" si="2"/>
        <v/>
      </c>
      <c r="X28" s="142" t="str">
        <f t="shared" si="2"/>
        <v/>
      </c>
      <c r="Z28" s="143"/>
      <c r="AA28" s="143"/>
      <c r="AB28" s="143"/>
      <c r="AC28" s="143"/>
      <c r="AD28" s="143"/>
      <c r="AE28" s="143"/>
      <c r="AH28" s="32"/>
      <c r="AI28" s="32"/>
      <c r="AJ28" s="32"/>
      <c r="AK28" s="32"/>
      <c r="AL28" s="48"/>
      <c r="AM28" s="48"/>
      <c r="AN28" s="48"/>
      <c r="AO28" s="52"/>
      <c r="AQ28" s="33">
        <f t="shared" si="4"/>
        <v>4</v>
      </c>
      <c r="AR28" s="32"/>
      <c r="AT28" s="22"/>
      <c r="AU28" s="22"/>
      <c r="AV28" s="48"/>
      <c r="AW28" s="48"/>
      <c r="AX28" s="48"/>
    </row>
    <row r="29" spans="1:50" s="33" customFormat="1" ht="21.6" customHeight="1" thickBot="1">
      <c r="A29" s="91" t="str">
        <f t="shared" ca="1" si="5"/>
        <v>PDL</v>
      </c>
      <c r="B29" s="92">
        <f t="shared" ca="1" si="5"/>
        <v>72</v>
      </c>
      <c r="C29" s="17">
        <v>6</v>
      </c>
      <c r="D29" s="114" t="str">
        <f t="shared" ca="1" si="6"/>
        <v>FALOURD Emmanuel</v>
      </c>
      <c r="E29" s="26" t="str">
        <f t="shared" ca="1" si="6"/>
        <v>M</v>
      </c>
      <c r="F29" s="26" t="s">
        <v>290</v>
      </c>
      <c r="G29" s="81">
        <v>7</v>
      </c>
      <c r="H29" s="81">
        <v>0</v>
      </c>
      <c r="I29" s="81">
        <v>0</v>
      </c>
      <c r="J29" s="81">
        <v>0</v>
      </c>
      <c r="K29" s="139">
        <v>0</v>
      </c>
      <c r="L29" s="83" t="s">
        <v>128</v>
      </c>
      <c r="M29" s="227">
        <f t="shared" si="3"/>
        <v>7</v>
      </c>
      <c r="N29" s="228"/>
      <c r="O29" s="84"/>
      <c r="P29" s="233">
        <f ca="1">SUM(OFFSET(P29,0,-10),OFFSET(P29,0,-3))</f>
        <v>7</v>
      </c>
      <c r="Q29" s="230"/>
      <c r="R29" s="45"/>
      <c r="S29" s="144" t="str">
        <f t="shared" si="2"/>
        <v/>
      </c>
      <c r="T29" s="145" t="str">
        <f t="shared" si="2"/>
        <v/>
      </c>
      <c r="U29" s="145" t="str">
        <f t="shared" si="2"/>
        <v/>
      </c>
      <c r="V29" s="145" t="str">
        <f t="shared" si="2"/>
        <v/>
      </c>
      <c r="W29" s="145" t="str">
        <f t="shared" si="2"/>
        <v/>
      </c>
      <c r="X29" s="146" t="str">
        <f t="shared" si="2"/>
        <v/>
      </c>
      <c r="Z29" s="143"/>
      <c r="AA29" s="143"/>
      <c r="AB29" s="143"/>
      <c r="AC29" s="143"/>
      <c r="AD29" s="143"/>
      <c r="AE29" s="143"/>
      <c r="AH29" s="32"/>
      <c r="AI29" s="32"/>
      <c r="AJ29" s="32"/>
      <c r="AK29" s="32"/>
      <c r="AL29" s="48"/>
      <c r="AM29" s="48"/>
      <c r="AN29" s="48"/>
      <c r="AO29" s="52"/>
      <c r="AQ29" s="33">
        <f t="shared" si="4"/>
        <v>5</v>
      </c>
      <c r="AR29" s="22"/>
      <c r="AT29" s="22"/>
      <c r="AU29" s="22"/>
      <c r="AV29" s="48"/>
      <c r="AW29" s="48"/>
      <c r="AX29" s="48"/>
    </row>
    <row r="30" spans="1:50" s="33" customFormat="1" ht="21.6" customHeight="1">
      <c r="A30" s="52"/>
      <c r="B30" s="52"/>
      <c r="C30" s="246" t="s">
        <v>129</v>
      </c>
      <c r="D30" s="246"/>
      <c r="E30" s="246"/>
      <c r="F30" s="246"/>
      <c r="G30" s="246"/>
      <c r="H30" s="246"/>
      <c r="I30" s="246"/>
      <c r="J30" s="246"/>
      <c r="K30" s="246"/>
      <c r="L30" s="246"/>
      <c r="M30" s="246" t="s">
        <v>130</v>
      </c>
      <c r="N30" s="246"/>
      <c r="O30" s="246"/>
      <c r="P30" s="246"/>
      <c r="Q30" s="246"/>
      <c r="R30" s="45"/>
      <c r="AH30" s="32"/>
      <c r="AI30" s="32"/>
      <c r="AJ30" s="32"/>
      <c r="AK30" s="32"/>
      <c r="AL30" s="48"/>
      <c r="AM30" s="48"/>
      <c r="AN30" s="48"/>
      <c r="AO30" s="52"/>
      <c r="AR30" s="22"/>
      <c r="AT30" s="22"/>
      <c r="AU30" s="22"/>
      <c r="AV30" s="48"/>
      <c r="AW30" s="48"/>
      <c r="AX30" s="48"/>
    </row>
    <row r="31" spans="1:50" s="33" customFormat="1" ht="21.6" customHeight="1">
      <c r="A31" s="52"/>
      <c r="B31" s="52"/>
      <c r="C31" s="147"/>
      <c r="R31" s="148"/>
      <c r="S31" s="32"/>
      <c r="T31" s="32"/>
      <c r="U31" s="32"/>
      <c r="V31" s="32"/>
      <c r="W31" s="32"/>
      <c r="X31" s="32"/>
      <c r="Y31" s="48"/>
      <c r="Z31" s="32"/>
      <c r="AA31" s="32"/>
      <c r="AB31" s="32"/>
      <c r="AC31" s="32"/>
      <c r="AD31" s="32"/>
      <c r="AE31" s="32"/>
      <c r="AH31" s="32"/>
      <c r="AI31" s="32"/>
      <c r="AJ31" s="32"/>
      <c r="AK31" s="32"/>
      <c r="AL31" s="48"/>
      <c r="AM31" s="48"/>
      <c r="AN31" s="48"/>
      <c r="AO31" s="52"/>
      <c r="AR31" s="22"/>
      <c r="AT31" s="22"/>
      <c r="AU31" s="22"/>
      <c r="AV31" s="48"/>
      <c r="AW31" s="48"/>
      <c r="AX31" s="48"/>
    </row>
    <row r="32" spans="1:50" s="33" customFormat="1" ht="21.6" customHeight="1">
      <c r="A32" s="52"/>
      <c r="B32" s="52"/>
      <c r="C32" s="147"/>
      <c r="R32" s="89"/>
      <c r="S32" s="89"/>
      <c r="T32" s="89"/>
      <c r="U32" s="89"/>
      <c r="V32" s="89"/>
      <c r="W32" s="89"/>
      <c r="X32" s="89"/>
      <c r="Y32" s="89"/>
      <c r="Z32" s="48"/>
      <c r="AA32" s="149"/>
      <c r="AB32" s="149"/>
      <c r="AC32" s="150"/>
      <c r="AD32" s="148"/>
      <c r="AE32" s="148"/>
      <c r="AF32" s="48"/>
      <c r="AG32" s="48"/>
      <c r="AH32" s="48"/>
      <c r="AI32" s="48"/>
      <c r="AN32" s="90"/>
      <c r="AO32" s="90"/>
      <c r="AP32" s="90"/>
      <c r="AR32" s="48"/>
      <c r="AS32" s="48"/>
      <c r="AT32" s="151"/>
      <c r="AU32" s="22"/>
      <c r="AV32" s="22"/>
      <c r="AW32" s="22"/>
      <c r="AX32" s="22"/>
    </row>
    <row r="33" spans="1:50" s="33" customFormat="1" ht="21.6" customHeight="1">
      <c r="A33" s="52"/>
      <c r="B33" s="52"/>
      <c r="C33" s="147"/>
      <c r="D33" s="52"/>
      <c r="E33" s="52"/>
      <c r="F33" s="52"/>
      <c r="G33" s="52"/>
      <c r="H33" s="52"/>
      <c r="I33" s="52"/>
      <c r="J33" s="52"/>
      <c r="K33" s="52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48"/>
      <c r="AA33" s="149"/>
      <c r="AB33" s="149"/>
      <c r="AC33" s="150"/>
      <c r="AD33" s="148"/>
      <c r="AE33" s="148"/>
      <c r="AF33" s="48"/>
      <c r="AG33" s="48"/>
      <c r="AH33" s="48"/>
      <c r="AI33" s="48"/>
      <c r="AN33" s="90"/>
      <c r="AO33" s="90"/>
      <c r="AP33" s="90"/>
      <c r="AR33" s="48"/>
      <c r="AS33" s="48"/>
      <c r="AT33" s="151"/>
      <c r="AU33" s="22"/>
      <c r="AV33" s="32"/>
      <c r="AW33" s="22"/>
      <c r="AX33" s="22"/>
    </row>
    <row r="34" spans="1:50" s="33" customFormat="1" ht="21.6" hidden="1" customHeight="1">
      <c r="A34" s="37"/>
      <c r="B34" s="37"/>
      <c r="C34" s="37"/>
      <c r="D34" s="152"/>
      <c r="E34" s="152"/>
      <c r="F34" s="152"/>
      <c r="G34" s="152"/>
      <c r="H34" s="152"/>
      <c r="I34" s="152"/>
      <c r="J34" s="152"/>
      <c r="K34" s="152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  <c r="AR34" s="48"/>
      <c r="AS34" s="48"/>
      <c r="AT34" s="151"/>
      <c r="AU34" s="32"/>
      <c r="AV34" s="32"/>
      <c r="AW34" s="22"/>
      <c r="AX34" s="22"/>
    </row>
    <row r="35" spans="1:50" s="33" customFormat="1" ht="14.45" hidden="1" customHeight="1">
      <c r="A35" s="37"/>
      <c r="B35" s="37"/>
      <c r="C35" s="62">
        <f>COUNT(L35:Z35,Z42:AE42)</f>
        <v>0</v>
      </c>
      <c r="D35" s="62"/>
      <c r="G35" s="247" t="s">
        <v>131</v>
      </c>
      <c r="H35" s="248"/>
      <c r="I35" s="248"/>
      <c r="J35" s="248"/>
      <c r="K35" s="249"/>
      <c r="L35" s="154"/>
      <c r="M35" s="154"/>
      <c r="N35" s="154"/>
      <c r="O35" s="154"/>
      <c r="P35" s="154"/>
      <c r="Q35" s="154"/>
      <c r="R35" s="154"/>
      <c r="S35" s="99"/>
      <c r="T35" s="99"/>
      <c r="U35" s="154"/>
      <c r="V35" s="154"/>
      <c r="W35" s="154"/>
      <c r="X35" s="154"/>
      <c r="Y35" s="154"/>
      <c r="Z35" s="154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00"/>
      <c r="AL35" s="41"/>
      <c r="AM35" s="41"/>
      <c r="AN35" s="41"/>
      <c r="AO35" s="41"/>
      <c r="AT35" s="123"/>
    </row>
    <row r="36" spans="1:50" s="33" customFormat="1" ht="14.45" hidden="1" customHeight="1">
      <c r="A36" s="37"/>
      <c r="B36" s="37"/>
      <c r="G36" s="250" t="s">
        <v>132</v>
      </c>
      <c r="H36" s="251"/>
      <c r="I36" s="251"/>
      <c r="J36" s="251"/>
      <c r="K36" s="252"/>
      <c r="L36" s="154"/>
      <c r="M36" s="154"/>
      <c r="N36" s="154"/>
      <c r="O36" s="154"/>
      <c r="P36" s="154"/>
      <c r="Q36" s="154"/>
      <c r="R36" s="154"/>
      <c r="S36" s="99"/>
      <c r="T36" s="99"/>
      <c r="U36" s="154"/>
      <c r="V36" s="154"/>
      <c r="W36" s="154"/>
      <c r="X36" s="154"/>
      <c r="Y36" s="154"/>
      <c r="Z36" s="154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00"/>
      <c r="AL36" s="41"/>
      <c r="AM36" s="41"/>
      <c r="AN36" s="41"/>
      <c r="AO36" s="41"/>
      <c r="AT36" s="123"/>
    </row>
    <row r="37" spans="1:50" s="33" customFormat="1" ht="14.45" hidden="1" customHeight="1">
      <c r="A37" s="37"/>
      <c r="B37" s="37"/>
      <c r="C37" s="62"/>
      <c r="G37" s="250" t="s">
        <v>133</v>
      </c>
      <c r="H37" s="251"/>
      <c r="I37" s="251"/>
      <c r="J37" s="251"/>
      <c r="K37" s="252"/>
      <c r="L37" s="154"/>
      <c r="M37" s="154"/>
      <c r="N37" s="154"/>
      <c r="O37" s="154"/>
      <c r="P37" s="154"/>
      <c r="Q37" s="154"/>
      <c r="R37" s="154"/>
      <c r="S37" s="99"/>
      <c r="T37" s="99"/>
      <c r="U37" s="154"/>
      <c r="V37" s="154"/>
      <c r="W37" s="154"/>
      <c r="X37" s="154"/>
      <c r="Y37" s="154"/>
      <c r="Z37" s="154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00"/>
      <c r="AL37" s="41"/>
      <c r="AM37" s="41"/>
      <c r="AN37" s="41"/>
      <c r="AO37" s="41"/>
      <c r="AT37" s="123"/>
    </row>
    <row r="38" spans="1:50" s="33" customFormat="1" ht="5.45" hidden="1" customHeight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05"/>
      <c r="AL38" s="3"/>
      <c r="AM38" s="3"/>
      <c r="AN38" s="3"/>
      <c r="AO38" s="3"/>
      <c r="AP38" s="3"/>
      <c r="AQ38" s="3"/>
      <c r="AR38" s="3"/>
      <c r="AS38" s="3"/>
      <c r="AT38" s="7"/>
    </row>
    <row r="39" spans="1:50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:50" hidden="1"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</row>
    <row r="41" spans="1:50" ht="5.45" hidden="1" customHeight="1"/>
    <row r="42" spans="1:50" ht="14.45" hidden="1" customHeight="1">
      <c r="D42" s="33"/>
      <c r="Y42" s="3"/>
      <c r="Z42" s="156"/>
      <c r="AA42" s="156"/>
      <c r="AB42" s="156"/>
      <c r="AC42" s="156"/>
      <c r="AD42" s="156"/>
      <c r="AE42" s="156"/>
    </row>
    <row r="43" spans="1:50" hidden="1">
      <c r="D43" s="33"/>
      <c r="Z43" s="108"/>
      <c r="AA43" s="108"/>
      <c r="AB43" s="108"/>
      <c r="AC43" s="108"/>
      <c r="AD43" s="108"/>
      <c r="AE43" s="108"/>
    </row>
    <row r="44" spans="1:50" hidden="1">
      <c r="Z44" s="108"/>
      <c r="AA44" s="108"/>
      <c r="AB44" s="108"/>
      <c r="AC44" s="108"/>
      <c r="AD44" s="108"/>
      <c r="AE44" s="108"/>
    </row>
    <row r="45" spans="1:50" ht="4.9000000000000004" hidden="1" customHeight="1"/>
    <row r="46" spans="1:50" hidden="1">
      <c r="Z46" s="108"/>
      <c r="AA46" s="108"/>
      <c r="AB46" s="108"/>
      <c r="AC46" s="108"/>
      <c r="AD46" s="108"/>
      <c r="AE46" s="108"/>
    </row>
    <row r="47" spans="1:50" hidden="1">
      <c r="Z47" s="108"/>
      <c r="AA47" s="108"/>
      <c r="AB47" s="108"/>
      <c r="AC47" s="108"/>
      <c r="AD47" s="108"/>
      <c r="AE47" s="108"/>
    </row>
    <row r="50" spans="12:25">
      <c r="L50" t="s">
        <v>134</v>
      </c>
      <c r="M50" t="s">
        <v>156</v>
      </c>
      <c r="N50" t="s">
        <v>137</v>
      </c>
      <c r="O50" t="s">
        <v>139</v>
      </c>
      <c r="P50" t="s">
        <v>142</v>
      </c>
      <c r="Q50" t="s">
        <v>141</v>
      </c>
      <c r="R50" t="s">
        <v>144</v>
      </c>
      <c r="S50" t="s">
        <v>145</v>
      </c>
      <c r="T50" t="s">
        <v>166</v>
      </c>
      <c r="U50" t="s">
        <v>149</v>
      </c>
      <c r="V50" t="s">
        <v>151</v>
      </c>
      <c r="X50" t="s">
        <v>154</v>
      </c>
      <c r="Y50" t="s">
        <v>291</v>
      </c>
    </row>
    <row r="51" spans="12:25">
      <c r="L51" t="s">
        <v>136</v>
      </c>
      <c r="M51" t="s">
        <v>158</v>
      </c>
      <c r="N51" t="s">
        <v>161</v>
      </c>
      <c r="O51" t="s">
        <v>140</v>
      </c>
      <c r="P51" t="s">
        <v>143</v>
      </c>
      <c r="Q51" t="s">
        <v>164</v>
      </c>
      <c r="R51" t="s">
        <v>147</v>
      </c>
      <c r="S51" t="s">
        <v>167</v>
      </c>
      <c r="T51" t="s">
        <v>171</v>
      </c>
      <c r="U51" t="s">
        <v>264</v>
      </c>
      <c r="V51" t="s">
        <v>148</v>
      </c>
      <c r="X51" t="s">
        <v>292</v>
      </c>
      <c r="Y51" t="s">
        <v>174</v>
      </c>
    </row>
  </sheetData>
  <sheetProtection selectLockedCells="1"/>
  <mergeCells count="43">
    <mergeCell ref="C30:L30"/>
    <mergeCell ref="M30:Q30"/>
    <mergeCell ref="G35:K35"/>
    <mergeCell ref="G36:K36"/>
    <mergeCell ref="G37:K37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G14:K14"/>
    <mergeCell ref="S19:X19"/>
    <mergeCell ref="S20:X20"/>
    <mergeCell ref="S22:X22"/>
    <mergeCell ref="M23:N23"/>
    <mergeCell ref="P23:Q23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abSelected="1" topLeftCell="C8" zoomScaleNormal="100" workbookViewId="0">
      <pane ySplit="1" topLeftCell="A9" activePane="bottomLeft" state="frozenSplit"/>
      <selection activeCell="G18" sqref="G18:K18"/>
      <selection pane="bottomLeft" activeCell="F26" sqref="F26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0" hidden="1" customWidth="1"/>
    <col min="43" max="43" width="4" hidden="1" customWidth="1"/>
    <col min="44" max="45" width="4" customWidth="1"/>
    <col min="46" max="46" width="10.42578125" style="12" customWidth="1"/>
    <col min="47" max="238" width="11.42578125" customWidth="1"/>
    <col min="239" max="240" width="4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4" width="4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476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 t="s">
        <v>180</v>
      </c>
      <c r="U2" s="9"/>
      <c r="V2" s="9"/>
      <c r="W2" s="5"/>
      <c r="X2" s="196" t="str">
        <f>IF(T2="","",T2)</f>
        <v>4</v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 xml:space="preserve">4 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111" t="s">
        <v>27</v>
      </c>
      <c r="M8" s="111" t="s">
        <v>24</v>
      </c>
      <c r="N8" s="111" t="s">
        <v>100</v>
      </c>
      <c r="O8" s="111" t="s">
        <v>93</v>
      </c>
      <c r="P8" s="111" t="s">
        <v>34</v>
      </c>
      <c r="Q8" s="111" t="s">
        <v>98</v>
      </c>
      <c r="R8" s="111" t="s">
        <v>23</v>
      </c>
      <c r="S8" s="111" t="s">
        <v>16</v>
      </c>
      <c r="T8" s="111" t="s">
        <v>99</v>
      </c>
      <c r="U8" s="111" t="s">
        <v>102</v>
      </c>
      <c r="V8" s="111" t="s">
        <v>97</v>
      </c>
      <c r="W8" s="111" t="s">
        <v>26</v>
      </c>
      <c r="X8" s="111" t="s">
        <v>101</v>
      </c>
      <c r="Y8" s="111" t="s">
        <v>29</v>
      </c>
      <c r="Z8" s="111" t="s">
        <v>18</v>
      </c>
      <c r="AA8" s="111" t="s">
        <v>31</v>
      </c>
      <c r="AB8" s="111" t="s">
        <v>110</v>
      </c>
      <c r="AE8" s="88"/>
      <c r="AF8" s="88"/>
      <c r="AG8" s="88"/>
      <c r="AH8" s="22"/>
      <c r="AI8" s="22"/>
      <c r="AJ8" s="22"/>
      <c r="AK8" s="22"/>
      <c r="AL8" s="22"/>
      <c r="AM8" s="22"/>
      <c r="AN8" s="22"/>
      <c r="AP8" s="25" t="s">
        <v>458</v>
      </c>
      <c r="AT8"/>
    </row>
    <row r="9" spans="1:47" s="33" customFormat="1" ht="19.149999999999999" customHeight="1">
      <c r="A9" s="157" t="s">
        <v>202</v>
      </c>
      <c r="B9" s="157">
        <v>37</v>
      </c>
      <c r="C9" s="27">
        <f t="shared" ref="C9:C15" ca="1" si="0">OFFSET(C9,15,0)</f>
        <v>1</v>
      </c>
      <c r="D9" s="117" t="s">
        <v>477</v>
      </c>
      <c r="E9" s="26" t="s">
        <v>44</v>
      </c>
      <c r="F9" s="26" t="s">
        <v>478</v>
      </c>
      <c r="G9" s="239" t="s">
        <v>479</v>
      </c>
      <c r="H9" s="239"/>
      <c r="I9" s="239"/>
      <c r="J9" s="239"/>
      <c r="K9" s="239"/>
      <c r="L9" s="116"/>
      <c r="M9" s="116"/>
      <c r="N9" s="116"/>
      <c r="O9" s="115" t="s">
        <v>65</v>
      </c>
      <c r="P9" s="116"/>
      <c r="Q9" s="116"/>
      <c r="R9" s="116"/>
      <c r="S9" s="115" t="s">
        <v>53</v>
      </c>
      <c r="T9" s="116"/>
      <c r="U9" s="116"/>
      <c r="V9" s="116"/>
      <c r="W9" s="115" t="s">
        <v>73</v>
      </c>
      <c r="X9" s="116"/>
      <c r="Y9" s="116"/>
      <c r="Z9" s="116"/>
      <c r="AA9" s="115" t="s">
        <v>55</v>
      </c>
      <c r="AB9" s="116"/>
      <c r="AE9" s="40"/>
      <c r="AF9" s="40"/>
      <c r="AG9" s="40"/>
      <c r="AH9" s="32"/>
      <c r="AI9" s="32"/>
      <c r="AJ9" s="32"/>
      <c r="AK9" s="31"/>
      <c r="AL9" s="32"/>
      <c r="AM9" s="31"/>
      <c r="AN9" s="32"/>
      <c r="AP9" s="25" t="s">
        <v>460</v>
      </c>
      <c r="AQ9" s="37">
        <f>IF(E10="M",100,IF(E10=1,100,IF(E10="","",120)))</f>
        <v>100</v>
      </c>
    </row>
    <row r="10" spans="1:47" s="37" customFormat="1" ht="21.6" customHeight="1">
      <c r="A10" s="26" t="s">
        <v>42</v>
      </c>
      <c r="B10" s="26">
        <v>49</v>
      </c>
      <c r="C10" s="27">
        <f t="shared" ca="1" si="0"/>
        <v>2</v>
      </c>
      <c r="D10" s="114" t="s">
        <v>480</v>
      </c>
      <c r="E10" s="26" t="s">
        <v>44</v>
      </c>
      <c r="F10" s="26" t="s">
        <v>481</v>
      </c>
      <c r="G10" s="239" t="s">
        <v>482</v>
      </c>
      <c r="H10" s="239"/>
      <c r="I10" s="239"/>
      <c r="J10" s="239"/>
      <c r="K10" s="239"/>
      <c r="L10" s="115" t="s">
        <v>45</v>
      </c>
      <c r="M10" s="116"/>
      <c r="N10" s="116"/>
      <c r="O10" s="115" t="s">
        <v>45</v>
      </c>
      <c r="P10" s="116"/>
      <c r="Q10" s="116"/>
      <c r="R10" s="115" t="s">
        <v>54</v>
      </c>
      <c r="S10" s="116"/>
      <c r="T10" s="116"/>
      <c r="U10" s="116"/>
      <c r="V10" s="115" t="s">
        <v>65</v>
      </c>
      <c r="W10" s="116"/>
      <c r="X10" s="116"/>
      <c r="Y10" s="116"/>
      <c r="Z10" s="115" t="s">
        <v>368</v>
      </c>
      <c r="AA10" s="116"/>
      <c r="AB10" s="116"/>
      <c r="AE10" s="40"/>
      <c r="AF10" s="40"/>
      <c r="AG10" s="40"/>
      <c r="AH10" s="32"/>
      <c r="AI10" s="32"/>
      <c r="AJ10" s="32"/>
      <c r="AK10" s="31"/>
      <c r="AL10" s="32"/>
      <c r="AM10" s="31"/>
      <c r="AN10" s="32"/>
      <c r="AP10" s="36" t="s">
        <v>463</v>
      </c>
    </row>
    <row r="11" spans="1:47" s="33" customFormat="1" ht="21.6" customHeight="1">
      <c r="A11" s="26" t="s">
        <v>42</v>
      </c>
      <c r="B11" s="26">
        <v>44</v>
      </c>
      <c r="C11" s="27">
        <f t="shared" ca="1" si="0"/>
        <v>3</v>
      </c>
      <c r="D11" s="114" t="s">
        <v>483</v>
      </c>
      <c r="E11" s="26" t="s">
        <v>44</v>
      </c>
      <c r="F11" s="26" t="s">
        <v>484</v>
      </c>
      <c r="G11" s="239" t="s">
        <v>485</v>
      </c>
      <c r="H11" s="239"/>
      <c r="I11" s="239"/>
      <c r="J11" s="239"/>
      <c r="K11" s="239"/>
      <c r="L11" s="116"/>
      <c r="M11" s="115" t="s">
        <v>216</v>
      </c>
      <c r="N11" s="116"/>
      <c r="O11" s="116"/>
      <c r="P11" s="115" t="s">
        <v>45</v>
      </c>
      <c r="Q11" s="116"/>
      <c r="R11" s="116"/>
      <c r="S11" s="115" t="s">
        <v>54</v>
      </c>
      <c r="T11" s="116"/>
      <c r="U11" s="116"/>
      <c r="V11" s="115" t="s">
        <v>48</v>
      </c>
      <c r="W11" s="116"/>
      <c r="X11" s="116"/>
      <c r="Y11" s="115" t="s">
        <v>54</v>
      </c>
      <c r="Z11" s="116"/>
      <c r="AA11" s="116"/>
      <c r="AB11" s="116"/>
      <c r="AP11" s="36" t="s">
        <v>465</v>
      </c>
    </row>
    <row r="12" spans="1:47" s="33" customFormat="1" ht="21.6" customHeight="1">
      <c r="A12" s="26" t="s">
        <v>42</v>
      </c>
      <c r="B12" s="26">
        <v>49</v>
      </c>
      <c r="C12" s="27">
        <f t="shared" ca="1" si="0"/>
        <v>4</v>
      </c>
      <c r="D12" s="114" t="s">
        <v>486</v>
      </c>
      <c r="E12" s="26" t="s">
        <v>44</v>
      </c>
      <c r="F12" s="26" t="s">
        <v>487</v>
      </c>
      <c r="G12" s="239" t="s">
        <v>259</v>
      </c>
      <c r="H12" s="239"/>
      <c r="I12" s="239"/>
      <c r="J12" s="239"/>
      <c r="K12" s="239"/>
      <c r="L12" s="116"/>
      <c r="M12" s="116"/>
      <c r="N12" s="115" t="s">
        <v>45</v>
      </c>
      <c r="O12" s="116"/>
      <c r="P12" s="116"/>
      <c r="Q12" s="115" t="s">
        <v>48</v>
      </c>
      <c r="R12" s="116"/>
      <c r="S12" s="116"/>
      <c r="T12" s="115" t="s">
        <v>53</v>
      </c>
      <c r="U12" s="116"/>
      <c r="V12" s="116"/>
      <c r="W12" s="115" t="s">
        <v>54</v>
      </c>
      <c r="X12" s="116"/>
      <c r="Y12" s="116"/>
      <c r="Z12" s="115" t="s">
        <v>54</v>
      </c>
      <c r="AA12" s="116"/>
      <c r="AB12" s="116"/>
      <c r="AP12" s="36" t="s">
        <v>467</v>
      </c>
    </row>
    <row r="13" spans="1:47" s="33" customFormat="1" ht="21.6" customHeight="1">
      <c r="A13" s="26" t="s">
        <v>202</v>
      </c>
      <c r="B13" s="26">
        <v>28</v>
      </c>
      <c r="C13" s="27">
        <f t="shared" ca="1" si="0"/>
        <v>5</v>
      </c>
      <c r="D13" s="114" t="s">
        <v>488</v>
      </c>
      <c r="E13" s="26" t="s">
        <v>44</v>
      </c>
      <c r="F13" s="26" t="s">
        <v>489</v>
      </c>
      <c r="G13" s="239" t="s">
        <v>246</v>
      </c>
      <c r="H13" s="239"/>
      <c r="I13" s="239"/>
      <c r="J13" s="239"/>
      <c r="K13" s="239"/>
      <c r="L13" s="116"/>
      <c r="M13" s="115" t="s">
        <v>210</v>
      </c>
      <c r="N13" s="116"/>
      <c r="O13" s="116"/>
      <c r="P13" s="116"/>
      <c r="Q13" s="115" t="s">
        <v>54</v>
      </c>
      <c r="R13" s="116"/>
      <c r="S13" s="116"/>
      <c r="T13" s="116"/>
      <c r="U13" s="115" t="s">
        <v>210</v>
      </c>
      <c r="V13" s="116"/>
      <c r="W13" s="116"/>
      <c r="X13" s="115" t="s">
        <v>249</v>
      </c>
      <c r="Y13" s="116"/>
      <c r="Z13" s="116"/>
      <c r="AA13" s="115" t="s">
        <v>54</v>
      </c>
      <c r="AB13" s="116"/>
      <c r="AP13" s="36" t="s">
        <v>469</v>
      </c>
    </row>
    <row r="14" spans="1:47" s="33" customFormat="1" ht="21.6" customHeight="1">
      <c r="A14" s="26" t="s">
        <v>42</v>
      </c>
      <c r="B14" s="26">
        <v>49</v>
      </c>
      <c r="C14" s="27">
        <f t="shared" ca="1" si="0"/>
        <v>6</v>
      </c>
      <c r="D14" s="114" t="s">
        <v>490</v>
      </c>
      <c r="E14" s="26" t="s">
        <v>44</v>
      </c>
      <c r="F14" s="26" t="s">
        <v>489</v>
      </c>
      <c r="G14" s="239" t="s">
        <v>491</v>
      </c>
      <c r="H14" s="239"/>
      <c r="I14" s="239"/>
      <c r="J14" s="239"/>
      <c r="K14" s="239"/>
      <c r="L14" s="115" t="s">
        <v>54</v>
      </c>
      <c r="M14" s="116"/>
      <c r="N14" s="116"/>
      <c r="O14" s="116"/>
      <c r="P14" s="115" t="s">
        <v>54</v>
      </c>
      <c r="Q14" s="116"/>
      <c r="R14" s="116"/>
      <c r="S14" s="116"/>
      <c r="T14" s="115" t="s">
        <v>48</v>
      </c>
      <c r="U14" s="116"/>
      <c r="V14" s="116"/>
      <c r="W14" s="116"/>
      <c r="X14" s="115" t="s">
        <v>48</v>
      </c>
      <c r="Y14" s="116"/>
      <c r="Z14" s="116"/>
      <c r="AA14" s="116"/>
      <c r="AB14" s="115" t="s">
        <v>65</v>
      </c>
      <c r="AP14" s="36" t="s">
        <v>471</v>
      </c>
    </row>
    <row r="15" spans="1:47" s="33" customFormat="1" ht="21.6" customHeight="1">
      <c r="A15" s="26" t="s">
        <v>202</v>
      </c>
      <c r="B15" s="26">
        <v>37</v>
      </c>
      <c r="C15" s="27">
        <f t="shared" ca="1" si="0"/>
        <v>7</v>
      </c>
      <c r="D15" s="114" t="s">
        <v>492</v>
      </c>
      <c r="E15" s="26" t="s">
        <v>44</v>
      </c>
      <c r="F15" s="26" t="s">
        <v>493</v>
      </c>
      <c r="G15" s="239" t="s">
        <v>494</v>
      </c>
      <c r="H15" s="239"/>
      <c r="I15" s="239"/>
      <c r="J15" s="239"/>
      <c r="K15" s="239"/>
      <c r="L15" s="116"/>
      <c r="M15" s="116"/>
      <c r="N15" s="115" t="s">
        <v>210</v>
      </c>
      <c r="O15" s="116"/>
      <c r="P15" s="116"/>
      <c r="Q15" s="116"/>
      <c r="R15" s="115" t="s">
        <v>45</v>
      </c>
      <c r="S15" s="116"/>
      <c r="T15" s="116"/>
      <c r="U15" s="115" t="s">
        <v>195</v>
      </c>
      <c r="V15" s="116"/>
      <c r="W15" s="116"/>
      <c r="X15" s="116"/>
      <c r="Y15" s="115" t="s">
        <v>53</v>
      </c>
      <c r="Z15" s="116"/>
      <c r="AA15" s="116"/>
      <c r="AB15" s="115" t="s">
        <v>239</v>
      </c>
      <c r="AP15" s="36" t="s">
        <v>474</v>
      </c>
    </row>
    <row r="16" spans="1:47" s="163" customFormat="1" ht="21.6" hidden="1" customHeight="1">
      <c r="A16" s="158"/>
      <c r="B16" s="158"/>
      <c r="C16" s="159"/>
      <c r="D16" s="160"/>
      <c r="E16" s="158"/>
      <c r="F16" s="158"/>
      <c r="G16" s="255"/>
      <c r="H16" s="255"/>
      <c r="I16" s="255"/>
      <c r="J16" s="255"/>
      <c r="K16" s="255"/>
      <c r="L16" s="161"/>
      <c r="M16" s="161"/>
      <c r="N16" s="161"/>
      <c r="O16" s="162"/>
      <c r="P16" s="161"/>
      <c r="Q16" s="161"/>
      <c r="R16" s="162"/>
      <c r="S16" s="161"/>
      <c r="T16" s="161"/>
      <c r="U16" s="161"/>
      <c r="V16" s="161"/>
      <c r="W16" s="161"/>
      <c r="X16" s="162"/>
      <c r="Y16" s="161"/>
      <c r="Z16" s="162"/>
      <c r="AA16" s="161"/>
      <c r="AB16" s="161"/>
      <c r="AP16" s="164"/>
    </row>
    <row r="17" spans="1:50" s="163" customFormat="1" ht="21.6" hidden="1" customHeight="1">
      <c r="A17" s="165"/>
      <c r="B17" s="165"/>
      <c r="C17" s="166"/>
      <c r="D17" s="167"/>
      <c r="E17" s="167"/>
      <c r="F17" s="167"/>
      <c r="G17" s="167"/>
      <c r="H17" s="167"/>
      <c r="I17" s="167"/>
      <c r="J17" s="167"/>
      <c r="K17" s="167"/>
      <c r="L17" s="168"/>
      <c r="M17" s="168"/>
      <c r="N17" s="168"/>
      <c r="O17" s="169"/>
      <c r="P17" s="168"/>
      <c r="Q17" s="168"/>
      <c r="R17" s="168"/>
      <c r="S17" s="168"/>
      <c r="T17" s="168"/>
      <c r="U17" s="169"/>
      <c r="V17" s="168"/>
      <c r="W17" s="168"/>
      <c r="X17" s="169"/>
      <c r="Y17" s="168"/>
      <c r="Z17" s="122"/>
      <c r="AA17" s="122"/>
      <c r="AB17" s="122"/>
      <c r="AC17" s="122"/>
      <c r="AD17" s="122"/>
      <c r="AO17" s="170"/>
      <c r="AP17" s="170"/>
      <c r="AT17" s="171"/>
      <c r="AU17" s="64"/>
      <c r="AV17" s="64"/>
      <c r="AW17" s="64"/>
      <c r="AX17" s="64"/>
    </row>
    <row r="18" spans="1:50" s="163" customFormat="1" ht="21.6" hidden="1" customHeight="1">
      <c r="A18" s="165"/>
      <c r="B18" s="165"/>
      <c r="C18" s="166"/>
      <c r="D18" s="167"/>
      <c r="E18" s="167"/>
      <c r="F18" s="167"/>
      <c r="G18" s="167"/>
      <c r="H18" s="167"/>
      <c r="I18" s="167"/>
      <c r="J18" s="167"/>
      <c r="K18" s="167"/>
      <c r="L18" s="168"/>
      <c r="M18" s="168"/>
      <c r="N18" s="168"/>
      <c r="O18" s="169"/>
      <c r="P18" s="168"/>
      <c r="Q18" s="168"/>
      <c r="R18" s="168"/>
      <c r="S18" s="168"/>
      <c r="T18" s="168"/>
      <c r="U18" s="169"/>
      <c r="V18" s="168"/>
      <c r="W18" s="168"/>
      <c r="X18" s="169"/>
      <c r="Y18" s="168"/>
      <c r="Z18" s="172"/>
      <c r="AA18" s="172"/>
      <c r="AB18" s="172"/>
      <c r="AC18" s="172"/>
      <c r="AD18" s="172"/>
      <c r="AO18" s="170"/>
      <c r="AP18" s="170"/>
      <c r="AT18" s="171"/>
      <c r="AU18" s="64"/>
      <c r="AV18" s="64"/>
      <c r="AW18" s="64"/>
      <c r="AX18" s="64"/>
    </row>
    <row r="19" spans="1:50" s="33" customFormat="1" ht="21.6" customHeight="1" thickBot="1">
      <c r="A19" s="52"/>
      <c r="B19" s="52"/>
      <c r="C19" s="47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32"/>
      <c r="AT19" s="123"/>
      <c r="AU19" s="41"/>
      <c r="AV19" s="45"/>
      <c r="AW19" s="45"/>
      <c r="AX19" s="45"/>
    </row>
    <row r="20" spans="1:50" s="33" customFormat="1" ht="21.6" customHeight="1" thickBot="1">
      <c r="A20" s="52"/>
      <c r="D20" s="256" t="s">
        <v>92</v>
      </c>
      <c r="E20" s="257"/>
      <c r="F20" s="258"/>
      <c r="G20" s="173" t="s">
        <v>21</v>
      </c>
      <c r="H20" s="173" t="s">
        <v>35</v>
      </c>
      <c r="I20" s="174" t="s">
        <v>36</v>
      </c>
      <c r="J20" s="174" t="s">
        <v>106</v>
      </c>
      <c r="K20" s="88"/>
      <c r="L20" s="88"/>
      <c r="M20" s="88"/>
      <c r="N20" s="88"/>
      <c r="Q20" s="40"/>
      <c r="R20" s="40"/>
      <c r="S20" s="40"/>
      <c r="T20" s="40"/>
      <c r="U20" s="40"/>
      <c r="V20" s="40"/>
      <c r="W20" s="40"/>
      <c r="X20" s="40"/>
      <c r="Y20" s="40"/>
      <c r="Z20" s="221" t="s">
        <v>103</v>
      </c>
      <c r="AA20" s="222"/>
      <c r="AB20" s="222"/>
      <c r="AC20" s="222"/>
      <c r="AD20" s="222"/>
      <c r="AE20" s="223"/>
      <c r="AH20" s="41"/>
      <c r="AI20" s="56"/>
      <c r="AJ20" s="56"/>
      <c r="AK20" s="56"/>
      <c r="AL20" s="56"/>
      <c r="AM20" s="41"/>
      <c r="AN20" s="41"/>
      <c r="AQ20" s="32"/>
      <c r="AR20" s="32"/>
      <c r="AS20" s="32"/>
      <c r="AT20" s="129"/>
      <c r="AU20" s="45"/>
      <c r="AV20" s="45"/>
    </row>
    <row r="21" spans="1:50" s="33" customFormat="1" ht="21.6" customHeight="1" thickBot="1">
      <c r="A21" s="52"/>
      <c r="B21" s="52"/>
      <c r="V21" s="88"/>
      <c r="W21" s="88"/>
      <c r="X21" s="88"/>
      <c r="Y21" s="88"/>
      <c r="Z21" s="57"/>
      <c r="AA21" s="58"/>
      <c r="AB21" s="58"/>
      <c r="AC21" s="58"/>
      <c r="AD21" s="58"/>
      <c r="AE21" s="59"/>
      <c r="AH21" s="22"/>
      <c r="AI21" s="22"/>
      <c r="AJ21" s="22"/>
      <c r="AK21" s="22"/>
      <c r="AL21" s="48"/>
      <c r="AM21" s="48"/>
      <c r="AN21" s="48"/>
      <c r="AP21" s="61" t="s">
        <v>475</v>
      </c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H22" s="65"/>
      <c r="AI22" s="65"/>
      <c r="AJ22" s="65"/>
      <c r="AK22" s="65"/>
      <c r="AL22" s="65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134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75"/>
      <c r="T23" s="176"/>
      <c r="U23" s="176"/>
      <c r="V23" s="176"/>
      <c r="W23" s="176"/>
      <c r="X23" s="177"/>
      <c r="Z23" s="178"/>
      <c r="AA23" s="68"/>
      <c r="AB23" s="68"/>
      <c r="AC23" s="68"/>
      <c r="AD23" s="68"/>
      <c r="AE23" s="179"/>
      <c r="AH23" s="22"/>
      <c r="AI23" s="22"/>
      <c r="AJ23" s="22"/>
      <c r="AK23" s="22"/>
      <c r="AL23" s="48"/>
      <c r="AM23" s="48"/>
      <c r="AN23" s="48"/>
      <c r="AO23" s="77"/>
    </row>
    <row r="24" spans="1:50" s="33" customFormat="1" ht="24" customHeight="1">
      <c r="A24" s="78" t="str">
        <f ca="1">OFFSET(A24,-15,0)</f>
        <v>TBO</v>
      </c>
      <c r="B24" s="79">
        <f ca="1">OFFSET(B24,-15,0)</f>
        <v>37</v>
      </c>
      <c r="C24" s="17">
        <v>1</v>
      </c>
      <c r="D24" s="117" t="str">
        <f ca="1">OFFSET(D24,-15,0)</f>
        <v>PELTIER Christophe</v>
      </c>
      <c r="E24" s="26" t="str">
        <f ca="1">OFFSET(E24,-15,0)</f>
        <v>M</v>
      </c>
      <c r="F24" s="26" t="s">
        <v>440</v>
      </c>
      <c r="G24" s="81">
        <v>0</v>
      </c>
      <c r="H24" s="81">
        <v>10</v>
      </c>
      <c r="I24" s="81">
        <v>10</v>
      </c>
      <c r="J24" s="81">
        <v>10</v>
      </c>
      <c r="K24" s="139" t="str">
        <f>IF(L24&lt;&gt;"","-","")</f>
        <v/>
      </c>
      <c r="L24" s="83"/>
      <c r="M24" s="227">
        <f>SUM(G24:K24)</f>
        <v>30</v>
      </c>
      <c r="N24" s="228"/>
      <c r="O24" s="84"/>
      <c r="P24" s="233">
        <f t="shared" ref="P24:P30" ca="1" si="1">SUM(OFFSET(P24,0,-10),OFFSET(P24,0,-3))</f>
        <v>30</v>
      </c>
      <c r="Q24" s="230"/>
      <c r="R24" s="45"/>
      <c r="S24" s="85"/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H24" s="32"/>
      <c r="AI24" s="32"/>
      <c r="AJ24" s="32"/>
      <c r="AK24" s="32"/>
      <c r="AL24" s="48"/>
      <c r="AM24" s="48"/>
      <c r="AN24" s="48"/>
      <c r="AO24" s="52"/>
      <c r="AQ24" s="33">
        <f t="shared" ref="AQ24:AQ30" si="2">COUNT(G24:K24)</f>
        <v>4</v>
      </c>
    </row>
    <row r="25" spans="1:50" s="33" customFormat="1" ht="21.6" customHeight="1">
      <c r="A25" s="78" t="str">
        <f t="shared" ref="A25:B30" ca="1" si="3">OFFSET(A25,-15,0)</f>
        <v>PDL</v>
      </c>
      <c r="B25" s="79">
        <f t="shared" ca="1" si="3"/>
        <v>49</v>
      </c>
      <c r="C25" s="17">
        <v>2</v>
      </c>
      <c r="D25" s="114" t="str">
        <f t="shared" ref="D25:E30" ca="1" si="4">OFFSET(D25,-15,0)</f>
        <v>CHABLE Thierry</v>
      </c>
      <c r="E25" s="26" t="str">
        <f t="shared" ca="1" si="4"/>
        <v>M</v>
      </c>
      <c r="F25" s="26" t="s">
        <v>290</v>
      </c>
      <c r="G25" s="81">
        <v>10</v>
      </c>
      <c r="H25" s="81">
        <v>10</v>
      </c>
      <c r="I25" s="81">
        <v>0</v>
      </c>
      <c r="J25" s="81">
        <v>7</v>
      </c>
      <c r="K25" s="139">
        <v>10</v>
      </c>
      <c r="L25" s="83" t="s">
        <v>128</v>
      </c>
      <c r="M25" s="227">
        <f t="shared" ref="M25:M30" si="5">SUM(G25:K25)</f>
        <v>37</v>
      </c>
      <c r="N25" s="228"/>
      <c r="O25" s="84"/>
      <c r="P25" s="233">
        <f t="shared" ca="1" si="1"/>
        <v>37</v>
      </c>
      <c r="Q25" s="230"/>
      <c r="R25" s="45"/>
      <c r="S25" s="85"/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H25" s="32"/>
      <c r="AI25" s="32"/>
      <c r="AJ25" s="32"/>
      <c r="AK25" s="32"/>
      <c r="AL25" s="48"/>
      <c r="AM25" s="48"/>
      <c r="AN25" s="48"/>
      <c r="AO25" s="52"/>
      <c r="AQ25" s="33">
        <f t="shared" si="2"/>
        <v>5</v>
      </c>
    </row>
    <row r="26" spans="1:50" s="33" customFormat="1" ht="21.6" customHeight="1">
      <c r="A26" s="78" t="str">
        <f t="shared" ca="1" si="3"/>
        <v>PDL</v>
      </c>
      <c r="B26" s="79">
        <f t="shared" ca="1" si="3"/>
        <v>44</v>
      </c>
      <c r="C26" s="17">
        <v>3</v>
      </c>
      <c r="D26" s="114" t="str">
        <f t="shared" ca="1" si="4"/>
        <v>CALLARD Alexandre</v>
      </c>
      <c r="E26" s="26" t="str">
        <f t="shared" ca="1" si="4"/>
        <v>M</v>
      </c>
      <c r="F26" s="26" t="s">
        <v>495</v>
      </c>
      <c r="G26" s="81">
        <v>0</v>
      </c>
      <c r="H26" s="81">
        <v>10</v>
      </c>
      <c r="I26" s="81">
        <v>0</v>
      </c>
      <c r="J26" s="81">
        <v>0</v>
      </c>
      <c r="K26" s="139">
        <v>0</v>
      </c>
      <c r="L26" s="83" t="s">
        <v>128</v>
      </c>
      <c r="M26" s="227">
        <f t="shared" si="5"/>
        <v>10</v>
      </c>
      <c r="N26" s="228"/>
      <c r="O26" s="84"/>
      <c r="P26" s="233">
        <f t="shared" ca="1" si="1"/>
        <v>10</v>
      </c>
      <c r="Q26" s="230"/>
      <c r="R26" s="45"/>
      <c r="S26" s="85"/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H26" s="32"/>
      <c r="AI26" s="32"/>
      <c r="AJ26" s="32"/>
      <c r="AK26" s="32"/>
      <c r="AL26" s="48"/>
      <c r="AM26" s="48"/>
      <c r="AN26" s="48"/>
      <c r="AO26" s="52"/>
      <c r="AQ26" s="33">
        <f t="shared" si="2"/>
        <v>5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PDL</v>
      </c>
      <c r="B27" s="79">
        <f t="shared" ca="1" si="3"/>
        <v>49</v>
      </c>
      <c r="C27" s="17">
        <v>4</v>
      </c>
      <c r="D27" s="114" t="str">
        <f t="shared" ca="1" si="4"/>
        <v>OBERTI Frederic</v>
      </c>
      <c r="E27" s="26" t="str">
        <f t="shared" ca="1" si="4"/>
        <v>M</v>
      </c>
      <c r="F27" s="26" t="s">
        <v>290</v>
      </c>
      <c r="G27" s="81">
        <v>10</v>
      </c>
      <c r="H27" s="81">
        <v>0</v>
      </c>
      <c r="I27" s="81">
        <v>0</v>
      </c>
      <c r="J27" s="81">
        <v>0</v>
      </c>
      <c r="K27" s="139">
        <v>10</v>
      </c>
      <c r="L27" s="83" t="s">
        <v>128</v>
      </c>
      <c r="M27" s="227">
        <f t="shared" si="5"/>
        <v>20</v>
      </c>
      <c r="N27" s="228"/>
      <c r="O27" s="84"/>
      <c r="P27" s="233">
        <f t="shared" ca="1" si="1"/>
        <v>20</v>
      </c>
      <c r="Q27" s="230"/>
      <c r="R27" s="45"/>
      <c r="S27" s="85"/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H27" s="32"/>
      <c r="AI27" s="32"/>
      <c r="AJ27" s="32"/>
      <c r="AK27" s="32"/>
      <c r="AL27" s="48"/>
      <c r="AM27" s="48"/>
      <c r="AN27" s="48"/>
      <c r="AO27" s="52"/>
      <c r="AQ27" s="33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TBO</v>
      </c>
      <c r="B28" s="79">
        <f t="shared" ca="1" si="3"/>
        <v>28</v>
      </c>
      <c r="C28" s="17">
        <v>5</v>
      </c>
      <c r="D28" s="114" t="str">
        <f t="shared" ca="1" si="4"/>
        <v>HOULLIER Christophe</v>
      </c>
      <c r="E28" s="26" t="str">
        <f t="shared" ca="1" si="4"/>
        <v>M</v>
      </c>
      <c r="F28" s="26" t="s">
        <v>63</v>
      </c>
      <c r="G28" s="81">
        <v>0</v>
      </c>
      <c r="H28" s="81">
        <v>0</v>
      </c>
      <c r="I28" s="81">
        <v>0</v>
      </c>
      <c r="J28" s="81">
        <v>10</v>
      </c>
      <c r="K28" s="139">
        <v>0</v>
      </c>
      <c r="L28" s="83" t="s">
        <v>128</v>
      </c>
      <c r="M28" s="227">
        <f t="shared" si="5"/>
        <v>10</v>
      </c>
      <c r="N28" s="228"/>
      <c r="O28" s="84"/>
      <c r="P28" s="233">
        <f t="shared" ca="1" si="1"/>
        <v>10</v>
      </c>
      <c r="Q28" s="230"/>
      <c r="R28" s="45"/>
      <c r="S28" s="85"/>
      <c r="T28" s="86"/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H28" s="32"/>
      <c r="AI28" s="32"/>
      <c r="AJ28" s="32"/>
      <c r="AK28" s="32"/>
      <c r="AL28" s="48"/>
      <c r="AM28" s="48"/>
      <c r="AN28" s="48"/>
      <c r="AO28" s="52"/>
      <c r="AQ28" s="33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PDL</v>
      </c>
      <c r="B29" s="79">
        <f t="shared" ca="1" si="3"/>
        <v>49</v>
      </c>
      <c r="C29" s="17">
        <v>6</v>
      </c>
      <c r="D29" s="114" t="str">
        <f t="shared" ca="1" si="4"/>
        <v>JACQUINOT Eric</v>
      </c>
      <c r="E29" s="26" t="str">
        <f t="shared" ca="1" si="4"/>
        <v>M</v>
      </c>
      <c r="F29" s="26" t="s">
        <v>496</v>
      </c>
      <c r="G29" s="81">
        <v>0</v>
      </c>
      <c r="H29" s="81">
        <v>0</v>
      </c>
      <c r="I29" s="81">
        <v>0</v>
      </c>
      <c r="J29" s="81">
        <v>0</v>
      </c>
      <c r="K29" s="139">
        <v>0</v>
      </c>
      <c r="L29" s="83" t="s">
        <v>128</v>
      </c>
      <c r="M29" s="227">
        <f t="shared" si="5"/>
        <v>0</v>
      </c>
      <c r="N29" s="228"/>
      <c r="O29" s="84"/>
      <c r="P29" s="233">
        <f t="shared" ca="1" si="1"/>
        <v>0</v>
      </c>
      <c r="Q29" s="230"/>
      <c r="R29" s="45"/>
      <c r="S29" s="85"/>
      <c r="T29" s="86"/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H29" s="32"/>
      <c r="AI29" s="32"/>
      <c r="AJ29" s="32"/>
      <c r="AK29" s="32"/>
      <c r="AL29" s="48"/>
      <c r="AM29" s="48"/>
      <c r="AN29" s="48"/>
      <c r="AO29" s="52"/>
      <c r="AQ29" s="33">
        <f t="shared" si="2"/>
        <v>5</v>
      </c>
      <c r="AR29" s="22"/>
      <c r="AT29" s="22"/>
      <c r="AU29" s="22"/>
      <c r="AV29" s="48"/>
      <c r="AW29" s="48"/>
      <c r="AX29" s="48"/>
    </row>
    <row r="30" spans="1:50" s="33" customFormat="1" ht="21.6" customHeight="1" thickBot="1">
      <c r="A30" s="91" t="str">
        <f t="shared" ca="1" si="3"/>
        <v>TBO</v>
      </c>
      <c r="B30" s="92">
        <f t="shared" ca="1" si="3"/>
        <v>37</v>
      </c>
      <c r="C30" s="17">
        <v>7</v>
      </c>
      <c r="D30" s="114" t="str">
        <f t="shared" ca="1" si="4"/>
        <v>FERRAGU Bertrand</v>
      </c>
      <c r="E30" s="26" t="str">
        <f t="shared" ca="1" si="4"/>
        <v>M</v>
      </c>
      <c r="F30" s="26" t="s">
        <v>288</v>
      </c>
      <c r="G30" s="81">
        <v>0</v>
      </c>
      <c r="H30" s="81">
        <v>10</v>
      </c>
      <c r="I30" s="81">
        <v>0</v>
      </c>
      <c r="J30" s="81">
        <v>10</v>
      </c>
      <c r="K30" s="139">
        <v>10</v>
      </c>
      <c r="L30" s="83" t="s">
        <v>128</v>
      </c>
      <c r="M30" s="227">
        <f t="shared" si="5"/>
        <v>30</v>
      </c>
      <c r="N30" s="228"/>
      <c r="O30" s="84"/>
      <c r="P30" s="233">
        <f t="shared" ca="1" si="1"/>
        <v>30</v>
      </c>
      <c r="Q30" s="230"/>
      <c r="R30" s="45"/>
      <c r="S30" s="93"/>
      <c r="T30" s="94"/>
      <c r="U30" s="94"/>
      <c r="V30" s="94"/>
      <c r="W30" s="94"/>
      <c r="X30" s="95"/>
      <c r="Z30" s="93"/>
      <c r="AA30" s="94"/>
      <c r="AB30" s="94"/>
      <c r="AC30" s="94"/>
      <c r="AD30" s="94"/>
      <c r="AE30" s="95"/>
      <c r="AH30" s="32"/>
      <c r="AI30" s="32"/>
      <c r="AJ30" s="32"/>
      <c r="AK30" s="32"/>
      <c r="AL30" s="48"/>
      <c r="AM30" s="48"/>
      <c r="AN30" s="48"/>
      <c r="AO30" s="52"/>
      <c r="AQ30" s="33">
        <f t="shared" si="2"/>
        <v>5</v>
      </c>
      <c r="AR30" s="22"/>
      <c r="AT30" s="22"/>
      <c r="AU30" s="22"/>
      <c r="AV30" s="48"/>
      <c r="AW30" s="48"/>
      <c r="AX30" s="48"/>
    </row>
    <row r="31" spans="1:50" s="33" customFormat="1" ht="13.15" customHeight="1">
      <c r="A31" s="52"/>
      <c r="B31" s="52"/>
      <c r="C31" s="96" t="s">
        <v>129</v>
      </c>
      <c r="D31" s="96"/>
      <c r="E31" s="96"/>
      <c r="F31" s="96"/>
      <c r="G31" s="96"/>
      <c r="H31" s="96"/>
      <c r="I31" s="96"/>
      <c r="J31" s="96"/>
      <c r="K31" s="96"/>
      <c r="L31" s="96"/>
      <c r="M31" s="236" t="s">
        <v>130</v>
      </c>
      <c r="N31" s="236"/>
      <c r="O31" s="236"/>
      <c r="P31" s="236"/>
      <c r="Q31" s="236"/>
      <c r="R31" s="148"/>
      <c r="S31" s="32"/>
      <c r="T31" s="32"/>
      <c r="U31" s="32"/>
      <c r="V31" s="32"/>
      <c r="W31" s="32"/>
      <c r="X31" s="32"/>
      <c r="Y31" s="48"/>
      <c r="Z31" s="32"/>
      <c r="AA31" s="32"/>
      <c r="AB31" s="32"/>
      <c r="AC31" s="32"/>
      <c r="AD31" s="32"/>
      <c r="AE31" s="32"/>
      <c r="AH31" s="32"/>
      <c r="AI31" s="32"/>
      <c r="AJ31" s="32"/>
      <c r="AK31" s="32"/>
      <c r="AL31" s="48"/>
      <c r="AM31" s="48"/>
      <c r="AN31" s="48"/>
      <c r="AO31" s="52"/>
      <c r="AR31" s="22"/>
      <c r="AT31" s="22"/>
      <c r="AU31" s="22"/>
      <c r="AV31" s="48"/>
      <c r="AW31" s="48"/>
      <c r="AX31" s="48"/>
    </row>
    <row r="32" spans="1:50" s="33" customFormat="1" ht="21.6" customHeight="1">
      <c r="A32" s="52"/>
      <c r="B32" s="52"/>
      <c r="C32" s="147"/>
      <c r="R32" s="89"/>
      <c r="S32" s="89"/>
      <c r="T32" s="89"/>
      <c r="U32" s="89"/>
      <c r="V32" s="89"/>
      <c r="W32" s="89"/>
      <c r="X32" s="89"/>
      <c r="Y32" s="89"/>
      <c r="Z32" s="48"/>
      <c r="AA32" s="149"/>
      <c r="AB32" s="149"/>
      <c r="AC32" s="150"/>
      <c r="AD32" s="148"/>
      <c r="AE32" s="148"/>
      <c r="AF32" s="48"/>
      <c r="AG32" s="48"/>
      <c r="AH32" s="48"/>
      <c r="AI32" s="48"/>
      <c r="AN32" s="90"/>
      <c r="AO32" s="90"/>
      <c r="AP32" s="90"/>
      <c r="AR32" s="48"/>
      <c r="AS32" s="48"/>
      <c r="AT32" s="151"/>
      <c r="AU32" s="22"/>
      <c r="AV32" s="22"/>
      <c r="AW32" s="22"/>
      <c r="AX32" s="22"/>
    </row>
    <row r="33" spans="1:50" s="33" customFormat="1" ht="21.6" customHeight="1">
      <c r="A33" s="52"/>
      <c r="B33" s="52"/>
      <c r="C33" s="147"/>
      <c r="D33" s="52"/>
      <c r="E33" s="52"/>
      <c r="F33" s="52"/>
      <c r="G33" s="52"/>
      <c r="H33" s="52"/>
      <c r="I33" s="52"/>
      <c r="J33" s="52"/>
      <c r="K33" s="52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48"/>
      <c r="AA33" s="149"/>
      <c r="AB33" s="149"/>
      <c r="AC33" s="150"/>
      <c r="AD33" s="148"/>
      <c r="AE33" s="148"/>
      <c r="AF33" s="48"/>
      <c r="AG33" s="48"/>
      <c r="AH33" s="48"/>
      <c r="AI33" s="48"/>
      <c r="AN33" s="90"/>
      <c r="AO33" s="90"/>
      <c r="AP33" s="90"/>
      <c r="AR33" s="48"/>
      <c r="AS33" s="48"/>
      <c r="AT33" s="151"/>
      <c r="AU33" s="22"/>
      <c r="AV33" s="32"/>
      <c r="AW33" s="22"/>
      <c r="AX33" s="22"/>
    </row>
    <row r="34" spans="1:50" s="33" customFormat="1" ht="21.6" hidden="1" customHeight="1">
      <c r="A34" s="37"/>
      <c r="B34" s="37"/>
      <c r="C34" s="37"/>
      <c r="D34" s="152"/>
      <c r="E34" s="152"/>
      <c r="F34" s="152"/>
      <c r="G34" s="152"/>
      <c r="H34" s="152"/>
      <c r="I34" s="152"/>
      <c r="J34" s="152"/>
      <c r="K34" s="152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  <c r="AR34" s="48"/>
      <c r="AS34" s="48"/>
      <c r="AT34" s="151"/>
      <c r="AU34" s="32"/>
      <c r="AV34" s="32"/>
      <c r="AW34" s="22"/>
      <c r="AX34" s="22"/>
    </row>
    <row r="35" spans="1:50" s="33" customFormat="1" ht="14.45" hidden="1" customHeight="1">
      <c r="A35" s="37"/>
      <c r="B35" s="37"/>
      <c r="C35" s="62">
        <f>COUNT(L35:AB35,S42:X42,Z42:AE42)</f>
        <v>0</v>
      </c>
      <c r="D35" s="62"/>
      <c r="G35" s="247" t="s">
        <v>131</v>
      </c>
      <c r="H35" s="248"/>
      <c r="I35" s="248"/>
      <c r="J35" s="248"/>
      <c r="K35" s="249"/>
      <c r="L35" s="154"/>
      <c r="M35" s="154"/>
      <c r="N35" s="154"/>
      <c r="O35" s="154"/>
      <c r="P35" s="154"/>
      <c r="Q35" s="154"/>
      <c r="R35" s="154"/>
      <c r="S35" s="99"/>
      <c r="T35" s="99"/>
      <c r="U35" s="154"/>
      <c r="V35" s="154"/>
      <c r="W35" s="154"/>
      <c r="X35" s="154"/>
      <c r="Y35" s="154"/>
      <c r="Z35" s="154"/>
      <c r="AA35" s="154"/>
      <c r="AB35" s="154"/>
      <c r="AC35" s="155"/>
      <c r="AD35" s="155"/>
      <c r="AE35" s="155"/>
      <c r="AF35" s="155"/>
      <c r="AG35" s="155"/>
      <c r="AH35" s="155"/>
      <c r="AI35" s="155"/>
      <c r="AJ35" s="155"/>
      <c r="AK35" s="100"/>
      <c r="AL35" s="41"/>
      <c r="AM35" s="41"/>
      <c r="AN35" s="41"/>
      <c r="AO35" s="41"/>
      <c r="AT35" s="123"/>
    </row>
    <row r="36" spans="1:50" s="33" customFormat="1" ht="14.45" hidden="1" customHeight="1">
      <c r="A36" s="37"/>
      <c r="B36" s="37"/>
      <c r="G36" s="250" t="s">
        <v>132</v>
      </c>
      <c r="H36" s="251"/>
      <c r="I36" s="251"/>
      <c r="J36" s="251"/>
      <c r="K36" s="252"/>
      <c r="L36" s="154"/>
      <c r="M36" s="154"/>
      <c r="N36" s="154"/>
      <c r="O36" s="154"/>
      <c r="P36" s="154"/>
      <c r="Q36" s="154"/>
      <c r="R36" s="154"/>
      <c r="S36" s="99"/>
      <c r="T36" s="99"/>
      <c r="U36" s="154"/>
      <c r="V36" s="154"/>
      <c r="W36" s="154"/>
      <c r="X36" s="154"/>
      <c r="Y36" s="154"/>
      <c r="Z36" s="154"/>
      <c r="AA36" s="154"/>
      <c r="AB36" s="154"/>
      <c r="AC36" s="155"/>
      <c r="AD36" s="155"/>
      <c r="AE36" s="155"/>
      <c r="AF36" s="155"/>
      <c r="AG36" s="155"/>
      <c r="AH36" s="155"/>
      <c r="AI36" s="155"/>
      <c r="AJ36" s="155"/>
      <c r="AK36" s="100"/>
      <c r="AL36" s="41"/>
      <c r="AM36" s="41"/>
      <c r="AN36" s="41"/>
      <c r="AO36" s="41"/>
      <c r="AT36" s="123"/>
    </row>
    <row r="37" spans="1:50" s="33" customFormat="1" ht="14.45" hidden="1" customHeight="1">
      <c r="A37" s="37"/>
      <c r="B37" s="37"/>
      <c r="C37" s="62"/>
      <c r="G37" s="250" t="s">
        <v>133</v>
      </c>
      <c r="H37" s="251"/>
      <c r="I37" s="251"/>
      <c r="J37" s="251"/>
      <c r="K37" s="252"/>
      <c r="L37" s="154"/>
      <c r="M37" s="154"/>
      <c r="N37" s="154"/>
      <c r="O37" s="154"/>
      <c r="P37" s="154"/>
      <c r="Q37" s="154"/>
      <c r="R37" s="154"/>
      <c r="S37" s="99"/>
      <c r="T37" s="99"/>
      <c r="U37" s="154"/>
      <c r="V37" s="154"/>
      <c r="W37" s="154"/>
      <c r="X37" s="154"/>
      <c r="Y37" s="154"/>
      <c r="Z37" s="154"/>
      <c r="AA37" s="154"/>
      <c r="AB37" s="154"/>
      <c r="AC37" s="155"/>
      <c r="AD37" s="155"/>
      <c r="AE37" s="155"/>
      <c r="AF37" s="155"/>
      <c r="AG37" s="155"/>
      <c r="AH37" s="155"/>
      <c r="AI37" s="155"/>
      <c r="AJ37" s="155"/>
      <c r="AK37" s="100"/>
      <c r="AL37" s="41"/>
      <c r="AM37" s="41"/>
      <c r="AN37" s="41"/>
      <c r="AO37" s="41"/>
      <c r="AT37" s="123"/>
    </row>
    <row r="38" spans="1:50" s="33" customFormat="1" ht="5.45" hidden="1" customHeight="1">
      <c r="A38" s="1"/>
      <c r="B38" s="1"/>
      <c r="C38" s="8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6"/>
      <c r="AD38" s="6"/>
      <c r="AE38" s="6"/>
      <c r="AF38" s="6"/>
      <c r="AG38" s="6"/>
      <c r="AH38" s="6"/>
      <c r="AI38" s="6"/>
      <c r="AJ38" s="6"/>
      <c r="AK38" s="105"/>
      <c r="AL38" s="3"/>
      <c r="AM38" s="3"/>
      <c r="AN38" s="3"/>
      <c r="AO38" s="3"/>
      <c r="AP38" s="3"/>
      <c r="AQ38" s="3"/>
      <c r="AR38" s="3"/>
      <c r="AS38" s="3"/>
      <c r="AT38" s="7"/>
    </row>
    <row r="39" spans="1:50" hidden="1">
      <c r="A39" s="1"/>
      <c r="B39" s="1"/>
      <c r="C39" s="8"/>
      <c r="E39" s="3"/>
      <c r="F39" s="1"/>
      <c r="G39" s="3"/>
      <c r="H39" s="3"/>
      <c r="I39" s="3"/>
      <c r="J39" s="3"/>
      <c r="K39" s="3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6"/>
      <c r="AD39" s="6"/>
      <c r="AE39" s="6"/>
      <c r="AF39" s="6"/>
      <c r="AG39" s="6"/>
      <c r="AH39" s="6"/>
      <c r="AI39" s="6"/>
      <c r="AJ39" s="6"/>
      <c r="AK39" s="3"/>
      <c r="AL39" s="3"/>
      <c r="AM39" s="3"/>
      <c r="AN39" s="3"/>
      <c r="AO39" s="3"/>
      <c r="AP39" s="3"/>
      <c r="AQ39" s="3"/>
      <c r="AR39" s="3"/>
      <c r="AS39" s="3"/>
      <c r="AT39" s="7"/>
    </row>
    <row r="40" spans="1:50" hidden="1"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50" ht="5.45" hidden="1" customHeight="1"/>
    <row r="42" spans="1:50" ht="14.45" hidden="1" customHeight="1">
      <c r="D42" s="33"/>
      <c r="S42" s="156"/>
      <c r="T42" s="156"/>
      <c r="U42" s="156"/>
      <c r="V42" s="156"/>
      <c r="W42" s="156"/>
      <c r="X42" s="156"/>
      <c r="Y42" s="3"/>
      <c r="Z42" s="156"/>
      <c r="AA42" s="156"/>
      <c r="AB42" s="156"/>
      <c r="AC42" s="156"/>
      <c r="AD42" s="156"/>
      <c r="AE42" s="156"/>
    </row>
    <row r="43" spans="1:50" hidden="1">
      <c r="D43" s="33"/>
      <c r="S43" s="108"/>
      <c r="T43" s="108"/>
      <c r="U43" s="108"/>
      <c r="V43" s="108"/>
      <c r="W43" s="108"/>
      <c r="X43" s="108"/>
      <c r="Z43" s="108"/>
      <c r="AA43" s="108"/>
      <c r="AB43" s="108"/>
      <c r="AC43" s="108"/>
      <c r="AD43" s="108"/>
      <c r="AE43" s="108"/>
    </row>
    <row r="44" spans="1:50" hidden="1">
      <c r="S44" s="108"/>
      <c r="T44" s="108"/>
      <c r="U44" s="108"/>
      <c r="V44" s="108"/>
      <c r="W44" s="108"/>
      <c r="X44" s="108"/>
      <c r="Z44" s="108"/>
      <c r="AA44" s="108"/>
      <c r="AB44" s="108"/>
      <c r="AC44" s="108"/>
      <c r="AD44" s="108"/>
      <c r="AE44" s="108"/>
    </row>
    <row r="45" spans="1:50" ht="4.9000000000000004" hidden="1" customHeight="1"/>
    <row r="46" spans="1:50" hidden="1">
      <c r="S46" s="108"/>
      <c r="T46" s="108"/>
      <c r="U46" s="108"/>
      <c r="V46" s="108"/>
      <c r="W46" s="108"/>
      <c r="X46" s="108"/>
      <c r="Z46" s="108"/>
      <c r="AA46" s="108"/>
      <c r="AB46" s="108"/>
      <c r="AC46" s="108"/>
      <c r="AD46" s="108"/>
      <c r="AE46" s="108"/>
    </row>
    <row r="47" spans="1:50" hidden="1">
      <c r="S47" s="108"/>
      <c r="T47" s="108"/>
      <c r="U47" s="108"/>
      <c r="V47" s="108"/>
      <c r="W47" s="108"/>
      <c r="X47" s="108"/>
      <c r="Z47" s="108"/>
      <c r="AA47" s="108"/>
      <c r="AB47" s="108"/>
      <c r="AC47" s="108"/>
      <c r="AD47" s="108"/>
      <c r="AE47" s="108"/>
    </row>
    <row r="50" spans="12:28">
      <c r="L50" t="s">
        <v>136</v>
      </c>
      <c r="M50" t="s">
        <v>156</v>
      </c>
      <c r="N50" t="s">
        <v>158</v>
      </c>
      <c r="O50" t="s">
        <v>134</v>
      </c>
      <c r="P50" t="s">
        <v>142</v>
      </c>
      <c r="Q50" t="s">
        <v>140</v>
      </c>
      <c r="R50" t="s">
        <v>145</v>
      </c>
      <c r="S50" t="s">
        <v>139</v>
      </c>
      <c r="T50" t="s">
        <v>154</v>
      </c>
      <c r="U50" t="s">
        <v>171</v>
      </c>
      <c r="V50" t="s">
        <v>151</v>
      </c>
      <c r="W50" t="s">
        <v>144</v>
      </c>
      <c r="X50" t="s">
        <v>174</v>
      </c>
      <c r="Y50" t="s">
        <v>421</v>
      </c>
      <c r="Z50" t="s">
        <v>152</v>
      </c>
      <c r="AA50" t="s">
        <v>149</v>
      </c>
      <c r="AB50" t="s">
        <v>264</v>
      </c>
    </row>
    <row r="51" spans="12:28">
      <c r="L51" t="s">
        <v>161</v>
      </c>
      <c r="M51" t="s">
        <v>137</v>
      </c>
      <c r="N51" t="s">
        <v>138</v>
      </c>
      <c r="O51" t="s">
        <v>141</v>
      </c>
      <c r="P51" t="s">
        <v>143</v>
      </c>
      <c r="Q51" t="s">
        <v>164</v>
      </c>
      <c r="R51" t="s">
        <v>163</v>
      </c>
      <c r="S51" t="s">
        <v>147</v>
      </c>
      <c r="T51" t="s">
        <v>292</v>
      </c>
      <c r="U51" t="s">
        <v>169</v>
      </c>
      <c r="V51" t="s">
        <v>153</v>
      </c>
      <c r="W51" t="s">
        <v>166</v>
      </c>
      <c r="X51" t="s">
        <v>167</v>
      </c>
      <c r="Y51" t="s">
        <v>150</v>
      </c>
      <c r="Z51" t="s">
        <v>148</v>
      </c>
      <c r="AA51" t="s">
        <v>155</v>
      </c>
      <c r="AB51" t="s">
        <v>212</v>
      </c>
    </row>
  </sheetData>
  <sheetProtection selectLockedCells="1"/>
  <mergeCells count="48"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13:K13"/>
    <mergeCell ref="G4:K6"/>
    <mergeCell ref="D5:F5"/>
    <mergeCell ref="M5:W5"/>
    <mergeCell ref="Z5:AB6"/>
    <mergeCell ref="G8:K8"/>
    <mergeCell ref="G9:K9"/>
    <mergeCell ref="G10:K10"/>
    <mergeCell ref="G11:K11"/>
    <mergeCell ref="G12:K12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zoomScale="81" zoomScaleNormal="81" workbookViewId="0">
      <pane ySplit="1" topLeftCell="A15" activePane="bottomLeft" state="frozenSplit"/>
      <selection activeCell="G9" sqref="G9:K9"/>
      <selection pane="bottomLeft" activeCell="AK24" sqref="AK24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7.28515625" hidden="1" customWidth="1"/>
    <col min="43" max="43" width="4" hidden="1" customWidth="1"/>
    <col min="44" max="45" width="4" customWidth="1"/>
    <col min="46" max="46" width="10.42578125" style="12" customWidth="1"/>
    <col min="47" max="240" width="11.42578125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2" width="4" customWidth="1"/>
    <col min="253" max="254" width="11.42578125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213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 t="s">
        <v>4</v>
      </c>
      <c r="U2" s="9"/>
      <c r="V2" s="9"/>
      <c r="W2" s="5"/>
      <c r="X2" s="196" t="str">
        <f>IF(T2="","",T2)</f>
        <v>1</v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>28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20" t="s">
        <v>22</v>
      </c>
      <c r="S8" s="20" t="s">
        <v>23</v>
      </c>
      <c r="T8" s="20" t="s">
        <v>24</v>
      </c>
      <c r="U8" s="20" t="s">
        <v>25</v>
      </c>
      <c r="V8" s="20" t="s">
        <v>26</v>
      </c>
      <c r="W8" s="20" t="s">
        <v>27</v>
      </c>
      <c r="X8" s="20" t="s">
        <v>28</v>
      </c>
      <c r="Y8" s="20" t="s">
        <v>29</v>
      </c>
      <c r="Z8" s="21" t="s">
        <v>30</v>
      </c>
      <c r="AA8" s="20" t="s">
        <v>31</v>
      </c>
      <c r="AB8" s="54" t="s">
        <v>32</v>
      </c>
      <c r="AC8" s="109" t="s">
        <v>33</v>
      </c>
      <c r="AD8" s="109" t="s">
        <v>34</v>
      </c>
      <c r="AE8" s="109" t="s">
        <v>35</v>
      </c>
      <c r="AF8" s="109" t="s">
        <v>36</v>
      </c>
      <c r="AG8" s="21" t="s">
        <v>37</v>
      </c>
      <c r="AH8" s="109" t="s">
        <v>38</v>
      </c>
      <c r="AI8" s="109" t="s">
        <v>39</v>
      </c>
      <c r="AJ8" s="21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7" s="33" customFormat="1" ht="19.149999999999999" customHeight="1">
      <c r="A9" s="26" t="s">
        <v>42</v>
      </c>
      <c r="B9" s="26">
        <v>85</v>
      </c>
      <c r="C9" s="27">
        <f ca="1">OFFSET(C9,15,0)</f>
        <v>1</v>
      </c>
      <c r="D9" s="38" t="s">
        <v>214</v>
      </c>
      <c r="E9" s="26" t="s">
        <v>44</v>
      </c>
      <c r="F9" s="26">
        <v>40</v>
      </c>
      <c r="G9" s="214" t="s">
        <v>215</v>
      </c>
      <c r="H9" s="215"/>
      <c r="I9" s="215"/>
      <c r="J9" s="215"/>
      <c r="K9" s="216"/>
      <c r="L9" s="29" t="s">
        <v>54</v>
      </c>
      <c r="M9" s="30"/>
      <c r="N9" s="30"/>
      <c r="O9" s="30"/>
      <c r="P9" s="30"/>
      <c r="Q9" s="29" t="s">
        <v>216</v>
      </c>
      <c r="R9" s="30"/>
      <c r="S9" s="30"/>
      <c r="T9" s="30"/>
      <c r="U9" s="30"/>
      <c r="V9" s="29" t="s">
        <v>48</v>
      </c>
      <c r="W9" s="30"/>
      <c r="X9" s="30"/>
      <c r="Y9" s="30"/>
      <c r="Z9" s="30"/>
      <c r="AA9" s="29" t="s">
        <v>54</v>
      </c>
      <c r="AB9" s="30"/>
      <c r="AC9" s="30"/>
      <c r="AD9" s="30"/>
      <c r="AE9" s="29" t="s">
        <v>54</v>
      </c>
      <c r="AF9" s="30"/>
      <c r="AG9" s="30"/>
      <c r="AH9" s="30"/>
      <c r="AI9" s="30"/>
      <c r="AJ9" s="30"/>
      <c r="AK9" s="31"/>
      <c r="AL9" s="32"/>
      <c r="AM9" s="31"/>
      <c r="AN9" s="32"/>
      <c r="AP9" s="34" t="s">
        <v>49</v>
      </c>
      <c r="AQ9" s="35">
        <f>IF(E9="M",100,IF(E9=1,100,IF(E9="","",120)))</f>
        <v>100</v>
      </c>
      <c r="AT9" s="36"/>
    </row>
    <row r="10" spans="1:47" s="37" customFormat="1" ht="21.6" customHeight="1">
      <c r="A10" s="26" t="s">
        <v>202</v>
      </c>
      <c r="B10" s="26">
        <v>37</v>
      </c>
      <c r="C10" s="27">
        <f t="shared" ref="C10:C18" ca="1" si="0">OFFSET(C10,15,0)</f>
        <v>2</v>
      </c>
      <c r="D10" s="38" t="s">
        <v>217</v>
      </c>
      <c r="E10" s="26" t="s">
        <v>44</v>
      </c>
      <c r="F10" s="26">
        <v>41</v>
      </c>
      <c r="G10" s="214" t="s">
        <v>218</v>
      </c>
      <c r="H10" s="215"/>
      <c r="I10" s="215"/>
      <c r="J10" s="215"/>
      <c r="K10" s="216"/>
      <c r="L10" s="30"/>
      <c r="M10" s="30"/>
      <c r="N10" s="29" t="s">
        <v>54</v>
      </c>
      <c r="O10" s="30"/>
      <c r="P10" s="30"/>
      <c r="Q10" s="30"/>
      <c r="R10" s="30"/>
      <c r="S10" s="29" t="s">
        <v>54</v>
      </c>
      <c r="T10" s="30"/>
      <c r="U10" s="30"/>
      <c r="V10" s="30"/>
      <c r="W10" s="29" t="s">
        <v>54</v>
      </c>
      <c r="X10" s="30"/>
      <c r="Y10" s="30"/>
      <c r="Z10" s="30"/>
      <c r="AA10" s="30"/>
      <c r="AB10" s="30"/>
      <c r="AC10" s="29" t="s">
        <v>219</v>
      </c>
      <c r="AD10" s="30"/>
      <c r="AE10" s="30"/>
      <c r="AF10" s="29" t="s">
        <v>54</v>
      </c>
      <c r="AG10" s="30"/>
      <c r="AH10" s="30"/>
      <c r="AI10" s="30"/>
      <c r="AJ10" s="30"/>
      <c r="AK10" s="31"/>
      <c r="AL10" s="32"/>
      <c r="AM10" s="31"/>
      <c r="AN10" s="32"/>
      <c r="AP10" s="34" t="s">
        <v>56</v>
      </c>
      <c r="AQ10" s="35"/>
      <c r="AT10" s="36"/>
    </row>
    <row r="11" spans="1:47" s="33" customFormat="1" ht="21.6" customHeight="1">
      <c r="A11" s="26" t="s">
        <v>42</v>
      </c>
      <c r="B11" s="26">
        <v>72</v>
      </c>
      <c r="C11" s="27">
        <f t="shared" ca="1" si="0"/>
        <v>3</v>
      </c>
      <c r="D11" s="38" t="s">
        <v>220</v>
      </c>
      <c r="E11" s="26" t="s">
        <v>44</v>
      </c>
      <c r="F11" s="26">
        <v>47</v>
      </c>
      <c r="G11" s="214" t="s">
        <v>221</v>
      </c>
      <c r="H11" s="215"/>
      <c r="I11" s="215"/>
      <c r="J11" s="215"/>
      <c r="K11" s="216"/>
      <c r="L11" s="29" t="s">
        <v>47</v>
      </c>
      <c r="M11" s="30"/>
      <c r="N11" s="30"/>
      <c r="O11" s="30"/>
      <c r="P11" s="30"/>
      <c r="Q11" s="30"/>
      <c r="R11" s="30"/>
      <c r="S11" s="30"/>
      <c r="T11" s="29" t="s">
        <v>54</v>
      </c>
      <c r="U11" s="30"/>
      <c r="V11" s="30"/>
      <c r="W11" s="30"/>
      <c r="X11" s="30"/>
      <c r="Y11" s="29" t="s">
        <v>54</v>
      </c>
      <c r="Z11" s="30"/>
      <c r="AA11" s="30"/>
      <c r="AB11" s="30"/>
      <c r="AC11" s="30"/>
      <c r="AD11" s="29" t="s">
        <v>54</v>
      </c>
      <c r="AE11" s="30"/>
      <c r="AF11" s="30"/>
      <c r="AG11" s="30"/>
      <c r="AH11" s="29" t="s">
        <v>54</v>
      </c>
      <c r="AI11" s="30"/>
      <c r="AJ11" s="30"/>
      <c r="AK11" s="31"/>
      <c r="AL11" s="32"/>
      <c r="AM11" s="31"/>
      <c r="AN11" s="32"/>
      <c r="AP11" s="34" t="s">
        <v>60</v>
      </c>
      <c r="AQ11" s="39"/>
      <c r="AT11" s="36"/>
    </row>
    <row r="12" spans="1:47" s="33" customFormat="1" ht="21.6" customHeight="1">
      <c r="A12" s="26" t="s">
        <v>42</v>
      </c>
      <c r="B12" s="26">
        <v>85</v>
      </c>
      <c r="C12" s="27">
        <f t="shared" ca="1" si="0"/>
        <v>4</v>
      </c>
      <c r="D12" s="38" t="s">
        <v>222</v>
      </c>
      <c r="E12" s="26" t="s">
        <v>44</v>
      </c>
      <c r="F12" s="26">
        <v>47</v>
      </c>
      <c r="G12" s="214" t="s">
        <v>223</v>
      </c>
      <c r="H12" s="215"/>
      <c r="I12" s="215"/>
      <c r="J12" s="215"/>
      <c r="K12" s="216"/>
      <c r="L12" s="30"/>
      <c r="M12" s="30"/>
      <c r="N12" s="29" t="s">
        <v>45</v>
      </c>
      <c r="O12" s="30"/>
      <c r="P12" s="30"/>
      <c r="Q12" s="30"/>
      <c r="R12" s="29" t="s">
        <v>54</v>
      </c>
      <c r="S12" s="30"/>
      <c r="T12" s="30"/>
      <c r="U12" s="30"/>
      <c r="V12" s="29" t="s">
        <v>45</v>
      </c>
      <c r="W12" s="30"/>
      <c r="X12" s="30"/>
      <c r="Y12" s="30"/>
      <c r="Z12" s="29"/>
      <c r="AA12" s="30"/>
      <c r="AB12" s="30"/>
      <c r="AC12" s="30"/>
      <c r="AD12" s="30"/>
      <c r="AE12" s="30"/>
      <c r="AF12" s="30"/>
      <c r="AG12" s="30"/>
      <c r="AH12" s="30"/>
      <c r="AI12" s="29" t="s">
        <v>54</v>
      </c>
      <c r="AJ12" s="30"/>
      <c r="AK12" s="31"/>
      <c r="AL12" s="32"/>
      <c r="AM12" s="31"/>
      <c r="AN12" s="32"/>
      <c r="AP12" s="34" t="s">
        <v>66</v>
      </c>
      <c r="AQ12" s="39"/>
      <c r="AT12" s="36"/>
    </row>
    <row r="13" spans="1:47" s="33" customFormat="1" ht="21.6" customHeight="1">
      <c r="A13" s="26" t="s">
        <v>224</v>
      </c>
      <c r="B13" s="26">
        <v>16</v>
      </c>
      <c r="C13" s="27">
        <f t="shared" ca="1" si="0"/>
        <v>5</v>
      </c>
      <c r="D13" s="38" t="s">
        <v>225</v>
      </c>
      <c r="E13" s="26" t="s">
        <v>44</v>
      </c>
      <c r="F13" s="26">
        <v>47</v>
      </c>
      <c r="G13" s="214" t="s">
        <v>226</v>
      </c>
      <c r="H13" s="215"/>
      <c r="I13" s="215"/>
      <c r="J13" s="215"/>
      <c r="K13" s="216"/>
      <c r="L13" s="30"/>
      <c r="M13" s="30"/>
      <c r="N13" s="30"/>
      <c r="O13" s="29" t="s">
        <v>65</v>
      </c>
      <c r="P13" s="30"/>
      <c r="Q13" s="30"/>
      <c r="R13" s="30"/>
      <c r="S13" s="30"/>
      <c r="T13" s="29" t="s">
        <v>55</v>
      </c>
      <c r="U13" s="30"/>
      <c r="V13" s="30"/>
      <c r="W13" s="30"/>
      <c r="X13" s="30"/>
      <c r="Y13" s="30"/>
      <c r="Z13" s="30"/>
      <c r="AA13" s="29" t="s">
        <v>45</v>
      </c>
      <c r="AB13" s="30"/>
      <c r="AC13" s="30"/>
      <c r="AD13" s="30"/>
      <c r="AE13" s="30"/>
      <c r="AF13" s="29" t="s">
        <v>45</v>
      </c>
      <c r="AG13" s="30"/>
      <c r="AH13" s="30"/>
      <c r="AI13" s="30"/>
      <c r="AJ13" s="29"/>
      <c r="AK13" s="32"/>
      <c r="AL13" s="32"/>
      <c r="AM13" s="32"/>
      <c r="AN13" s="32"/>
      <c r="AP13" s="34" t="s">
        <v>69</v>
      </c>
      <c r="AQ13" s="39"/>
      <c r="AT13" s="36"/>
    </row>
    <row r="14" spans="1:47" s="33" customFormat="1" ht="21.6" customHeight="1">
      <c r="A14" s="26" t="s">
        <v>224</v>
      </c>
      <c r="B14" s="26">
        <v>16</v>
      </c>
      <c r="C14" s="27">
        <f ca="1">OFFSET(C14,15,0)</f>
        <v>6</v>
      </c>
      <c r="D14" s="38" t="s">
        <v>227</v>
      </c>
      <c r="E14" s="26" t="s">
        <v>44</v>
      </c>
      <c r="F14" s="26">
        <v>49</v>
      </c>
      <c r="G14" s="214" t="s">
        <v>226</v>
      </c>
      <c r="H14" s="215"/>
      <c r="I14" s="215"/>
      <c r="J14" s="215"/>
      <c r="K14" s="216"/>
      <c r="L14" s="30"/>
      <c r="M14" s="30"/>
      <c r="N14" s="30"/>
      <c r="O14" s="30"/>
      <c r="P14" s="30"/>
      <c r="Q14" s="29" t="s">
        <v>45</v>
      </c>
      <c r="R14" s="30"/>
      <c r="S14" s="30"/>
      <c r="T14" s="30"/>
      <c r="U14" s="29" t="s">
        <v>54</v>
      </c>
      <c r="V14" s="30"/>
      <c r="W14" s="29" t="s">
        <v>54</v>
      </c>
      <c r="X14" s="30"/>
      <c r="Y14" s="30"/>
      <c r="Z14" s="30"/>
      <c r="AA14" s="30"/>
      <c r="AB14" s="30"/>
      <c r="AC14" s="30"/>
      <c r="AD14" s="29" t="s">
        <v>45</v>
      </c>
      <c r="AE14" s="30"/>
      <c r="AF14" s="30"/>
      <c r="AG14" s="29"/>
      <c r="AH14" s="30"/>
      <c r="AI14" s="30"/>
      <c r="AJ14" s="30"/>
      <c r="AK14" s="32"/>
      <c r="AL14" s="32"/>
      <c r="AM14" s="32"/>
      <c r="AN14" s="32"/>
      <c r="AP14" s="34" t="s">
        <v>75</v>
      </c>
      <c r="AQ14" s="39"/>
      <c r="AT14" s="36"/>
    </row>
    <row r="15" spans="1:47" s="33" customFormat="1" ht="21.6" customHeight="1">
      <c r="A15" s="26" t="s">
        <v>42</v>
      </c>
      <c r="B15" s="26">
        <v>49</v>
      </c>
      <c r="C15" s="27">
        <f t="shared" ca="1" si="0"/>
        <v>7</v>
      </c>
      <c r="D15" s="38" t="s">
        <v>228</v>
      </c>
      <c r="E15" s="26" t="s">
        <v>44</v>
      </c>
      <c r="F15" s="26">
        <v>48</v>
      </c>
      <c r="G15" s="214" t="s">
        <v>229</v>
      </c>
      <c r="H15" s="215"/>
      <c r="I15" s="215"/>
      <c r="J15" s="215"/>
      <c r="K15" s="216"/>
      <c r="L15" s="30"/>
      <c r="M15" s="30"/>
      <c r="N15" s="30"/>
      <c r="O15" s="30"/>
      <c r="P15" s="29" t="s">
        <v>65</v>
      </c>
      <c r="Q15" s="30"/>
      <c r="R15" s="30"/>
      <c r="S15" s="29" t="s">
        <v>45</v>
      </c>
      <c r="T15" s="30"/>
      <c r="U15" s="30"/>
      <c r="V15" s="30"/>
      <c r="W15" s="30"/>
      <c r="X15" s="30"/>
      <c r="Y15" s="29" t="s">
        <v>53</v>
      </c>
      <c r="Z15" s="30"/>
      <c r="AA15" s="30"/>
      <c r="AB15" s="29" t="s">
        <v>54</v>
      </c>
      <c r="AC15" s="30"/>
      <c r="AD15" s="30"/>
      <c r="AE15" s="29" t="s">
        <v>45</v>
      </c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79</v>
      </c>
      <c r="AQ15" s="39"/>
      <c r="AT15" s="36"/>
    </row>
    <row r="16" spans="1:47" s="33" customFormat="1" ht="21.6" customHeight="1">
      <c r="A16" s="26" t="s">
        <v>42</v>
      </c>
      <c r="B16" s="26">
        <v>85</v>
      </c>
      <c r="C16" s="27">
        <f t="shared" ca="1" si="0"/>
        <v>8</v>
      </c>
      <c r="D16" s="38" t="s">
        <v>230</v>
      </c>
      <c r="E16" s="26" t="s">
        <v>44</v>
      </c>
      <c r="F16" s="26">
        <v>48</v>
      </c>
      <c r="G16" s="214" t="s">
        <v>231</v>
      </c>
      <c r="H16" s="215"/>
      <c r="I16" s="215"/>
      <c r="J16" s="215"/>
      <c r="K16" s="216"/>
      <c r="L16" s="30"/>
      <c r="M16" s="29" t="s">
        <v>45</v>
      </c>
      <c r="N16" s="30"/>
      <c r="O16" s="30"/>
      <c r="P16" s="30"/>
      <c r="Q16" s="30"/>
      <c r="R16" s="29" t="s">
        <v>45</v>
      </c>
      <c r="S16" s="30"/>
      <c r="T16" s="30"/>
      <c r="U16" s="30"/>
      <c r="V16" s="30"/>
      <c r="W16" s="30"/>
      <c r="X16" s="29" t="s">
        <v>54</v>
      </c>
      <c r="Y16" s="30"/>
      <c r="Z16" s="30"/>
      <c r="AA16" s="30"/>
      <c r="AB16" s="30"/>
      <c r="AC16" s="29" t="s">
        <v>53</v>
      </c>
      <c r="AD16" s="30"/>
      <c r="AE16" s="30"/>
      <c r="AF16" s="30"/>
      <c r="AG16" s="30"/>
      <c r="AH16" s="29" t="s">
        <v>53</v>
      </c>
      <c r="AI16" s="30"/>
      <c r="AJ16" s="30"/>
      <c r="AK16" s="32"/>
      <c r="AL16" s="32"/>
      <c r="AM16" s="32"/>
      <c r="AN16" s="32"/>
      <c r="AP16" s="34" t="s">
        <v>83</v>
      </c>
      <c r="AQ16" s="39"/>
      <c r="AT16" s="36"/>
    </row>
    <row r="17" spans="1:50" s="33" customFormat="1" ht="21.6" customHeight="1">
      <c r="A17" s="26" t="s">
        <v>202</v>
      </c>
      <c r="B17" s="26">
        <v>45</v>
      </c>
      <c r="C17" s="27">
        <f t="shared" ca="1" si="0"/>
        <v>9</v>
      </c>
      <c r="D17" s="38" t="s">
        <v>232</v>
      </c>
      <c r="E17" s="26" t="s">
        <v>44</v>
      </c>
      <c r="F17" s="26">
        <v>49</v>
      </c>
      <c r="G17" s="214" t="s">
        <v>233</v>
      </c>
      <c r="H17" s="215"/>
      <c r="I17" s="215"/>
      <c r="J17" s="215"/>
      <c r="K17" s="216"/>
      <c r="L17" s="30"/>
      <c r="M17" s="30"/>
      <c r="N17" s="30"/>
      <c r="O17" s="29" t="s">
        <v>54</v>
      </c>
      <c r="P17" s="30"/>
      <c r="Q17" s="30"/>
      <c r="R17" s="30"/>
      <c r="S17" s="30"/>
      <c r="T17" s="30"/>
      <c r="U17" s="29" t="s">
        <v>65</v>
      </c>
      <c r="V17" s="30"/>
      <c r="W17" s="30"/>
      <c r="X17" s="29" t="s">
        <v>234</v>
      </c>
      <c r="Y17" s="30"/>
      <c r="Z17" s="30"/>
      <c r="AA17" s="30"/>
      <c r="AB17" s="29" t="s">
        <v>235</v>
      </c>
      <c r="AC17" s="30"/>
      <c r="AD17" s="30"/>
      <c r="AE17" s="30"/>
      <c r="AF17" s="30"/>
      <c r="AG17" s="30"/>
      <c r="AH17" s="30"/>
      <c r="AI17" s="29" t="s">
        <v>45</v>
      </c>
      <c r="AJ17" s="30"/>
      <c r="AK17" s="40"/>
      <c r="AL17" s="32"/>
      <c r="AM17" s="32"/>
      <c r="AN17" s="32"/>
      <c r="AO17" s="32"/>
      <c r="AP17" s="34" t="s">
        <v>87</v>
      </c>
      <c r="AQ17" s="39"/>
      <c r="AT17" s="32"/>
      <c r="AU17" s="41"/>
      <c r="AV17" s="41"/>
      <c r="AW17" s="41"/>
      <c r="AX17" s="41"/>
    </row>
    <row r="18" spans="1:50" s="33" customFormat="1" ht="21.6" customHeight="1">
      <c r="A18" s="26" t="s">
        <v>191</v>
      </c>
      <c r="B18" s="26">
        <v>29</v>
      </c>
      <c r="C18" s="27">
        <f t="shared" ca="1" si="0"/>
        <v>10</v>
      </c>
      <c r="D18" s="28" t="s">
        <v>236</v>
      </c>
      <c r="E18" s="42" t="s">
        <v>44</v>
      </c>
      <c r="F18" s="42">
        <v>49</v>
      </c>
      <c r="G18" s="214" t="s">
        <v>237</v>
      </c>
      <c r="H18" s="215"/>
      <c r="I18" s="215"/>
      <c r="J18" s="215"/>
      <c r="K18" s="216"/>
      <c r="L18" s="30"/>
      <c r="M18" s="29" t="s">
        <v>48</v>
      </c>
      <c r="N18" s="30"/>
      <c r="O18" s="30"/>
      <c r="P18" s="29" t="s">
        <v>54</v>
      </c>
      <c r="Q18" s="30"/>
      <c r="R18" s="30"/>
      <c r="S18" s="30"/>
      <c r="T18" s="30"/>
      <c r="U18" s="30"/>
      <c r="V18" s="30"/>
      <c r="W18" s="30"/>
      <c r="X18" s="30"/>
      <c r="Y18" s="30"/>
      <c r="Z18" s="29"/>
      <c r="AA18" s="30"/>
      <c r="AB18" s="30"/>
      <c r="AC18" s="30"/>
      <c r="AD18" s="30"/>
      <c r="AE18" s="30"/>
      <c r="AF18" s="30"/>
      <c r="AG18" s="29"/>
      <c r="AH18" s="30"/>
      <c r="AI18" s="30"/>
      <c r="AJ18" s="29"/>
      <c r="AK18" s="43"/>
      <c r="AL18" s="32"/>
      <c r="AM18" s="32"/>
      <c r="AN18" s="32"/>
      <c r="AO18" s="32"/>
      <c r="AP18" s="44" t="s">
        <v>90</v>
      </c>
      <c r="AQ18" s="39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9"/>
      <c r="AT19" s="32"/>
      <c r="AU19" s="41"/>
      <c r="AV19" s="45"/>
      <c r="AW19" s="45"/>
      <c r="AX19" s="45"/>
    </row>
    <row r="20" spans="1:50" s="33" customFormat="1" ht="21.6" customHeight="1" thickBot="1">
      <c r="B20" s="52"/>
      <c r="C20" s="52"/>
      <c r="D20" s="217" t="s">
        <v>92</v>
      </c>
      <c r="E20" s="217"/>
      <c r="F20" s="217"/>
      <c r="G20" s="109" t="s">
        <v>93</v>
      </c>
      <c r="H20" s="109" t="s">
        <v>94</v>
      </c>
      <c r="I20" s="109" t="s">
        <v>95</v>
      </c>
      <c r="J20" s="21" t="s">
        <v>96</v>
      </c>
      <c r="K20" s="109" t="s">
        <v>97</v>
      </c>
      <c r="L20" s="109" t="s">
        <v>98</v>
      </c>
      <c r="M20" s="109" t="s">
        <v>99</v>
      </c>
      <c r="N20" s="109" t="s">
        <v>100</v>
      </c>
      <c r="O20" s="109" t="s">
        <v>101</v>
      </c>
      <c r="P20" s="109" t="s">
        <v>102</v>
      </c>
      <c r="V20" s="40"/>
      <c r="W20" s="40"/>
      <c r="X20" s="40"/>
      <c r="Y20" s="40"/>
      <c r="Z20" s="218" t="s">
        <v>103</v>
      </c>
      <c r="AA20" s="219"/>
      <c r="AB20" s="219"/>
      <c r="AC20" s="219"/>
      <c r="AD20" s="219"/>
      <c r="AE20" s="220"/>
      <c r="AM20" s="41"/>
      <c r="AN20" s="41"/>
      <c r="AP20" s="39"/>
      <c r="AQ20" s="32"/>
      <c r="AR20" s="32"/>
      <c r="AS20" s="32"/>
      <c r="AU20" s="45"/>
      <c r="AV20" s="45"/>
    </row>
    <row r="21" spans="1:50" s="33" customFormat="1" ht="21.6" customHeight="1" thickBot="1">
      <c r="B21" s="52"/>
      <c r="C21" s="52"/>
      <c r="D21" s="217"/>
      <c r="E21" s="217"/>
      <c r="F21" s="217"/>
      <c r="G21" s="109" t="s">
        <v>104</v>
      </c>
      <c r="H21" s="21" t="s">
        <v>105</v>
      </c>
      <c r="I21" s="109" t="s">
        <v>106</v>
      </c>
      <c r="J21" s="109" t="s">
        <v>107</v>
      </c>
      <c r="K21" s="21" t="s">
        <v>108</v>
      </c>
      <c r="L21" s="109" t="s">
        <v>109</v>
      </c>
      <c r="M21" s="109" t="s">
        <v>110</v>
      </c>
      <c r="N21" s="109" t="s">
        <v>111</v>
      </c>
      <c r="O21" s="109" t="s">
        <v>112</v>
      </c>
      <c r="P21" s="21" t="s">
        <v>113</v>
      </c>
      <c r="S21" s="56"/>
      <c r="T21" s="56"/>
      <c r="U21" s="56"/>
      <c r="V21" s="56"/>
      <c r="W21" s="56"/>
      <c r="X21" s="56"/>
      <c r="Z21" s="57">
        <v>29</v>
      </c>
      <c r="AA21" s="58"/>
      <c r="AB21" s="58"/>
      <c r="AC21" s="58"/>
      <c r="AD21" s="58"/>
      <c r="AE21" s="59"/>
      <c r="AM21" s="48"/>
      <c r="AN21" s="48"/>
      <c r="AP21" s="60" t="s">
        <v>114</v>
      </c>
      <c r="AQ21" s="39"/>
      <c r="AT21" s="61"/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69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09" t="s">
        <v>99</v>
      </c>
      <c r="T23" s="72"/>
      <c r="U23" s="72"/>
      <c r="V23" s="72"/>
      <c r="W23" s="72"/>
      <c r="X23" s="73"/>
      <c r="Z23" s="74" t="s">
        <v>238</v>
      </c>
      <c r="AA23" s="75"/>
      <c r="AB23" s="75"/>
      <c r="AC23" s="75"/>
      <c r="AD23" s="75"/>
      <c r="AE23" s="76"/>
      <c r="AM23" s="48"/>
      <c r="AN23" s="48"/>
      <c r="AO23" s="77"/>
    </row>
    <row r="24" spans="1:50" s="33" customFormat="1" ht="24" customHeight="1">
      <c r="A24" s="78" t="str">
        <f ca="1">OFFSET(A24,-15,0)</f>
        <v>PDL</v>
      </c>
      <c r="B24" s="79">
        <f ca="1">OFFSET(B24,-15,0)</f>
        <v>85</v>
      </c>
      <c r="C24" s="17">
        <v>1</v>
      </c>
      <c r="D24" s="38" t="str">
        <f ca="1">OFFSET(D24,-15,0)</f>
        <v>GRENOUILLEAU Valentin</v>
      </c>
      <c r="E24" s="80" t="str">
        <f ca="1">OFFSET(E24,-15,0)</f>
        <v>M</v>
      </c>
      <c r="F24" s="26">
        <v>0</v>
      </c>
      <c r="G24" s="81">
        <v>0</v>
      </c>
      <c r="H24" s="81">
        <v>0</v>
      </c>
      <c r="I24" s="81">
        <v>0</v>
      </c>
      <c r="J24" s="81">
        <v>0</v>
      </c>
      <c r="K24" s="82">
        <v>0</v>
      </c>
      <c r="L24" s="83"/>
      <c r="M24" s="227">
        <f>SUM(G24:K24)</f>
        <v>0</v>
      </c>
      <c r="N24" s="228"/>
      <c r="O24" s="84"/>
      <c r="P24" s="233">
        <f t="shared" ref="P24:P33" ca="1" si="1">SUM(OFFSET(P24,0,-10),OFFSET(P24,0,-3))</f>
        <v>0</v>
      </c>
      <c r="Q24" s="232"/>
      <c r="R24" s="45"/>
      <c r="S24" s="85"/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N24" s="48"/>
      <c r="AO24" s="52"/>
      <c r="AQ24" s="39">
        <f t="shared" ref="AQ24:AQ33" si="2">COUNT(G24:K24)</f>
        <v>5</v>
      </c>
    </row>
    <row r="25" spans="1:50" s="33" customFormat="1" ht="21.6" customHeight="1">
      <c r="A25" s="78" t="str">
        <f t="shared" ref="A25:B33" ca="1" si="3">OFFSET(A25,-15,0)</f>
        <v>TBO</v>
      </c>
      <c r="B25" s="79">
        <f t="shared" ca="1" si="3"/>
        <v>37</v>
      </c>
      <c r="C25" s="17">
        <v>2</v>
      </c>
      <c r="D25" s="38" t="str">
        <f t="shared" ref="D25:E33" ca="1" si="4">OFFSET(D25,-15,0)</f>
        <v>TURQUAIS Max</v>
      </c>
      <c r="E25" s="80" t="str">
        <f t="shared" ca="1" si="4"/>
        <v>M</v>
      </c>
      <c r="F25" s="26">
        <v>0</v>
      </c>
      <c r="G25" s="81">
        <v>0</v>
      </c>
      <c r="H25" s="81">
        <v>0</v>
      </c>
      <c r="I25" s="81">
        <v>0</v>
      </c>
      <c r="J25" s="81">
        <v>0</v>
      </c>
      <c r="K25" s="82">
        <v>0</v>
      </c>
      <c r="L25" s="83"/>
      <c r="M25" s="227">
        <f t="shared" ref="M25:M33" si="5">SUM(G25:K25)</f>
        <v>0</v>
      </c>
      <c r="N25" s="228"/>
      <c r="O25" s="84"/>
      <c r="P25" s="233">
        <f t="shared" ca="1" si="1"/>
        <v>0</v>
      </c>
      <c r="Q25" s="232"/>
      <c r="R25" s="45"/>
      <c r="S25" s="85"/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M25" s="48"/>
      <c r="AN25" s="48"/>
      <c r="AO25" s="52"/>
      <c r="AQ25" s="39">
        <f t="shared" si="2"/>
        <v>5</v>
      </c>
    </row>
    <row r="26" spans="1:50" s="33" customFormat="1" ht="21.6" customHeight="1">
      <c r="A26" s="78" t="str">
        <f t="shared" ca="1" si="3"/>
        <v>PDL</v>
      </c>
      <c r="B26" s="79">
        <f t="shared" ca="1" si="3"/>
        <v>72</v>
      </c>
      <c r="C26" s="17">
        <v>3</v>
      </c>
      <c r="D26" s="38" t="str">
        <f t="shared" ca="1" si="4"/>
        <v>CISSE Tom</v>
      </c>
      <c r="E26" s="80" t="str">
        <f t="shared" ca="1" si="4"/>
        <v>M</v>
      </c>
      <c r="F26" s="26">
        <v>0</v>
      </c>
      <c r="G26" s="81">
        <v>10</v>
      </c>
      <c r="H26" s="81">
        <v>0</v>
      </c>
      <c r="I26" s="81">
        <v>0</v>
      </c>
      <c r="J26" s="81">
        <v>0</v>
      </c>
      <c r="K26" s="82">
        <v>0</v>
      </c>
      <c r="L26" s="83"/>
      <c r="M26" s="227">
        <f t="shared" si="5"/>
        <v>10</v>
      </c>
      <c r="N26" s="228"/>
      <c r="O26" s="84"/>
      <c r="P26" s="233">
        <f t="shared" ca="1" si="1"/>
        <v>10</v>
      </c>
      <c r="Q26" s="232"/>
      <c r="R26" s="45"/>
      <c r="S26" s="85"/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M26" s="48"/>
      <c r="AN26" s="48"/>
      <c r="AO26" s="52"/>
      <c r="AQ26" s="39">
        <f t="shared" si="2"/>
        <v>5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PDL</v>
      </c>
      <c r="B27" s="79">
        <f t="shared" ca="1" si="3"/>
        <v>85</v>
      </c>
      <c r="C27" s="17">
        <v>4</v>
      </c>
      <c r="D27" s="38" t="str">
        <f t="shared" ca="1" si="4"/>
        <v>MASSE Francois</v>
      </c>
      <c r="E27" s="80" t="str">
        <f t="shared" ca="1" si="4"/>
        <v>M</v>
      </c>
      <c r="F27" s="26">
        <v>0</v>
      </c>
      <c r="G27" s="81">
        <v>10</v>
      </c>
      <c r="H27" s="81">
        <v>0</v>
      </c>
      <c r="I27" s="81">
        <v>10</v>
      </c>
      <c r="J27" s="81">
        <v>0</v>
      </c>
      <c r="K27" s="82">
        <v>10</v>
      </c>
      <c r="L27" s="83"/>
      <c r="M27" s="227">
        <f t="shared" si="5"/>
        <v>30</v>
      </c>
      <c r="N27" s="228"/>
      <c r="O27" s="84"/>
      <c r="P27" s="233">
        <f t="shared" ca="1" si="1"/>
        <v>30</v>
      </c>
      <c r="Q27" s="232"/>
      <c r="R27" s="45"/>
      <c r="S27" s="85" t="s">
        <v>45</v>
      </c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M27" s="48"/>
      <c r="AN27" s="48"/>
      <c r="AO27" s="52"/>
      <c r="AQ27" s="39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PC</v>
      </c>
      <c r="B28" s="79">
        <f t="shared" ca="1" si="3"/>
        <v>16</v>
      </c>
      <c r="C28" s="17">
        <v>5</v>
      </c>
      <c r="D28" s="38" t="str">
        <f t="shared" ca="1" si="4"/>
        <v>RAYNAUD Antoine</v>
      </c>
      <c r="E28" s="80" t="str">
        <f t="shared" ca="1" si="4"/>
        <v>M</v>
      </c>
      <c r="F28" s="26">
        <v>30</v>
      </c>
      <c r="G28" s="81">
        <v>7</v>
      </c>
      <c r="H28" s="81">
        <v>10</v>
      </c>
      <c r="I28" s="81">
        <v>10</v>
      </c>
      <c r="J28" s="81">
        <v>10</v>
      </c>
      <c r="K28" s="82">
        <v>10</v>
      </c>
      <c r="L28" s="83"/>
      <c r="M28" s="227">
        <f t="shared" si="5"/>
        <v>47</v>
      </c>
      <c r="N28" s="228"/>
      <c r="O28" s="84"/>
      <c r="P28" s="233">
        <f t="shared" ca="1" si="1"/>
        <v>77</v>
      </c>
      <c r="Q28" s="232"/>
      <c r="R28" s="45"/>
      <c r="S28" s="85"/>
      <c r="T28" s="86"/>
      <c r="U28" s="86"/>
      <c r="V28" s="86"/>
      <c r="W28" s="86"/>
      <c r="X28" s="87"/>
      <c r="Z28" s="85" t="s">
        <v>239</v>
      </c>
      <c r="AA28" s="86"/>
      <c r="AB28" s="86"/>
      <c r="AC28" s="86"/>
      <c r="AD28" s="86"/>
      <c r="AE28" s="87"/>
      <c r="AM28" s="48"/>
      <c r="AN28" s="48"/>
      <c r="AO28" s="52"/>
      <c r="AQ28" s="39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PC</v>
      </c>
      <c r="B29" s="79">
        <f t="shared" ca="1" si="3"/>
        <v>16</v>
      </c>
      <c r="C29" s="17">
        <v>6</v>
      </c>
      <c r="D29" s="38" t="str">
        <f t="shared" ca="1" si="4"/>
        <v>DELAGE Samy</v>
      </c>
      <c r="E29" s="80" t="str">
        <f t="shared" ca="1" si="4"/>
        <v>M</v>
      </c>
      <c r="F29" s="26">
        <v>70</v>
      </c>
      <c r="G29" s="81">
        <v>10</v>
      </c>
      <c r="H29" s="81">
        <v>0</v>
      </c>
      <c r="I29" s="81">
        <v>0</v>
      </c>
      <c r="J29" s="81">
        <v>10</v>
      </c>
      <c r="K29" s="82">
        <v>0</v>
      </c>
      <c r="L29" s="83"/>
      <c r="M29" s="227">
        <f t="shared" si="5"/>
        <v>20</v>
      </c>
      <c r="N29" s="228"/>
      <c r="O29" s="84"/>
      <c r="P29" s="233">
        <f t="shared" ca="1" si="1"/>
        <v>90</v>
      </c>
      <c r="Q29" s="230"/>
      <c r="R29" s="45"/>
      <c r="S29" s="85" t="s">
        <v>54</v>
      </c>
      <c r="T29" s="86"/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M29" s="48"/>
      <c r="AN29" s="48"/>
      <c r="AO29" s="52"/>
      <c r="AQ29" s="39">
        <f t="shared" si="2"/>
        <v>5</v>
      </c>
      <c r="AR29" s="22"/>
    </row>
    <row r="30" spans="1:50" s="33" customFormat="1" ht="21.6" customHeight="1">
      <c r="A30" s="78" t="str">
        <f t="shared" ca="1" si="3"/>
        <v>PDL</v>
      </c>
      <c r="B30" s="79">
        <f t="shared" ca="1" si="3"/>
        <v>49</v>
      </c>
      <c r="C30" s="17">
        <v>7</v>
      </c>
      <c r="D30" s="38" t="str">
        <f t="shared" ca="1" si="4"/>
        <v>BERTHOU Martin</v>
      </c>
      <c r="E30" s="80" t="str">
        <f t="shared" ca="1" si="4"/>
        <v>M</v>
      </c>
      <c r="F30" s="26">
        <v>20</v>
      </c>
      <c r="G30" s="81">
        <v>7</v>
      </c>
      <c r="H30" s="81">
        <v>10</v>
      </c>
      <c r="I30" s="81">
        <v>10</v>
      </c>
      <c r="J30" s="81">
        <v>0</v>
      </c>
      <c r="K30" s="82">
        <v>10</v>
      </c>
      <c r="L30" s="83"/>
      <c r="M30" s="227">
        <f t="shared" si="5"/>
        <v>37</v>
      </c>
      <c r="N30" s="228"/>
      <c r="O30" s="84"/>
      <c r="P30" s="233">
        <f t="shared" ca="1" si="1"/>
        <v>57</v>
      </c>
      <c r="Q30" s="230"/>
      <c r="R30" s="45"/>
      <c r="S30" s="85"/>
      <c r="T30" s="86"/>
      <c r="U30" s="86"/>
      <c r="V30" s="86"/>
      <c r="W30" s="86"/>
      <c r="X30" s="87"/>
      <c r="Z30" s="85"/>
      <c r="AA30" s="86"/>
      <c r="AB30" s="86"/>
      <c r="AC30" s="86"/>
      <c r="AD30" s="86"/>
      <c r="AE30" s="87"/>
      <c r="AM30" s="48"/>
      <c r="AN30" s="48"/>
      <c r="AO30" s="52"/>
      <c r="AQ30" s="39">
        <f t="shared" si="2"/>
        <v>5</v>
      </c>
      <c r="AR30" s="22"/>
    </row>
    <row r="31" spans="1:50" s="33" customFormat="1" ht="21.6" customHeight="1">
      <c r="A31" s="78" t="str">
        <f t="shared" ca="1" si="3"/>
        <v>PDL</v>
      </c>
      <c r="B31" s="79">
        <f t="shared" ca="1" si="3"/>
        <v>85</v>
      </c>
      <c r="C31" s="17">
        <v>8</v>
      </c>
      <c r="D31" s="38" t="str">
        <f t="shared" ca="1" si="4"/>
        <v>VIVIER Antonin</v>
      </c>
      <c r="E31" s="80" t="str">
        <f t="shared" ca="1" si="4"/>
        <v>M</v>
      </c>
      <c r="F31" s="26">
        <v>51</v>
      </c>
      <c r="G31" s="81">
        <v>10</v>
      </c>
      <c r="H31" s="81">
        <v>10</v>
      </c>
      <c r="I31" s="81">
        <v>0</v>
      </c>
      <c r="J31" s="81">
        <v>10</v>
      </c>
      <c r="K31" s="82">
        <v>10</v>
      </c>
      <c r="L31" s="83"/>
      <c r="M31" s="227">
        <f t="shared" si="5"/>
        <v>40</v>
      </c>
      <c r="N31" s="228"/>
      <c r="O31" s="84"/>
      <c r="P31" s="233">
        <f t="shared" ca="1" si="1"/>
        <v>91</v>
      </c>
      <c r="Q31" s="232"/>
      <c r="R31" s="45"/>
      <c r="S31" s="85"/>
      <c r="T31" s="86"/>
      <c r="U31" s="86"/>
      <c r="V31" s="86"/>
      <c r="W31" s="86"/>
      <c r="X31" s="87"/>
      <c r="Z31" s="85"/>
      <c r="AA31" s="86"/>
      <c r="AB31" s="86"/>
      <c r="AC31" s="86"/>
      <c r="AD31" s="86"/>
      <c r="AE31" s="87"/>
      <c r="AM31" s="48"/>
      <c r="AN31" s="48"/>
      <c r="AO31" s="52"/>
      <c r="AQ31" s="39">
        <f t="shared" si="2"/>
        <v>5</v>
      </c>
      <c r="AR31" s="22"/>
    </row>
    <row r="32" spans="1:50" s="33" customFormat="1" ht="21.6" customHeight="1">
      <c r="A32" s="78" t="str">
        <f t="shared" ca="1" si="3"/>
        <v>TBO</v>
      </c>
      <c r="B32" s="79">
        <f t="shared" ca="1" si="3"/>
        <v>45</v>
      </c>
      <c r="C32" s="17">
        <v>9</v>
      </c>
      <c r="D32" s="38" t="str">
        <f t="shared" ca="1" si="4"/>
        <v>JUMEAU Galaad</v>
      </c>
      <c r="E32" s="80" t="str">
        <f t="shared" ca="1" si="4"/>
        <v>M</v>
      </c>
      <c r="F32" s="26">
        <v>60</v>
      </c>
      <c r="G32" s="81">
        <v>0</v>
      </c>
      <c r="H32" s="81">
        <v>7</v>
      </c>
      <c r="I32" s="81">
        <v>7</v>
      </c>
      <c r="J32" s="81">
        <v>0</v>
      </c>
      <c r="K32" s="82">
        <v>10</v>
      </c>
      <c r="L32" s="83"/>
      <c r="M32" s="227">
        <f t="shared" si="5"/>
        <v>24</v>
      </c>
      <c r="N32" s="228"/>
      <c r="O32" s="84"/>
      <c r="P32" s="229">
        <f t="shared" ca="1" si="1"/>
        <v>84</v>
      </c>
      <c r="Q32" s="230"/>
      <c r="R32" s="89"/>
      <c r="S32" s="85"/>
      <c r="T32" s="86"/>
      <c r="U32" s="86"/>
      <c r="V32" s="86"/>
      <c r="W32" s="86"/>
      <c r="X32" s="87"/>
      <c r="Z32" s="85"/>
      <c r="AA32" s="86"/>
      <c r="AB32" s="86"/>
      <c r="AC32" s="86"/>
      <c r="AD32" s="86"/>
      <c r="AE32" s="87"/>
      <c r="AN32" s="90"/>
      <c r="AO32" s="90"/>
      <c r="AP32" s="90"/>
      <c r="AQ32" s="39">
        <f t="shared" si="2"/>
        <v>5</v>
      </c>
      <c r="AR32" s="48"/>
      <c r="AS32" s="48"/>
    </row>
    <row r="33" spans="1:45" s="33" customFormat="1" ht="21.6" customHeight="1" thickBot="1">
      <c r="A33" s="91" t="str">
        <f t="shared" ca="1" si="3"/>
        <v>BRE</v>
      </c>
      <c r="B33" s="92">
        <f t="shared" ca="1" si="3"/>
        <v>29</v>
      </c>
      <c r="C33" s="17">
        <v>10</v>
      </c>
      <c r="D33" s="28" t="str">
        <f t="shared" ca="1" si="4"/>
        <v>TABORE Benjamin</v>
      </c>
      <c r="E33" s="80" t="str">
        <f t="shared" ca="1" si="4"/>
        <v>M</v>
      </c>
      <c r="F33" s="26">
        <v>97</v>
      </c>
      <c r="G33" s="81">
        <v>0</v>
      </c>
      <c r="H33" s="81">
        <v>0</v>
      </c>
      <c r="I33" s="81" t="str">
        <f>IF(L33&lt;&gt;"","-","")</f>
        <v>-</v>
      </c>
      <c r="J33" s="81" t="str">
        <f>IF(L33&lt;&gt;"","-","")</f>
        <v>-</v>
      </c>
      <c r="K33" s="82" t="str">
        <f>IF(L33&lt;&gt;"","-","")</f>
        <v>-</v>
      </c>
      <c r="L33" s="83" t="s">
        <v>240</v>
      </c>
      <c r="M33" s="227">
        <f t="shared" si="5"/>
        <v>0</v>
      </c>
      <c r="N33" s="228"/>
      <c r="O33" s="84"/>
      <c r="P33" s="229">
        <f t="shared" ca="1" si="1"/>
        <v>97</v>
      </c>
      <c r="Q33" s="230"/>
      <c r="R33" s="89"/>
      <c r="S33" s="93"/>
      <c r="T33" s="94"/>
      <c r="U33" s="94"/>
      <c r="V33" s="94"/>
      <c r="W33" s="94"/>
      <c r="X33" s="95"/>
      <c r="Z33" s="93"/>
      <c r="AA33" s="94"/>
      <c r="AB33" s="94"/>
      <c r="AC33" s="94"/>
      <c r="AD33" s="94"/>
      <c r="AE33" s="95"/>
      <c r="AN33" s="90"/>
      <c r="AO33" s="90"/>
      <c r="AP33" s="90"/>
      <c r="AQ33" s="39">
        <f t="shared" si="2"/>
        <v>2</v>
      </c>
      <c r="AR33" s="48"/>
      <c r="AS33" s="48"/>
    </row>
    <row r="34" spans="1:45" s="33" customFormat="1" ht="13.9" customHeight="1">
      <c r="A34" s="37"/>
      <c r="B34" s="37"/>
      <c r="C34" s="96" t="s">
        <v>129</v>
      </c>
      <c r="D34" s="96"/>
      <c r="E34" s="96"/>
      <c r="F34" s="96"/>
      <c r="G34" s="96"/>
      <c r="H34" s="96"/>
      <c r="I34" s="96"/>
      <c r="J34" s="96"/>
      <c r="K34" s="96"/>
      <c r="L34" s="96"/>
      <c r="M34" s="236" t="s">
        <v>130</v>
      </c>
      <c r="N34" s="236"/>
      <c r="O34" s="236"/>
      <c r="P34" s="236"/>
      <c r="Q34" s="236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</row>
    <row r="35" spans="1:45" s="33" customFormat="1" ht="14.45" hidden="1" customHeight="1">
      <c r="A35" s="37"/>
      <c r="B35" s="37"/>
      <c r="C35" s="98">
        <f>COUNT(L35:AJ35,S42:X42,Z42:AE42)</f>
        <v>0</v>
      </c>
      <c r="D35" s="98"/>
      <c r="E35" s="39"/>
      <c r="F35" s="39"/>
      <c r="G35" s="237" t="s">
        <v>131</v>
      </c>
      <c r="H35" s="238"/>
      <c r="I35" s="238"/>
      <c r="J35" s="238"/>
      <c r="K35" s="238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100"/>
      <c r="AL35" s="41"/>
      <c r="AM35" s="41"/>
    </row>
    <row r="36" spans="1:45" s="33" customFormat="1" ht="14.45" hidden="1" customHeight="1">
      <c r="A36" s="37"/>
      <c r="B36" s="37"/>
      <c r="C36" s="39"/>
      <c r="D36" s="39"/>
      <c r="E36" s="39"/>
      <c r="F36" s="39"/>
      <c r="G36" s="234" t="s">
        <v>132</v>
      </c>
      <c r="H36" s="235"/>
      <c r="I36" s="235"/>
      <c r="J36" s="235"/>
      <c r="K36" s="235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100"/>
      <c r="AL36" s="41"/>
      <c r="AM36" s="41"/>
    </row>
    <row r="37" spans="1:45" s="33" customFormat="1" ht="14.45" hidden="1" customHeight="1">
      <c r="A37" s="37"/>
      <c r="B37" s="37"/>
      <c r="C37" s="98"/>
      <c r="D37" s="39"/>
      <c r="E37" s="39"/>
      <c r="F37" s="39"/>
      <c r="G37" s="234" t="s">
        <v>133</v>
      </c>
      <c r="H37" s="235"/>
      <c r="I37" s="235"/>
      <c r="J37" s="235"/>
      <c r="K37" s="235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</row>
    <row r="38" spans="1:45" s="33" customFormat="1" ht="5.45" hidden="1" customHeight="1">
      <c r="A38" s="1"/>
      <c r="B38" s="1"/>
      <c r="C38" s="101"/>
      <c r="D38" s="39"/>
      <c r="E38" s="102"/>
      <c r="F38" s="103"/>
      <c r="G38" s="102"/>
      <c r="H38" s="102"/>
      <c r="I38" s="102"/>
      <c r="J38" s="102"/>
      <c r="K38" s="102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5"/>
      <c r="AL38" s="3"/>
      <c r="AM38" s="3"/>
      <c r="AN38" s="3"/>
      <c r="AO38" s="3"/>
      <c r="AP38" s="3"/>
      <c r="AQ38" s="3"/>
      <c r="AR38" s="3"/>
      <c r="AS38" s="3"/>
    </row>
    <row r="39" spans="1:45" hidden="1">
      <c r="A39" s="1"/>
      <c r="B39" s="1"/>
      <c r="C39" s="101"/>
      <c r="D39" s="24"/>
      <c r="E39" s="102"/>
      <c r="F39" s="103"/>
      <c r="G39" s="102"/>
      <c r="H39" s="102"/>
      <c r="I39" s="102"/>
      <c r="J39" s="102"/>
      <c r="K39" s="102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  <c r="AG39" s="107"/>
      <c r="AH39" s="107"/>
      <c r="AI39" s="107"/>
      <c r="AJ39" s="107"/>
      <c r="AK39" s="3"/>
      <c r="AL39" s="3"/>
      <c r="AM39" s="3"/>
      <c r="AN39" s="3"/>
      <c r="AO39" s="3"/>
      <c r="AP39" s="3"/>
      <c r="AQ39" s="3"/>
      <c r="AR39" s="3"/>
      <c r="AS39" s="3"/>
    </row>
    <row r="40" spans="1:45" hidden="1">
      <c r="C40" s="24"/>
      <c r="D40" s="24"/>
      <c r="E40" s="24"/>
      <c r="F40" s="24"/>
      <c r="G40" s="24"/>
      <c r="H40" s="24"/>
      <c r="I40" s="24"/>
      <c r="J40" s="24"/>
      <c r="K40" s="24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8"/>
    </row>
    <row r="41" spans="1:45" ht="5.45" hidden="1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45" ht="14.45" hidden="1" customHeight="1">
      <c r="C42" s="24"/>
      <c r="D42" s="3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7"/>
      <c r="T42" s="107"/>
      <c r="U42" s="107"/>
      <c r="V42" s="107"/>
      <c r="W42" s="107"/>
      <c r="X42" s="107"/>
      <c r="Z42" s="107"/>
      <c r="AA42" s="107"/>
      <c r="AB42" s="107"/>
      <c r="AC42" s="107"/>
      <c r="AD42" s="107"/>
      <c r="AE42" s="107"/>
    </row>
    <row r="43" spans="1:45" hidden="1">
      <c r="C43" s="24"/>
      <c r="D43" s="3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6"/>
      <c r="T43" s="106"/>
      <c r="U43" s="106"/>
      <c r="V43" s="106"/>
      <c r="W43" s="106"/>
      <c r="X43" s="106"/>
      <c r="Z43" s="106"/>
      <c r="AA43" s="106"/>
      <c r="AB43" s="106"/>
      <c r="AC43" s="106"/>
      <c r="AD43" s="106"/>
      <c r="AE43" s="106"/>
    </row>
    <row r="44" spans="1:4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6"/>
      <c r="T44" s="106"/>
      <c r="U44" s="106"/>
      <c r="V44" s="106"/>
      <c r="W44" s="106"/>
      <c r="X44" s="106"/>
      <c r="Z44" s="106"/>
      <c r="AA44" s="106"/>
      <c r="AB44" s="106"/>
      <c r="AC44" s="106"/>
      <c r="AD44" s="106"/>
      <c r="AE44" s="106"/>
    </row>
    <row r="45" spans="1:45" ht="4.9000000000000004" hidden="1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4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6"/>
      <c r="T46" s="106"/>
      <c r="U46" s="106"/>
      <c r="V46" s="106"/>
      <c r="W46" s="106"/>
      <c r="X46" s="106"/>
      <c r="Z46" s="106"/>
      <c r="AA46" s="106"/>
      <c r="AB46" s="106"/>
      <c r="AC46" s="106"/>
      <c r="AD46" s="106"/>
      <c r="AE46" s="106"/>
    </row>
    <row r="47" spans="1:4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6"/>
      <c r="T47" s="106"/>
      <c r="U47" s="106"/>
      <c r="V47" s="106"/>
      <c r="W47" s="106"/>
      <c r="X47" s="106"/>
      <c r="Z47" s="106"/>
      <c r="AA47" s="106"/>
      <c r="AB47" s="106"/>
      <c r="AC47" s="106"/>
      <c r="AD47" s="106"/>
      <c r="AE47" s="106"/>
    </row>
    <row r="50" spans="12:27">
      <c r="L50" t="s">
        <v>134</v>
      </c>
      <c r="M50" t="s">
        <v>135</v>
      </c>
      <c r="N50" t="s">
        <v>136</v>
      </c>
      <c r="O50" t="s">
        <v>137</v>
      </c>
      <c r="P50" t="s">
        <v>138</v>
      </c>
      <c r="Q50" t="s">
        <v>139</v>
      </c>
      <c r="R50" t="s">
        <v>140</v>
      </c>
      <c r="S50" t="s">
        <v>141</v>
      </c>
      <c r="T50" t="s">
        <v>142</v>
      </c>
      <c r="U50" t="s">
        <v>143</v>
      </c>
      <c r="V50" t="s">
        <v>144</v>
      </c>
      <c r="W50" t="s">
        <v>145</v>
      </c>
      <c r="X50" t="s">
        <v>146</v>
      </c>
      <c r="Y50" t="s">
        <v>147</v>
      </c>
      <c r="AA50" t="s">
        <v>149</v>
      </c>
    </row>
    <row r="51" spans="12:27">
      <c r="L51" t="s">
        <v>156</v>
      </c>
      <c r="M51" t="s">
        <v>157</v>
      </c>
      <c r="N51" t="s">
        <v>158</v>
      </c>
      <c r="O51" t="s">
        <v>159</v>
      </c>
      <c r="P51" t="s">
        <v>160</v>
      </c>
      <c r="Q51" t="s">
        <v>161</v>
      </c>
      <c r="R51" t="s">
        <v>162</v>
      </c>
      <c r="S51" t="s">
        <v>163</v>
      </c>
      <c r="T51" t="s">
        <v>164</v>
      </c>
      <c r="U51" t="s">
        <v>165</v>
      </c>
      <c r="V51" t="s">
        <v>166</v>
      </c>
      <c r="W51" t="s">
        <v>167</v>
      </c>
      <c r="X51" t="s">
        <v>168</v>
      </c>
      <c r="Y51" t="s">
        <v>169</v>
      </c>
      <c r="AA51" t="s">
        <v>171</v>
      </c>
    </row>
  </sheetData>
  <sheetProtection selectLockedCells="1"/>
  <mergeCells count="56">
    <mergeCell ref="G37:K37"/>
    <mergeCell ref="M30:N30"/>
    <mergeCell ref="P30:Q30"/>
    <mergeCell ref="M31:N31"/>
    <mergeCell ref="P31:Q31"/>
    <mergeCell ref="M32:N32"/>
    <mergeCell ref="P32:Q32"/>
    <mergeCell ref="M33:N33"/>
    <mergeCell ref="P33:Q33"/>
    <mergeCell ref="M34:Q34"/>
    <mergeCell ref="G35:K35"/>
    <mergeCell ref="G36:K36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000000000000001" header="0.13" footer="0.14000000000000001"/>
  <pageSetup paperSize="9" scale="8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zoomScale="81" zoomScaleNormal="81" workbookViewId="0">
      <pane ySplit="1" topLeftCell="A9" activePane="bottomLeft" state="frozenSplit"/>
      <selection activeCell="G18" sqref="G18:K18"/>
      <selection pane="bottomLeft" activeCell="M27" sqref="M27:N27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7.28515625" hidden="1" customWidth="1"/>
    <col min="43" max="43" width="4" hidden="1" customWidth="1"/>
    <col min="44" max="45" width="4" customWidth="1"/>
    <col min="46" max="46" width="10.42578125" style="12" customWidth="1"/>
    <col min="47" max="240" width="11.42578125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2" width="4" customWidth="1"/>
    <col min="253" max="254" width="11.42578125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241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 t="s">
        <v>242</v>
      </c>
      <c r="U2" s="9"/>
      <c r="V2" s="9"/>
      <c r="W2" s="5"/>
      <c r="X2" s="196" t="str">
        <f>IF(T2="","",T2)</f>
        <v>3</v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>29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20" t="s">
        <v>22</v>
      </c>
      <c r="S8" s="20" t="s">
        <v>23</v>
      </c>
      <c r="T8" s="20" t="s">
        <v>24</v>
      </c>
      <c r="U8" s="20" t="s">
        <v>25</v>
      </c>
      <c r="V8" s="20" t="s">
        <v>26</v>
      </c>
      <c r="W8" s="20" t="s">
        <v>27</v>
      </c>
      <c r="X8" s="20" t="s">
        <v>28</v>
      </c>
      <c r="Y8" s="53" t="s">
        <v>29</v>
      </c>
      <c r="Z8" s="20" t="s">
        <v>30</v>
      </c>
      <c r="AA8" s="20" t="s">
        <v>31</v>
      </c>
      <c r="AB8" s="21" t="s">
        <v>32</v>
      </c>
      <c r="AC8" s="20" t="s">
        <v>33</v>
      </c>
      <c r="AD8" s="20" t="s">
        <v>34</v>
      </c>
      <c r="AE8" s="21" t="s">
        <v>35</v>
      </c>
      <c r="AF8" s="54" t="s">
        <v>36</v>
      </c>
      <c r="AG8" s="109" t="s">
        <v>37</v>
      </c>
      <c r="AH8" s="21" t="s">
        <v>38</v>
      </c>
      <c r="AI8" s="109" t="s">
        <v>39</v>
      </c>
      <c r="AJ8" s="109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7" s="33" customFormat="1" ht="19.149999999999999" customHeight="1">
      <c r="A9" s="26" t="s">
        <v>224</v>
      </c>
      <c r="B9" s="26">
        <v>17</v>
      </c>
      <c r="C9" s="27">
        <f ca="1">OFFSET(C9,15,0)</f>
        <v>1</v>
      </c>
      <c r="D9" s="38" t="s">
        <v>243</v>
      </c>
      <c r="E9" s="26" t="s">
        <v>44</v>
      </c>
      <c r="F9" s="26">
        <v>50</v>
      </c>
      <c r="G9" s="214" t="s">
        <v>244</v>
      </c>
      <c r="H9" s="215"/>
      <c r="I9" s="215"/>
      <c r="J9" s="215"/>
      <c r="K9" s="216"/>
      <c r="L9" s="29" t="s">
        <v>210</v>
      </c>
      <c r="M9" s="30"/>
      <c r="N9" s="30"/>
      <c r="O9" s="30"/>
      <c r="P9" s="30"/>
      <c r="Q9" s="29" t="s">
        <v>54</v>
      </c>
      <c r="R9" s="30"/>
      <c r="S9" s="30"/>
      <c r="T9" s="30"/>
      <c r="U9" s="30"/>
      <c r="V9" s="29" t="s">
        <v>65</v>
      </c>
      <c r="W9" s="30"/>
      <c r="X9" s="30"/>
      <c r="Y9" s="30"/>
      <c r="Z9" s="30"/>
      <c r="AA9" s="29" t="s">
        <v>47</v>
      </c>
      <c r="AB9" s="30"/>
      <c r="AC9" s="30"/>
      <c r="AD9" s="30"/>
      <c r="AE9" s="29"/>
      <c r="AF9" s="30"/>
      <c r="AG9" s="30"/>
      <c r="AH9" s="30"/>
      <c r="AI9" s="30"/>
      <c r="AJ9" s="30"/>
      <c r="AK9" s="31"/>
      <c r="AL9" s="32"/>
      <c r="AM9" s="31"/>
      <c r="AN9" s="32"/>
      <c r="AP9" s="34" t="s">
        <v>49</v>
      </c>
      <c r="AQ9" s="35">
        <f>IF(E9="M",100,IF(E9=1,100,IF(E9="","",120)))</f>
        <v>100</v>
      </c>
      <c r="AT9" s="36"/>
    </row>
    <row r="10" spans="1:47" s="37" customFormat="1" ht="21.6" customHeight="1">
      <c r="A10" s="26" t="s">
        <v>202</v>
      </c>
      <c r="B10" s="26">
        <v>28</v>
      </c>
      <c r="C10" s="27">
        <f t="shared" ref="C10:C18" ca="1" si="0">OFFSET(C10,15,0)</f>
        <v>2</v>
      </c>
      <c r="D10" s="38" t="s">
        <v>245</v>
      </c>
      <c r="E10" s="26" t="s">
        <v>44</v>
      </c>
      <c r="F10" s="26">
        <v>50</v>
      </c>
      <c r="G10" s="214" t="s">
        <v>246</v>
      </c>
      <c r="H10" s="215"/>
      <c r="I10" s="215"/>
      <c r="J10" s="215"/>
      <c r="K10" s="216"/>
      <c r="L10" s="30"/>
      <c r="M10" s="30"/>
      <c r="N10" s="29" t="s">
        <v>54</v>
      </c>
      <c r="O10" s="30"/>
      <c r="P10" s="30"/>
      <c r="Q10" s="30"/>
      <c r="R10" s="30"/>
      <c r="S10" s="29" t="s">
        <v>54</v>
      </c>
      <c r="T10" s="30"/>
      <c r="U10" s="30"/>
      <c r="V10" s="30"/>
      <c r="W10" s="29" t="s">
        <v>195</v>
      </c>
      <c r="X10" s="30"/>
      <c r="Y10" s="30"/>
      <c r="Z10" s="30"/>
      <c r="AA10" s="30"/>
      <c r="AB10" s="30"/>
      <c r="AC10" s="29" t="s">
        <v>54</v>
      </c>
      <c r="AD10" s="30"/>
      <c r="AE10" s="30"/>
      <c r="AF10" s="29" t="s">
        <v>54</v>
      </c>
      <c r="AG10" s="30"/>
      <c r="AH10" s="30"/>
      <c r="AI10" s="30"/>
      <c r="AJ10" s="30"/>
      <c r="AK10" s="31"/>
      <c r="AL10" s="32"/>
      <c r="AM10" s="31"/>
      <c r="AN10" s="32"/>
      <c r="AP10" s="34" t="s">
        <v>56</v>
      </c>
      <c r="AQ10" s="35"/>
      <c r="AT10" s="36"/>
    </row>
    <row r="11" spans="1:47" s="33" customFormat="1" ht="21.6" customHeight="1">
      <c r="A11" s="26" t="s">
        <v>42</v>
      </c>
      <c r="B11" s="26">
        <v>85</v>
      </c>
      <c r="C11" s="27">
        <f t="shared" ca="1" si="0"/>
        <v>3</v>
      </c>
      <c r="D11" s="28" t="s">
        <v>247</v>
      </c>
      <c r="E11" s="26" t="s">
        <v>44</v>
      </c>
      <c r="F11" s="26">
        <v>50</v>
      </c>
      <c r="G11" s="214" t="s">
        <v>248</v>
      </c>
      <c r="H11" s="215"/>
      <c r="I11" s="215"/>
      <c r="J11" s="215"/>
      <c r="K11" s="216"/>
      <c r="L11" s="29" t="s">
        <v>249</v>
      </c>
      <c r="M11" s="30"/>
      <c r="N11" s="30"/>
      <c r="O11" s="30"/>
      <c r="P11" s="30"/>
      <c r="Q11" s="30"/>
      <c r="R11" s="30"/>
      <c r="S11" s="30"/>
      <c r="T11" s="29" t="s">
        <v>45</v>
      </c>
      <c r="U11" s="30"/>
      <c r="V11" s="30"/>
      <c r="W11" s="30"/>
      <c r="X11" s="30"/>
      <c r="Y11" s="29"/>
      <c r="Z11" s="30"/>
      <c r="AA11" s="30"/>
      <c r="AB11" s="30"/>
      <c r="AC11" s="30"/>
      <c r="AD11" s="29" t="s">
        <v>53</v>
      </c>
      <c r="AE11" s="30"/>
      <c r="AF11" s="30"/>
      <c r="AG11" s="30"/>
      <c r="AH11" s="29"/>
      <c r="AI11" s="30"/>
      <c r="AJ11" s="30"/>
      <c r="AK11" s="31"/>
      <c r="AL11" s="32"/>
      <c r="AM11" s="31"/>
      <c r="AN11" s="32"/>
      <c r="AP11" s="34" t="s">
        <v>60</v>
      </c>
      <c r="AQ11" s="39"/>
      <c r="AT11" s="36"/>
    </row>
    <row r="12" spans="1:47" s="33" customFormat="1" ht="21.6" customHeight="1">
      <c r="A12" s="26" t="s">
        <v>42</v>
      </c>
      <c r="B12" s="26">
        <v>85</v>
      </c>
      <c r="C12" s="27">
        <f ca="1">OFFSET(C12,15,0)</f>
        <v>4</v>
      </c>
      <c r="D12" s="38" t="s">
        <v>250</v>
      </c>
      <c r="E12" s="26" t="s">
        <v>44</v>
      </c>
      <c r="F12" s="26">
        <v>51</v>
      </c>
      <c r="G12" s="214" t="s">
        <v>248</v>
      </c>
      <c r="H12" s="215"/>
      <c r="I12" s="215"/>
      <c r="J12" s="215"/>
      <c r="K12" s="216"/>
      <c r="L12" s="30"/>
      <c r="M12" s="30"/>
      <c r="N12" s="29" t="s">
        <v>45</v>
      </c>
      <c r="O12" s="30"/>
      <c r="P12" s="30"/>
      <c r="Q12" s="30"/>
      <c r="R12" s="29" t="s">
        <v>54</v>
      </c>
      <c r="S12" s="30"/>
      <c r="T12" s="30"/>
      <c r="U12" s="30"/>
      <c r="V12" s="29" t="s">
        <v>54</v>
      </c>
      <c r="W12" s="30"/>
      <c r="X12" s="30"/>
      <c r="Y12" s="30"/>
      <c r="Z12" s="29" t="s">
        <v>54</v>
      </c>
      <c r="AA12" s="30"/>
      <c r="AB12" s="30"/>
      <c r="AC12" s="30"/>
      <c r="AD12" s="30"/>
      <c r="AE12" s="30"/>
      <c r="AF12" s="30"/>
      <c r="AG12" s="30"/>
      <c r="AH12" s="30"/>
      <c r="AI12" s="29" t="s">
        <v>239</v>
      </c>
      <c r="AJ12" s="30"/>
      <c r="AK12" s="31"/>
      <c r="AL12" s="32"/>
      <c r="AM12" s="31"/>
      <c r="AN12" s="32"/>
      <c r="AP12" s="34" t="s">
        <v>66</v>
      </c>
      <c r="AQ12" s="39"/>
      <c r="AT12" s="36"/>
    </row>
    <row r="13" spans="1:47" s="33" customFormat="1" ht="21.6" customHeight="1">
      <c r="A13" s="26" t="s">
        <v>42</v>
      </c>
      <c r="B13" s="26">
        <v>49</v>
      </c>
      <c r="C13" s="27">
        <f t="shared" ca="1" si="0"/>
        <v>5</v>
      </c>
      <c r="D13" s="38" t="s">
        <v>251</v>
      </c>
      <c r="E13" s="26" t="s">
        <v>44</v>
      </c>
      <c r="F13" s="26">
        <v>50</v>
      </c>
      <c r="G13" s="214" t="s">
        <v>252</v>
      </c>
      <c r="H13" s="215"/>
      <c r="I13" s="215"/>
      <c r="J13" s="215"/>
      <c r="K13" s="216"/>
      <c r="L13" s="30"/>
      <c r="M13" s="30"/>
      <c r="N13" s="30"/>
      <c r="O13" s="29" t="s">
        <v>54</v>
      </c>
      <c r="P13" s="30"/>
      <c r="Q13" s="30"/>
      <c r="R13" s="30"/>
      <c r="S13" s="30"/>
      <c r="T13" s="29" t="s">
        <v>48</v>
      </c>
      <c r="U13" s="30"/>
      <c r="V13" s="30"/>
      <c r="W13" s="30"/>
      <c r="X13" s="30"/>
      <c r="Y13" s="30"/>
      <c r="Z13" s="30"/>
      <c r="AA13" s="29" t="s">
        <v>48</v>
      </c>
      <c r="AB13" s="30"/>
      <c r="AC13" s="30"/>
      <c r="AD13" s="30"/>
      <c r="AE13" s="30"/>
      <c r="AF13" s="29" t="s">
        <v>53</v>
      </c>
      <c r="AG13" s="30"/>
      <c r="AH13" s="30"/>
      <c r="AI13" s="30"/>
      <c r="AJ13" s="29" t="s">
        <v>54</v>
      </c>
      <c r="AK13" s="32"/>
      <c r="AL13" s="32"/>
      <c r="AM13" s="32"/>
      <c r="AN13" s="32"/>
      <c r="AP13" s="34" t="s">
        <v>69</v>
      </c>
      <c r="AQ13" s="39"/>
      <c r="AT13" s="36"/>
    </row>
    <row r="14" spans="1:47" s="33" customFormat="1" ht="21.6" customHeight="1">
      <c r="A14" s="26" t="s">
        <v>42</v>
      </c>
      <c r="B14" s="26">
        <v>49</v>
      </c>
      <c r="C14" s="27">
        <f t="shared" ca="1" si="0"/>
        <v>6</v>
      </c>
      <c r="D14" s="38" t="s">
        <v>253</v>
      </c>
      <c r="E14" s="26" t="s">
        <v>44</v>
      </c>
      <c r="F14" s="26">
        <v>51</v>
      </c>
      <c r="G14" s="214" t="s">
        <v>254</v>
      </c>
      <c r="H14" s="215"/>
      <c r="I14" s="215"/>
      <c r="J14" s="215"/>
      <c r="K14" s="216"/>
      <c r="L14" s="30"/>
      <c r="M14" s="30"/>
      <c r="N14" s="30"/>
      <c r="O14" s="30"/>
      <c r="P14" s="30"/>
      <c r="Q14" s="29" t="s">
        <v>54</v>
      </c>
      <c r="R14" s="30"/>
      <c r="S14" s="30"/>
      <c r="T14" s="30"/>
      <c r="U14" s="29" t="s">
        <v>48</v>
      </c>
      <c r="V14" s="30"/>
      <c r="W14" s="29" t="s">
        <v>255</v>
      </c>
      <c r="X14" s="30"/>
      <c r="Y14" s="30"/>
      <c r="Z14" s="30"/>
      <c r="AA14" s="30"/>
      <c r="AB14" s="30"/>
      <c r="AC14" s="30"/>
      <c r="AD14" s="29" t="s">
        <v>54</v>
      </c>
      <c r="AE14" s="30"/>
      <c r="AF14" s="30"/>
      <c r="AG14" s="29" t="s">
        <v>54</v>
      </c>
      <c r="AH14" s="30"/>
      <c r="AI14" s="30"/>
      <c r="AJ14" s="30"/>
      <c r="AK14" s="32"/>
      <c r="AL14" s="32"/>
      <c r="AM14" s="32"/>
      <c r="AN14" s="32"/>
      <c r="AP14" s="34" t="s">
        <v>75</v>
      </c>
      <c r="AQ14" s="39"/>
      <c r="AT14" s="36"/>
    </row>
    <row r="15" spans="1:47" s="33" customFormat="1" ht="21.6" customHeight="1">
      <c r="A15" s="26" t="s">
        <v>42</v>
      </c>
      <c r="B15" s="26">
        <v>85</v>
      </c>
      <c r="C15" s="27">
        <f t="shared" ca="1" si="0"/>
        <v>7</v>
      </c>
      <c r="D15" s="28" t="s">
        <v>256</v>
      </c>
      <c r="E15" s="26" t="s">
        <v>44</v>
      </c>
      <c r="F15" s="26">
        <v>51</v>
      </c>
      <c r="G15" s="214" t="s">
        <v>257</v>
      </c>
      <c r="H15" s="215"/>
      <c r="I15" s="215"/>
      <c r="J15" s="215"/>
      <c r="K15" s="216"/>
      <c r="L15" s="30"/>
      <c r="M15" s="30"/>
      <c r="N15" s="30"/>
      <c r="O15" s="30"/>
      <c r="P15" s="29" t="s">
        <v>201</v>
      </c>
      <c r="Q15" s="30"/>
      <c r="R15" s="30"/>
      <c r="S15" s="29" t="s">
        <v>55</v>
      </c>
      <c r="T15" s="30"/>
      <c r="U15" s="30"/>
      <c r="V15" s="30"/>
      <c r="W15" s="30"/>
      <c r="X15" s="30"/>
      <c r="Y15" s="29"/>
      <c r="Z15" s="30"/>
      <c r="AA15" s="30"/>
      <c r="AB15" s="29"/>
      <c r="AC15" s="30"/>
      <c r="AD15" s="30"/>
      <c r="AE15" s="29"/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79</v>
      </c>
      <c r="AQ15" s="39"/>
      <c r="AT15" s="36"/>
    </row>
    <row r="16" spans="1:47" s="33" customFormat="1" ht="21.6" customHeight="1">
      <c r="A16" s="26" t="s">
        <v>42</v>
      </c>
      <c r="B16" s="26">
        <v>49</v>
      </c>
      <c r="C16" s="27">
        <f t="shared" ca="1" si="0"/>
        <v>8</v>
      </c>
      <c r="D16" s="38" t="s">
        <v>258</v>
      </c>
      <c r="E16" s="26" t="s">
        <v>44</v>
      </c>
      <c r="F16" s="26">
        <v>51</v>
      </c>
      <c r="G16" s="214" t="s">
        <v>259</v>
      </c>
      <c r="H16" s="215"/>
      <c r="I16" s="215"/>
      <c r="J16" s="215"/>
      <c r="K16" s="216"/>
      <c r="L16" s="30"/>
      <c r="M16" s="29" t="s">
        <v>65</v>
      </c>
      <c r="N16" s="30"/>
      <c r="O16" s="30"/>
      <c r="P16" s="30"/>
      <c r="Q16" s="30"/>
      <c r="R16" s="29" t="s">
        <v>45</v>
      </c>
      <c r="S16" s="30"/>
      <c r="T16" s="30"/>
      <c r="U16" s="30"/>
      <c r="V16" s="30"/>
      <c r="W16" s="30"/>
      <c r="X16" s="29" t="s">
        <v>53</v>
      </c>
      <c r="Y16" s="30"/>
      <c r="Z16" s="30"/>
      <c r="AA16" s="30"/>
      <c r="AB16" s="30"/>
      <c r="AC16" s="29" t="s">
        <v>53</v>
      </c>
      <c r="AD16" s="30"/>
      <c r="AE16" s="30"/>
      <c r="AF16" s="30"/>
      <c r="AG16" s="30"/>
      <c r="AH16" s="29"/>
      <c r="AI16" s="30"/>
      <c r="AJ16" s="30"/>
      <c r="AK16" s="32"/>
      <c r="AL16" s="32"/>
      <c r="AM16" s="32"/>
      <c r="AN16" s="32"/>
      <c r="AP16" s="34" t="s">
        <v>83</v>
      </c>
      <c r="AQ16" s="39"/>
      <c r="AT16" s="36"/>
    </row>
    <row r="17" spans="1:50" s="33" customFormat="1" ht="21.6" customHeight="1">
      <c r="A17" s="26" t="s">
        <v>191</v>
      </c>
      <c r="B17" s="26">
        <v>35</v>
      </c>
      <c r="C17" s="27">
        <f t="shared" ca="1" si="0"/>
        <v>9</v>
      </c>
      <c r="D17" s="38" t="s">
        <v>260</v>
      </c>
      <c r="E17" s="26" t="s">
        <v>44</v>
      </c>
      <c r="F17" s="26">
        <v>52</v>
      </c>
      <c r="G17" s="214" t="s">
        <v>261</v>
      </c>
      <c r="H17" s="215"/>
      <c r="I17" s="215"/>
      <c r="J17" s="215"/>
      <c r="K17" s="216"/>
      <c r="L17" s="30"/>
      <c r="M17" s="30"/>
      <c r="N17" s="30"/>
      <c r="O17" s="29" t="s">
        <v>262</v>
      </c>
      <c r="P17" s="30"/>
      <c r="Q17" s="30"/>
      <c r="R17" s="30"/>
      <c r="S17" s="30"/>
      <c r="T17" s="30"/>
      <c r="U17" s="29" t="s">
        <v>210</v>
      </c>
      <c r="V17" s="30"/>
      <c r="W17" s="30"/>
      <c r="X17" s="29" t="s">
        <v>54</v>
      </c>
      <c r="Y17" s="30"/>
      <c r="Z17" s="30"/>
      <c r="AA17" s="30"/>
      <c r="AB17" s="29"/>
      <c r="AC17" s="30"/>
      <c r="AD17" s="30"/>
      <c r="AE17" s="30"/>
      <c r="AF17" s="30"/>
      <c r="AG17" s="30"/>
      <c r="AH17" s="30"/>
      <c r="AI17" s="29" t="s">
        <v>54</v>
      </c>
      <c r="AJ17" s="30"/>
      <c r="AK17" s="40"/>
      <c r="AL17" s="32"/>
      <c r="AM17" s="32"/>
      <c r="AN17" s="32"/>
      <c r="AO17" s="32"/>
      <c r="AP17" s="34" t="s">
        <v>87</v>
      </c>
      <c r="AQ17" s="39"/>
      <c r="AT17" s="32"/>
      <c r="AU17" s="41"/>
      <c r="AV17" s="41"/>
      <c r="AW17" s="41"/>
      <c r="AX17" s="41"/>
    </row>
    <row r="18" spans="1:50" s="33" customFormat="1" ht="21.6" customHeight="1">
      <c r="A18" s="26" t="s">
        <v>224</v>
      </c>
      <c r="B18" s="26">
        <v>16</v>
      </c>
      <c r="C18" s="27">
        <f t="shared" ca="1" si="0"/>
        <v>10</v>
      </c>
      <c r="D18" s="38" t="s">
        <v>263</v>
      </c>
      <c r="E18" s="42" t="s">
        <v>44</v>
      </c>
      <c r="F18" s="42">
        <v>52</v>
      </c>
      <c r="G18" s="214" t="s">
        <v>226</v>
      </c>
      <c r="H18" s="215"/>
      <c r="I18" s="215"/>
      <c r="J18" s="215"/>
      <c r="K18" s="216"/>
      <c r="L18" s="30"/>
      <c r="M18" s="29" t="s">
        <v>65</v>
      </c>
      <c r="N18" s="30"/>
      <c r="O18" s="30"/>
      <c r="P18" s="29" t="s">
        <v>54</v>
      </c>
      <c r="Q18" s="30"/>
      <c r="R18" s="30"/>
      <c r="S18" s="30"/>
      <c r="T18" s="30"/>
      <c r="U18" s="30"/>
      <c r="V18" s="30"/>
      <c r="W18" s="30"/>
      <c r="X18" s="30"/>
      <c r="Y18" s="30"/>
      <c r="Z18" s="29" t="s">
        <v>45</v>
      </c>
      <c r="AA18" s="30"/>
      <c r="AB18" s="30"/>
      <c r="AC18" s="30"/>
      <c r="AD18" s="30"/>
      <c r="AE18" s="30"/>
      <c r="AF18" s="30"/>
      <c r="AG18" s="29" t="s">
        <v>47</v>
      </c>
      <c r="AH18" s="30"/>
      <c r="AI18" s="30"/>
      <c r="AJ18" s="29" t="s">
        <v>54</v>
      </c>
      <c r="AK18" s="43"/>
      <c r="AL18" s="32"/>
      <c r="AM18" s="32"/>
      <c r="AN18" s="32"/>
      <c r="AO18" s="32"/>
      <c r="AP18" s="44" t="s">
        <v>90</v>
      </c>
      <c r="AQ18" s="39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9"/>
      <c r="AT19" s="32"/>
      <c r="AU19" s="41"/>
      <c r="AV19" s="45"/>
      <c r="AW19" s="45"/>
      <c r="AX19" s="45"/>
    </row>
    <row r="20" spans="1:50" s="33" customFormat="1" ht="21.6" customHeight="1" thickBot="1">
      <c r="B20" s="52"/>
      <c r="C20" s="52"/>
      <c r="D20" s="217" t="s">
        <v>92</v>
      </c>
      <c r="E20" s="217"/>
      <c r="F20" s="217"/>
      <c r="G20" s="109" t="s">
        <v>93</v>
      </c>
      <c r="H20" s="109" t="s">
        <v>94</v>
      </c>
      <c r="I20" s="109" t="s">
        <v>95</v>
      </c>
      <c r="J20" s="109" t="s">
        <v>96</v>
      </c>
      <c r="K20" s="21" t="s">
        <v>97</v>
      </c>
      <c r="L20" s="109" t="s">
        <v>98</v>
      </c>
      <c r="M20" s="109" t="s">
        <v>99</v>
      </c>
      <c r="N20" s="21" t="s">
        <v>100</v>
      </c>
      <c r="O20" s="109" t="s">
        <v>101</v>
      </c>
      <c r="P20" s="21" t="s">
        <v>102</v>
      </c>
      <c r="V20" s="40"/>
      <c r="W20" s="40"/>
      <c r="X20" s="40"/>
      <c r="Y20" s="40"/>
      <c r="Z20" s="218" t="s">
        <v>103</v>
      </c>
      <c r="AA20" s="219"/>
      <c r="AB20" s="219"/>
      <c r="AC20" s="219"/>
      <c r="AD20" s="219"/>
      <c r="AE20" s="220"/>
      <c r="AM20" s="41"/>
      <c r="AN20" s="41"/>
      <c r="AP20" s="39"/>
      <c r="AQ20" s="32"/>
      <c r="AR20" s="32"/>
      <c r="AS20" s="32"/>
      <c r="AU20" s="45"/>
      <c r="AV20" s="45"/>
    </row>
    <row r="21" spans="1:50" s="33" customFormat="1" ht="21.6" customHeight="1" thickBot="1">
      <c r="B21" s="52"/>
      <c r="C21" s="52"/>
      <c r="D21" s="217"/>
      <c r="E21" s="217"/>
      <c r="F21" s="217"/>
      <c r="G21" s="109" t="s">
        <v>104</v>
      </c>
      <c r="H21" s="109" t="s">
        <v>105</v>
      </c>
      <c r="I21" s="21" t="s">
        <v>106</v>
      </c>
      <c r="J21" s="21" t="s">
        <v>107</v>
      </c>
      <c r="K21" s="21" t="s">
        <v>108</v>
      </c>
      <c r="L21" s="109" t="s">
        <v>109</v>
      </c>
      <c r="M21" s="21" t="s">
        <v>110</v>
      </c>
      <c r="N21" s="109" t="s">
        <v>111</v>
      </c>
      <c r="O21" s="21" t="s">
        <v>112</v>
      </c>
      <c r="P21" s="109" t="s">
        <v>113</v>
      </c>
      <c r="S21" s="56"/>
      <c r="T21" s="56"/>
      <c r="U21" s="56"/>
      <c r="V21" s="56"/>
      <c r="W21" s="56"/>
      <c r="X21" s="56"/>
      <c r="Z21" s="57"/>
      <c r="AA21" s="58"/>
      <c r="AB21" s="58"/>
      <c r="AC21" s="58"/>
      <c r="AD21" s="58"/>
      <c r="AE21" s="59"/>
      <c r="AM21" s="48"/>
      <c r="AN21" s="48"/>
      <c r="AP21" s="60" t="s">
        <v>114</v>
      </c>
      <c r="AQ21" s="39"/>
      <c r="AT21" s="61"/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69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09" t="s">
        <v>94</v>
      </c>
      <c r="T23" s="72"/>
      <c r="U23" s="72"/>
      <c r="V23" s="72"/>
      <c r="W23" s="72"/>
      <c r="X23" s="73"/>
      <c r="Z23" s="74"/>
      <c r="AA23" s="75"/>
      <c r="AB23" s="75"/>
      <c r="AC23" s="75"/>
      <c r="AD23" s="75"/>
      <c r="AE23" s="76"/>
      <c r="AM23" s="48"/>
      <c r="AN23" s="48"/>
      <c r="AO23" s="77"/>
    </row>
    <row r="24" spans="1:50" s="33" customFormat="1" ht="24" customHeight="1">
      <c r="A24" s="78" t="str">
        <f ca="1">OFFSET(A24,-15,0)</f>
        <v>PC</v>
      </c>
      <c r="B24" s="79">
        <f ca="1">OFFSET(B24,-15,0)</f>
        <v>17</v>
      </c>
      <c r="C24" s="17">
        <v>1</v>
      </c>
      <c r="D24" s="38" t="str">
        <f ca="1">OFFSET(D24,-15,0)</f>
        <v>GUILLOTEAU Lucas</v>
      </c>
      <c r="E24" s="80" t="str">
        <f ca="1">OFFSET(E24,-15,0)</f>
        <v>M</v>
      </c>
      <c r="F24" s="26">
        <v>0</v>
      </c>
      <c r="G24" s="81">
        <v>0</v>
      </c>
      <c r="H24" s="81">
        <v>0</v>
      </c>
      <c r="I24" s="81">
        <v>7</v>
      </c>
      <c r="J24" s="81">
        <v>10</v>
      </c>
      <c r="K24" s="82">
        <v>10</v>
      </c>
      <c r="L24" s="83"/>
      <c r="M24" s="227">
        <f>SUM(G24:K24)</f>
        <v>27</v>
      </c>
      <c r="N24" s="228"/>
      <c r="O24" s="84"/>
      <c r="P24" s="233">
        <f t="shared" ref="P24:P33" ca="1" si="1">SUM(OFFSET(P24,0,-10),OFFSET(P24,0,-3))</f>
        <v>27</v>
      </c>
      <c r="Q24" s="232"/>
      <c r="R24" s="45"/>
      <c r="S24" s="85" t="s">
        <v>47</v>
      </c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N24" s="48"/>
      <c r="AO24" s="52"/>
      <c r="AQ24" s="39">
        <f t="shared" ref="AQ24:AQ33" si="2">COUNT(G24:K24)</f>
        <v>5</v>
      </c>
    </row>
    <row r="25" spans="1:50" s="33" customFormat="1" ht="21.6" customHeight="1">
      <c r="A25" s="78" t="str">
        <f t="shared" ref="A25:B33" ca="1" si="3">OFFSET(A25,-15,0)</f>
        <v>TBO</v>
      </c>
      <c r="B25" s="79">
        <f t="shared" ca="1" si="3"/>
        <v>28</v>
      </c>
      <c r="C25" s="17">
        <v>2</v>
      </c>
      <c r="D25" s="38" t="str">
        <f t="shared" ref="D25:E33" ca="1" si="4">OFFSET(D25,-15,0)</f>
        <v>LAMBERT Marceau</v>
      </c>
      <c r="E25" s="80" t="str">
        <f t="shared" ca="1" si="4"/>
        <v>M</v>
      </c>
      <c r="F25" s="26">
        <v>30</v>
      </c>
      <c r="G25" s="81">
        <v>0</v>
      </c>
      <c r="H25" s="81">
        <v>0</v>
      </c>
      <c r="I25" s="81">
        <v>0</v>
      </c>
      <c r="J25" s="81">
        <v>0</v>
      </c>
      <c r="K25" s="82">
        <v>0</v>
      </c>
      <c r="L25" s="83"/>
      <c r="M25" s="227">
        <f t="shared" ref="M25:M33" si="5">SUM(G25:K25)</f>
        <v>0</v>
      </c>
      <c r="N25" s="228"/>
      <c r="O25" s="84"/>
      <c r="P25" s="233">
        <f t="shared" ca="1" si="1"/>
        <v>30</v>
      </c>
      <c r="Q25" s="232"/>
      <c r="R25" s="45"/>
      <c r="S25" s="85"/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M25" s="48"/>
      <c r="AN25" s="48"/>
      <c r="AO25" s="52"/>
      <c r="AQ25" s="39">
        <f t="shared" si="2"/>
        <v>5</v>
      </c>
    </row>
    <row r="26" spans="1:50" s="33" customFormat="1" ht="21.6" customHeight="1">
      <c r="A26" s="78" t="str">
        <f t="shared" ca="1" si="3"/>
        <v>PDL</v>
      </c>
      <c r="B26" s="79">
        <f t="shared" ca="1" si="3"/>
        <v>85</v>
      </c>
      <c r="C26" s="17">
        <v>3</v>
      </c>
      <c r="D26" s="28" t="str">
        <f t="shared" ca="1" si="4"/>
        <v>PITON Leo</v>
      </c>
      <c r="E26" s="80" t="str">
        <f t="shared" ca="1" si="4"/>
        <v>M</v>
      </c>
      <c r="F26" s="26">
        <v>71</v>
      </c>
      <c r="G26" s="81">
        <v>10</v>
      </c>
      <c r="H26" s="81">
        <v>10</v>
      </c>
      <c r="I26" s="81">
        <v>10</v>
      </c>
      <c r="J26" s="81" t="str">
        <f>IF(L26&lt;&gt;"","-","")</f>
        <v>-</v>
      </c>
      <c r="K26" s="82" t="str">
        <f>IF(L26&lt;&gt;"","-","")</f>
        <v>-</v>
      </c>
      <c r="L26" s="83" t="s">
        <v>127</v>
      </c>
      <c r="M26" s="227">
        <f t="shared" si="5"/>
        <v>30</v>
      </c>
      <c r="N26" s="228"/>
      <c r="O26" s="84"/>
      <c r="P26" s="231">
        <f t="shared" ca="1" si="1"/>
        <v>101</v>
      </c>
      <c r="Q26" s="232"/>
      <c r="R26" s="45"/>
      <c r="S26" s="85"/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M26" s="48"/>
      <c r="AN26" s="48"/>
      <c r="AO26" s="52"/>
      <c r="AQ26" s="39">
        <f t="shared" si="2"/>
        <v>3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PDL</v>
      </c>
      <c r="B27" s="79">
        <f t="shared" ca="1" si="3"/>
        <v>85</v>
      </c>
      <c r="C27" s="17">
        <v>4</v>
      </c>
      <c r="D27" s="38" t="str">
        <f t="shared" ca="1" si="4"/>
        <v>TONG Guillaume</v>
      </c>
      <c r="E27" s="80" t="str">
        <f t="shared" ca="1" si="4"/>
        <v>M</v>
      </c>
      <c r="F27" s="26">
        <v>0</v>
      </c>
      <c r="G27" s="81">
        <v>10</v>
      </c>
      <c r="H27" s="81">
        <v>0</v>
      </c>
      <c r="I27" s="81">
        <v>0</v>
      </c>
      <c r="J27" s="81">
        <v>0</v>
      </c>
      <c r="K27" s="82">
        <v>10</v>
      </c>
      <c r="L27" s="83"/>
      <c r="M27" s="227">
        <f t="shared" si="5"/>
        <v>20</v>
      </c>
      <c r="N27" s="228"/>
      <c r="O27" s="84"/>
      <c r="P27" s="233">
        <f t="shared" ca="1" si="1"/>
        <v>20</v>
      </c>
      <c r="Q27" s="232"/>
      <c r="R27" s="45"/>
      <c r="S27" s="85"/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M27" s="48"/>
      <c r="AN27" s="48"/>
      <c r="AO27" s="52"/>
      <c r="AQ27" s="39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PDL</v>
      </c>
      <c r="B28" s="79">
        <f t="shared" ca="1" si="3"/>
        <v>49</v>
      </c>
      <c r="C28" s="17">
        <v>5</v>
      </c>
      <c r="D28" s="38" t="str">
        <f t="shared" ca="1" si="4"/>
        <v>PRIEUR Antoine Victor</v>
      </c>
      <c r="E28" s="80" t="str">
        <f t="shared" ca="1" si="4"/>
        <v>M</v>
      </c>
      <c r="F28" s="26">
        <v>34</v>
      </c>
      <c r="G28" s="81">
        <v>0</v>
      </c>
      <c r="H28" s="81">
        <v>0</v>
      </c>
      <c r="I28" s="81">
        <v>0</v>
      </c>
      <c r="J28" s="81">
        <v>10</v>
      </c>
      <c r="K28" s="82">
        <v>0</v>
      </c>
      <c r="L28" s="83"/>
      <c r="M28" s="227">
        <f t="shared" si="5"/>
        <v>10</v>
      </c>
      <c r="N28" s="228"/>
      <c r="O28" s="84"/>
      <c r="P28" s="233">
        <f t="shared" ca="1" si="1"/>
        <v>44</v>
      </c>
      <c r="Q28" s="232"/>
      <c r="R28" s="45"/>
      <c r="S28" s="85"/>
      <c r="T28" s="86"/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M28" s="48"/>
      <c r="AN28" s="48"/>
      <c r="AO28" s="52"/>
      <c r="AQ28" s="39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PDL</v>
      </c>
      <c r="B29" s="79">
        <f t="shared" ca="1" si="3"/>
        <v>49</v>
      </c>
      <c r="C29" s="17">
        <v>6</v>
      </c>
      <c r="D29" s="38" t="str">
        <f t="shared" ca="1" si="4"/>
        <v>CUSSONNEAU Nathan</v>
      </c>
      <c r="E29" s="80" t="str">
        <f t="shared" ca="1" si="4"/>
        <v>M</v>
      </c>
      <c r="F29" s="26">
        <v>10</v>
      </c>
      <c r="G29" s="81">
        <v>0</v>
      </c>
      <c r="H29" s="81">
        <v>0</v>
      </c>
      <c r="I29" s="81">
        <v>0</v>
      </c>
      <c r="J29" s="81">
        <v>0</v>
      </c>
      <c r="K29" s="82">
        <v>0</v>
      </c>
      <c r="L29" s="83"/>
      <c r="M29" s="227">
        <f t="shared" si="5"/>
        <v>0</v>
      </c>
      <c r="N29" s="228"/>
      <c r="O29" s="84"/>
      <c r="P29" s="233">
        <f t="shared" ca="1" si="1"/>
        <v>10</v>
      </c>
      <c r="Q29" s="230"/>
      <c r="R29" s="45"/>
      <c r="S29" s="85"/>
      <c r="T29" s="86"/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M29" s="48"/>
      <c r="AN29" s="48"/>
      <c r="AO29" s="52"/>
      <c r="AQ29" s="39">
        <f t="shared" si="2"/>
        <v>5</v>
      </c>
      <c r="AR29" s="22"/>
    </row>
    <row r="30" spans="1:50" s="33" customFormat="1" ht="21.6" customHeight="1">
      <c r="A30" s="78" t="str">
        <f t="shared" ca="1" si="3"/>
        <v>PDL</v>
      </c>
      <c r="B30" s="79">
        <f t="shared" ca="1" si="3"/>
        <v>85</v>
      </c>
      <c r="C30" s="17">
        <v>7</v>
      </c>
      <c r="D30" s="28" t="str">
        <f t="shared" ca="1" si="4"/>
        <v>HERAUD Vivien</v>
      </c>
      <c r="E30" s="80" t="str">
        <f t="shared" ca="1" si="4"/>
        <v>M</v>
      </c>
      <c r="F30" s="26">
        <v>81</v>
      </c>
      <c r="G30" s="81">
        <v>10</v>
      </c>
      <c r="H30" s="81">
        <v>10</v>
      </c>
      <c r="I30" s="81" t="str">
        <f>IF(L30&lt;&gt;"","-","")</f>
        <v>-</v>
      </c>
      <c r="J30" s="81" t="str">
        <f>IF(L30&lt;&gt;"","-","")</f>
        <v>-</v>
      </c>
      <c r="K30" s="82" t="str">
        <f>IF(L30&lt;&gt;"","-","")</f>
        <v>-</v>
      </c>
      <c r="L30" s="83" t="s">
        <v>127</v>
      </c>
      <c r="M30" s="227">
        <f t="shared" si="5"/>
        <v>20</v>
      </c>
      <c r="N30" s="228"/>
      <c r="O30" s="84"/>
      <c r="P30" s="231">
        <f t="shared" ca="1" si="1"/>
        <v>101</v>
      </c>
      <c r="Q30" s="230"/>
      <c r="R30" s="45"/>
      <c r="S30" s="85"/>
      <c r="T30" s="86"/>
      <c r="U30" s="86"/>
      <c r="V30" s="86"/>
      <c r="W30" s="86"/>
      <c r="X30" s="87"/>
      <c r="Z30" s="85"/>
      <c r="AA30" s="86"/>
      <c r="AB30" s="86"/>
      <c r="AC30" s="86"/>
      <c r="AD30" s="86"/>
      <c r="AE30" s="87"/>
      <c r="AM30" s="48"/>
      <c r="AN30" s="48"/>
      <c r="AO30" s="52"/>
      <c r="AQ30" s="39">
        <f t="shared" si="2"/>
        <v>2</v>
      </c>
      <c r="AR30" s="22"/>
    </row>
    <row r="31" spans="1:50" s="33" customFormat="1" ht="21.6" customHeight="1">
      <c r="A31" s="78" t="str">
        <f t="shared" ca="1" si="3"/>
        <v>PDL</v>
      </c>
      <c r="B31" s="79">
        <f t="shared" ca="1" si="3"/>
        <v>49</v>
      </c>
      <c r="C31" s="17">
        <v>8</v>
      </c>
      <c r="D31" s="38" t="str">
        <f t="shared" ca="1" si="4"/>
        <v>OBERTI Sacha</v>
      </c>
      <c r="E31" s="80" t="str">
        <f t="shared" ca="1" si="4"/>
        <v>M</v>
      </c>
      <c r="F31" s="26">
        <v>20</v>
      </c>
      <c r="G31" s="81">
        <v>0</v>
      </c>
      <c r="H31" s="81">
        <v>10</v>
      </c>
      <c r="I31" s="81">
        <v>10</v>
      </c>
      <c r="J31" s="81">
        <v>10</v>
      </c>
      <c r="K31" s="82">
        <v>0</v>
      </c>
      <c r="L31" s="83"/>
      <c r="M31" s="227">
        <f t="shared" si="5"/>
        <v>30</v>
      </c>
      <c r="N31" s="228"/>
      <c r="O31" s="84"/>
      <c r="P31" s="233">
        <f t="shared" ca="1" si="1"/>
        <v>50</v>
      </c>
      <c r="Q31" s="232"/>
      <c r="R31" s="45"/>
      <c r="S31" s="85" t="s">
        <v>54</v>
      </c>
      <c r="T31" s="86"/>
      <c r="U31" s="86"/>
      <c r="V31" s="86"/>
      <c r="W31" s="86"/>
      <c r="X31" s="87"/>
      <c r="Z31" s="85"/>
      <c r="AA31" s="86"/>
      <c r="AB31" s="86"/>
      <c r="AC31" s="86"/>
      <c r="AD31" s="86"/>
      <c r="AE31" s="87"/>
      <c r="AM31" s="48"/>
      <c r="AN31" s="48"/>
      <c r="AO31" s="52"/>
      <c r="AQ31" s="39">
        <f t="shared" si="2"/>
        <v>5</v>
      </c>
      <c r="AR31" s="22"/>
    </row>
    <row r="32" spans="1:50" s="33" customFormat="1" ht="21.6" customHeight="1">
      <c r="A32" s="78" t="str">
        <f t="shared" ca="1" si="3"/>
        <v>BRE</v>
      </c>
      <c r="B32" s="79">
        <f t="shared" ca="1" si="3"/>
        <v>35</v>
      </c>
      <c r="C32" s="17">
        <v>9</v>
      </c>
      <c r="D32" s="38" t="str">
        <f t="shared" ca="1" si="4"/>
        <v>BRUMANT Thomas</v>
      </c>
      <c r="E32" s="80" t="str">
        <f t="shared" ca="1" si="4"/>
        <v>M</v>
      </c>
      <c r="F32" s="26">
        <v>27</v>
      </c>
      <c r="G32" s="81">
        <v>10</v>
      </c>
      <c r="H32" s="81">
        <v>0</v>
      </c>
      <c r="I32" s="81">
        <v>0</v>
      </c>
      <c r="J32" s="81">
        <v>0</v>
      </c>
      <c r="K32" s="82">
        <v>0</v>
      </c>
      <c r="L32" s="83"/>
      <c r="M32" s="227">
        <f t="shared" si="5"/>
        <v>10</v>
      </c>
      <c r="N32" s="228"/>
      <c r="O32" s="84"/>
      <c r="P32" s="229">
        <f t="shared" ca="1" si="1"/>
        <v>37</v>
      </c>
      <c r="Q32" s="230"/>
      <c r="R32" s="89"/>
      <c r="S32" s="85"/>
      <c r="T32" s="86"/>
      <c r="U32" s="86"/>
      <c r="V32" s="86"/>
      <c r="W32" s="86"/>
      <c r="X32" s="87"/>
      <c r="Z32" s="85"/>
      <c r="AA32" s="86"/>
      <c r="AB32" s="86"/>
      <c r="AC32" s="86"/>
      <c r="AD32" s="86"/>
      <c r="AE32" s="87"/>
      <c r="AN32" s="90"/>
      <c r="AO32" s="90"/>
      <c r="AP32" s="90"/>
      <c r="AQ32" s="39">
        <f t="shared" si="2"/>
        <v>5</v>
      </c>
      <c r="AR32" s="48"/>
      <c r="AS32" s="48"/>
    </row>
    <row r="33" spans="1:45" s="33" customFormat="1" ht="21.6" customHeight="1" thickBot="1">
      <c r="A33" s="91" t="str">
        <f t="shared" ca="1" si="3"/>
        <v>PC</v>
      </c>
      <c r="B33" s="92">
        <f t="shared" ca="1" si="3"/>
        <v>16</v>
      </c>
      <c r="C33" s="17">
        <v>10</v>
      </c>
      <c r="D33" s="38" t="str">
        <f t="shared" ca="1" si="4"/>
        <v>GUEDON Loic</v>
      </c>
      <c r="E33" s="80" t="str">
        <f t="shared" ca="1" si="4"/>
        <v>M</v>
      </c>
      <c r="F33" s="26">
        <v>47</v>
      </c>
      <c r="G33" s="81">
        <v>0</v>
      </c>
      <c r="H33" s="81">
        <v>0</v>
      </c>
      <c r="I33" s="81">
        <v>10</v>
      </c>
      <c r="J33" s="81">
        <v>10</v>
      </c>
      <c r="K33" s="82">
        <v>0</v>
      </c>
      <c r="L33" s="83"/>
      <c r="M33" s="227">
        <f t="shared" si="5"/>
        <v>20</v>
      </c>
      <c r="N33" s="228"/>
      <c r="O33" s="84"/>
      <c r="P33" s="229">
        <f t="shared" ca="1" si="1"/>
        <v>67</v>
      </c>
      <c r="Q33" s="230"/>
      <c r="R33" s="89"/>
      <c r="S33" s="93"/>
      <c r="T33" s="94"/>
      <c r="U33" s="94"/>
      <c r="V33" s="94"/>
      <c r="W33" s="94"/>
      <c r="X33" s="95"/>
      <c r="Z33" s="93"/>
      <c r="AA33" s="94"/>
      <c r="AB33" s="94"/>
      <c r="AC33" s="94"/>
      <c r="AD33" s="94"/>
      <c r="AE33" s="95"/>
      <c r="AN33" s="90"/>
      <c r="AO33" s="90"/>
      <c r="AP33" s="90"/>
      <c r="AQ33" s="39">
        <f t="shared" si="2"/>
        <v>5</v>
      </c>
      <c r="AR33" s="48"/>
      <c r="AS33" s="48"/>
    </row>
    <row r="34" spans="1:45" s="33" customFormat="1" ht="13.9" customHeight="1">
      <c r="A34" s="37"/>
      <c r="B34" s="37"/>
      <c r="C34" s="96" t="s">
        <v>129</v>
      </c>
      <c r="D34" s="96"/>
      <c r="E34" s="96"/>
      <c r="F34" s="96"/>
      <c r="G34" s="96"/>
      <c r="H34" s="96"/>
      <c r="I34" s="96"/>
      <c r="J34" s="96"/>
      <c r="K34" s="96"/>
      <c r="L34" s="96"/>
      <c r="M34" s="236" t="s">
        <v>130</v>
      </c>
      <c r="N34" s="236"/>
      <c r="O34" s="236"/>
      <c r="P34" s="236"/>
      <c r="Q34" s="236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</row>
    <row r="35" spans="1:45" s="33" customFormat="1" ht="14.45" hidden="1" customHeight="1">
      <c r="A35" s="37"/>
      <c r="B35" s="37"/>
      <c r="C35" s="98">
        <f>COUNT(L35:AJ35,S42:X42,Z42:AE42)</f>
        <v>0</v>
      </c>
      <c r="D35" s="98"/>
      <c r="E35" s="39"/>
      <c r="F35" s="39"/>
      <c r="G35" s="237" t="s">
        <v>131</v>
      </c>
      <c r="H35" s="238"/>
      <c r="I35" s="238"/>
      <c r="J35" s="238"/>
      <c r="K35" s="238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100"/>
      <c r="AL35" s="41"/>
      <c r="AM35" s="41"/>
    </row>
    <row r="36" spans="1:45" s="33" customFormat="1" ht="14.45" hidden="1" customHeight="1">
      <c r="A36" s="37"/>
      <c r="B36" s="37"/>
      <c r="C36" s="39"/>
      <c r="D36" s="39"/>
      <c r="E36" s="39"/>
      <c r="F36" s="39"/>
      <c r="G36" s="234" t="s">
        <v>132</v>
      </c>
      <c r="H36" s="235"/>
      <c r="I36" s="235"/>
      <c r="J36" s="235"/>
      <c r="K36" s="235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100"/>
      <c r="AL36" s="41"/>
      <c r="AM36" s="41"/>
    </row>
    <row r="37" spans="1:45" s="33" customFormat="1" ht="14.45" hidden="1" customHeight="1">
      <c r="A37" s="37"/>
      <c r="B37" s="37"/>
      <c r="C37" s="98"/>
      <c r="D37" s="39"/>
      <c r="E37" s="39"/>
      <c r="F37" s="39"/>
      <c r="G37" s="234" t="s">
        <v>133</v>
      </c>
      <c r="H37" s="235"/>
      <c r="I37" s="235"/>
      <c r="J37" s="235"/>
      <c r="K37" s="235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</row>
    <row r="38" spans="1:45" s="33" customFormat="1" ht="5.45" hidden="1" customHeight="1">
      <c r="A38" s="1"/>
      <c r="B38" s="1"/>
      <c r="C38" s="101"/>
      <c r="D38" s="39"/>
      <c r="E38" s="102"/>
      <c r="F38" s="103"/>
      <c r="G38" s="102"/>
      <c r="H38" s="102"/>
      <c r="I38" s="102"/>
      <c r="J38" s="102"/>
      <c r="K38" s="102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5"/>
      <c r="AL38" s="3"/>
      <c r="AM38" s="3"/>
      <c r="AN38" s="3"/>
      <c r="AO38" s="3"/>
      <c r="AP38" s="3"/>
      <c r="AQ38" s="3"/>
      <c r="AR38" s="3"/>
      <c r="AS38" s="3"/>
    </row>
    <row r="39" spans="1:45" hidden="1">
      <c r="A39" s="1"/>
      <c r="B39" s="1"/>
      <c r="C39" s="101"/>
      <c r="D39" s="24"/>
      <c r="E39" s="102"/>
      <c r="F39" s="103"/>
      <c r="G39" s="102"/>
      <c r="H39" s="102"/>
      <c r="I39" s="102"/>
      <c r="J39" s="102"/>
      <c r="K39" s="102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  <c r="AG39" s="107"/>
      <c r="AH39" s="107"/>
      <c r="AI39" s="107"/>
      <c r="AJ39" s="107"/>
      <c r="AK39" s="3"/>
      <c r="AL39" s="3"/>
      <c r="AM39" s="3"/>
      <c r="AN39" s="3"/>
      <c r="AO39" s="3"/>
      <c r="AP39" s="3"/>
      <c r="AQ39" s="3"/>
      <c r="AR39" s="3"/>
      <c r="AS39" s="3"/>
    </row>
    <row r="40" spans="1:45" hidden="1">
      <c r="C40" s="24"/>
      <c r="D40" s="24"/>
      <c r="E40" s="24"/>
      <c r="F40" s="24"/>
      <c r="G40" s="24"/>
      <c r="H40" s="24"/>
      <c r="I40" s="24"/>
      <c r="J40" s="24"/>
      <c r="K40" s="24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8"/>
    </row>
    <row r="41" spans="1:45" ht="5.45" hidden="1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45" ht="14.45" hidden="1" customHeight="1">
      <c r="C42" s="24"/>
      <c r="D42" s="3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7"/>
      <c r="T42" s="107"/>
      <c r="U42" s="107"/>
      <c r="V42" s="107"/>
      <c r="W42" s="107"/>
      <c r="X42" s="107"/>
      <c r="Z42" s="107"/>
      <c r="AA42" s="107"/>
      <c r="AB42" s="107"/>
      <c r="AC42" s="107"/>
      <c r="AD42" s="107"/>
      <c r="AE42" s="107"/>
    </row>
    <row r="43" spans="1:45" hidden="1">
      <c r="C43" s="24"/>
      <c r="D43" s="3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6"/>
      <c r="T43" s="106"/>
      <c r="U43" s="106"/>
      <c r="V43" s="106"/>
      <c r="W43" s="106"/>
      <c r="X43" s="106"/>
      <c r="Z43" s="106"/>
      <c r="AA43" s="106"/>
      <c r="AB43" s="106"/>
      <c r="AC43" s="106"/>
      <c r="AD43" s="106"/>
      <c r="AE43" s="106"/>
    </row>
    <row r="44" spans="1:4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6"/>
      <c r="T44" s="106"/>
      <c r="U44" s="106"/>
      <c r="V44" s="106"/>
      <c r="W44" s="106"/>
      <c r="X44" s="106"/>
      <c r="Z44" s="106"/>
      <c r="AA44" s="106"/>
      <c r="AB44" s="106"/>
      <c r="AC44" s="106"/>
      <c r="AD44" s="106"/>
      <c r="AE44" s="106"/>
    </row>
    <row r="45" spans="1:45" ht="4.9000000000000004" hidden="1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4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6"/>
      <c r="T46" s="106"/>
      <c r="U46" s="106"/>
      <c r="V46" s="106"/>
      <c r="W46" s="106"/>
      <c r="X46" s="106"/>
      <c r="Z46" s="106"/>
      <c r="AA46" s="106"/>
      <c r="AB46" s="106"/>
      <c r="AC46" s="106"/>
      <c r="AD46" s="106"/>
      <c r="AE46" s="106"/>
    </row>
    <row r="47" spans="1:4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6"/>
      <c r="T47" s="106"/>
      <c r="U47" s="106"/>
      <c r="V47" s="106"/>
      <c r="W47" s="106"/>
      <c r="X47" s="106"/>
      <c r="Z47" s="106"/>
      <c r="AA47" s="106"/>
      <c r="AB47" s="106"/>
      <c r="AC47" s="106"/>
      <c r="AD47" s="106"/>
      <c r="AE47" s="106"/>
    </row>
    <row r="50" spans="12:30">
      <c r="L50" t="s">
        <v>134</v>
      </c>
      <c r="M50" t="s">
        <v>135</v>
      </c>
      <c r="N50" t="s">
        <v>136</v>
      </c>
      <c r="O50" t="s">
        <v>137</v>
      </c>
      <c r="P50" t="s">
        <v>138</v>
      </c>
      <c r="Q50" t="s">
        <v>139</v>
      </c>
      <c r="R50" t="s">
        <v>140</v>
      </c>
      <c r="S50" t="s">
        <v>141</v>
      </c>
      <c r="T50" t="s">
        <v>142</v>
      </c>
      <c r="U50" t="s">
        <v>143</v>
      </c>
      <c r="V50" t="s">
        <v>144</v>
      </c>
      <c r="W50" t="s">
        <v>145</v>
      </c>
      <c r="X50" t="s">
        <v>146</v>
      </c>
      <c r="Z50" t="s">
        <v>148</v>
      </c>
      <c r="AA50" t="s">
        <v>149</v>
      </c>
      <c r="AC50" t="s">
        <v>151</v>
      </c>
      <c r="AD50" t="s">
        <v>147</v>
      </c>
    </row>
    <row r="51" spans="12:30">
      <c r="L51" t="s">
        <v>156</v>
      </c>
      <c r="M51" t="s">
        <v>157</v>
      </c>
      <c r="N51" t="s">
        <v>158</v>
      </c>
      <c r="O51" t="s">
        <v>159</v>
      </c>
      <c r="P51" t="s">
        <v>160</v>
      </c>
      <c r="Q51" t="s">
        <v>161</v>
      </c>
      <c r="R51" t="s">
        <v>162</v>
      </c>
      <c r="S51" t="s">
        <v>163</v>
      </c>
      <c r="T51" t="s">
        <v>164</v>
      </c>
      <c r="U51" t="s">
        <v>165</v>
      </c>
      <c r="V51" t="s">
        <v>166</v>
      </c>
      <c r="W51" t="s">
        <v>167</v>
      </c>
      <c r="X51" t="s">
        <v>168</v>
      </c>
      <c r="Z51" t="s">
        <v>170</v>
      </c>
      <c r="AA51" t="s">
        <v>171</v>
      </c>
      <c r="AC51" t="s">
        <v>173</v>
      </c>
      <c r="AD51" t="s">
        <v>264</v>
      </c>
    </row>
  </sheetData>
  <sheetProtection selectLockedCells="1"/>
  <mergeCells count="56">
    <mergeCell ref="G37:K37"/>
    <mergeCell ref="M30:N30"/>
    <mergeCell ref="P30:Q30"/>
    <mergeCell ref="M31:N31"/>
    <mergeCell ref="P31:Q31"/>
    <mergeCell ref="M32:N32"/>
    <mergeCell ref="P32:Q32"/>
    <mergeCell ref="M33:N33"/>
    <mergeCell ref="P33:Q33"/>
    <mergeCell ref="M34:Q34"/>
    <mergeCell ref="G35:K35"/>
    <mergeCell ref="G36:K36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000000000000001" header="0.13" footer="0.14000000000000001"/>
  <pageSetup paperSize="9" scale="8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47"/>
  <sheetViews>
    <sheetView topLeftCell="C8" zoomScale="81" zoomScaleNormal="81" workbookViewId="0">
      <pane ySplit="1" topLeftCell="A15" activePane="bottomLeft" state="frozenSplit"/>
      <selection activeCell="G18" sqref="G18:K18"/>
      <selection pane="bottomLeft" activeCell="U30" sqref="U30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7.28515625" hidden="1" customWidth="1"/>
    <col min="43" max="43" width="4" hidden="1" customWidth="1"/>
    <col min="44" max="45" width="4" customWidth="1"/>
    <col min="46" max="46" width="10.42578125" style="12" customWidth="1"/>
    <col min="47" max="240" width="11.42578125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2" width="4" customWidth="1"/>
    <col min="253" max="254" width="11.42578125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293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 t="s">
        <v>294</v>
      </c>
      <c r="U2" s="9"/>
      <c r="V2" s="9"/>
      <c r="W2" s="5"/>
      <c r="X2" s="196" t="str">
        <f>IF(T2="","",T2)</f>
        <v>5</v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>30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55" t="s">
        <v>16</v>
      </c>
      <c r="M8" s="54" t="s">
        <v>17</v>
      </c>
      <c r="N8" s="109" t="s">
        <v>18</v>
      </c>
      <c r="O8" s="109" t="s">
        <v>19</v>
      </c>
      <c r="P8" s="109" t="s">
        <v>20</v>
      </c>
      <c r="Q8" s="109" t="s">
        <v>21</v>
      </c>
      <c r="R8" s="109" t="s">
        <v>22</v>
      </c>
      <c r="S8" s="109" t="s">
        <v>23</v>
      </c>
      <c r="T8" s="109" t="s">
        <v>24</v>
      </c>
      <c r="U8" s="109" t="s">
        <v>25</v>
      </c>
      <c r="V8" s="109" t="s">
        <v>26</v>
      </c>
      <c r="W8" s="109" t="s">
        <v>27</v>
      </c>
      <c r="X8" s="109" t="s">
        <v>28</v>
      </c>
      <c r="Y8" s="109" t="s">
        <v>29</v>
      </c>
      <c r="Z8" s="109" t="s">
        <v>30</v>
      </c>
      <c r="AA8" s="109" t="s">
        <v>31</v>
      </c>
      <c r="AB8" s="109" t="s">
        <v>32</v>
      </c>
      <c r="AC8" s="109" t="s">
        <v>33</v>
      </c>
      <c r="AD8" s="109" t="s">
        <v>34</v>
      </c>
      <c r="AE8" s="109" t="s">
        <v>35</v>
      </c>
      <c r="AF8" s="109" t="s">
        <v>36</v>
      </c>
      <c r="AG8" s="109" t="s">
        <v>37</v>
      </c>
      <c r="AH8" s="109" t="s">
        <v>38</v>
      </c>
      <c r="AI8" s="109" t="s">
        <v>39</v>
      </c>
      <c r="AJ8" s="109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7" s="33" customFormat="1" ht="19.149999999999999" customHeight="1">
      <c r="A9" s="26" t="s">
        <v>42</v>
      </c>
      <c r="B9" s="26">
        <v>85</v>
      </c>
      <c r="C9" s="27">
        <f ca="1">OFFSET(C9,15,0)</f>
        <v>1</v>
      </c>
      <c r="D9" s="38" t="s">
        <v>295</v>
      </c>
      <c r="E9" s="26" t="s">
        <v>44</v>
      </c>
      <c r="F9" s="26">
        <v>52</v>
      </c>
      <c r="G9" s="214" t="s">
        <v>231</v>
      </c>
      <c r="H9" s="215"/>
      <c r="I9" s="215"/>
      <c r="J9" s="215"/>
      <c r="K9" s="216"/>
      <c r="L9" s="29" t="s">
        <v>54</v>
      </c>
      <c r="M9" s="30"/>
      <c r="N9" s="30"/>
      <c r="O9" s="30"/>
      <c r="P9" s="30"/>
      <c r="Q9" s="29" t="s">
        <v>45</v>
      </c>
      <c r="R9" s="30"/>
      <c r="S9" s="30"/>
      <c r="T9" s="30"/>
      <c r="U9" s="30"/>
      <c r="V9" s="29"/>
      <c r="W9" s="30"/>
      <c r="X9" s="30"/>
      <c r="Y9" s="30"/>
      <c r="Z9" s="30"/>
      <c r="AA9" s="29" t="s">
        <v>45</v>
      </c>
      <c r="AB9" s="30"/>
      <c r="AC9" s="30"/>
      <c r="AD9" s="30"/>
      <c r="AE9" s="29" t="s">
        <v>45</v>
      </c>
      <c r="AF9" s="30"/>
      <c r="AG9" s="30"/>
      <c r="AH9" s="30"/>
      <c r="AI9" s="30"/>
      <c r="AJ9" s="30"/>
      <c r="AK9" s="31"/>
      <c r="AL9" s="32"/>
      <c r="AM9" s="31"/>
      <c r="AN9" s="32"/>
      <c r="AP9" s="34" t="s">
        <v>49</v>
      </c>
      <c r="AQ9" s="35">
        <f>IF(E9="M",100,IF(E9=1,100,IF(E9="","",120)))</f>
        <v>100</v>
      </c>
      <c r="AT9" s="36"/>
    </row>
    <row r="10" spans="1:47" s="37" customFormat="1" ht="21.6" customHeight="1">
      <c r="A10" s="26" t="s">
        <v>42</v>
      </c>
      <c r="B10" s="26">
        <v>49</v>
      </c>
      <c r="C10" s="27">
        <f t="shared" ref="C10:C18" ca="1" si="0">OFFSET(C10,15,0)</f>
        <v>2</v>
      </c>
      <c r="D10" s="38" t="s">
        <v>296</v>
      </c>
      <c r="E10" s="26" t="s">
        <v>44</v>
      </c>
      <c r="F10" s="26">
        <v>53</v>
      </c>
      <c r="G10" s="214" t="s">
        <v>297</v>
      </c>
      <c r="H10" s="215"/>
      <c r="I10" s="215"/>
      <c r="J10" s="215"/>
      <c r="K10" s="216"/>
      <c r="L10" s="30"/>
      <c r="M10" s="30"/>
      <c r="N10" s="29" t="s">
        <v>210</v>
      </c>
      <c r="O10" s="30"/>
      <c r="P10" s="30"/>
      <c r="Q10" s="30"/>
      <c r="R10" s="30"/>
      <c r="S10" s="29" t="s">
        <v>45</v>
      </c>
      <c r="T10" s="30"/>
      <c r="U10" s="30"/>
      <c r="V10" s="30"/>
      <c r="W10" s="29" t="s">
        <v>219</v>
      </c>
      <c r="X10" s="30"/>
      <c r="Y10" s="30"/>
      <c r="Z10" s="30"/>
      <c r="AA10" s="30"/>
      <c r="AB10" s="30"/>
      <c r="AC10" s="29" t="s">
        <v>53</v>
      </c>
      <c r="AD10" s="30"/>
      <c r="AE10" s="30"/>
      <c r="AF10" s="29" t="s">
        <v>55</v>
      </c>
      <c r="AG10" s="30"/>
      <c r="AH10" s="30"/>
      <c r="AI10" s="30"/>
      <c r="AJ10" s="30"/>
      <c r="AK10" s="31"/>
      <c r="AL10" s="32"/>
      <c r="AM10" s="31"/>
      <c r="AN10" s="32"/>
      <c r="AP10" s="34" t="s">
        <v>56</v>
      </c>
      <c r="AQ10" s="35"/>
      <c r="AT10" s="36"/>
    </row>
    <row r="11" spans="1:47" s="33" customFormat="1" ht="21.6" customHeight="1">
      <c r="A11" s="26" t="s">
        <v>42</v>
      </c>
      <c r="B11" s="26">
        <v>85</v>
      </c>
      <c r="C11" s="27">
        <f t="shared" ca="1" si="0"/>
        <v>3</v>
      </c>
      <c r="D11" s="38" t="s">
        <v>298</v>
      </c>
      <c r="E11" s="26" t="s">
        <v>44</v>
      </c>
      <c r="F11" s="26">
        <v>53</v>
      </c>
      <c r="G11" s="214" t="s">
        <v>223</v>
      </c>
      <c r="H11" s="215"/>
      <c r="I11" s="215"/>
      <c r="J11" s="215"/>
      <c r="K11" s="216"/>
      <c r="L11" s="29" t="s">
        <v>45</v>
      </c>
      <c r="M11" s="30"/>
      <c r="N11" s="30"/>
      <c r="O11" s="30"/>
      <c r="P11" s="30"/>
      <c r="Q11" s="30"/>
      <c r="R11" s="30"/>
      <c r="S11" s="30"/>
      <c r="T11" s="29" t="s">
        <v>55</v>
      </c>
      <c r="U11" s="30"/>
      <c r="V11" s="30"/>
      <c r="W11" s="30"/>
      <c r="X11" s="30"/>
      <c r="Y11" s="29" t="s">
        <v>47</v>
      </c>
      <c r="Z11" s="30"/>
      <c r="AA11" s="30"/>
      <c r="AB11" s="30"/>
      <c r="AC11" s="30"/>
      <c r="AD11" s="29" t="s">
        <v>47</v>
      </c>
      <c r="AE11" s="30"/>
      <c r="AF11" s="30"/>
      <c r="AG11" s="30"/>
      <c r="AH11" s="29" t="s">
        <v>45</v>
      </c>
      <c r="AI11" s="30"/>
      <c r="AJ11" s="30"/>
      <c r="AK11" s="31"/>
      <c r="AL11" s="32"/>
      <c r="AM11" s="31"/>
      <c r="AN11" s="32"/>
      <c r="AP11" s="34" t="s">
        <v>60</v>
      </c>
      <c r="AQ11" s="39"/>
      <c r="AT11" s="36"/>
    </row>
    <row r="12" spans="1:47" s="33" customFormat="1" ht="21.6" customHeight="1">
      <c r="A12" s="26" t="s">
        <v>42</v>
      </c>
      <c r="B12" s="26">
        <v>53</v>
      </c>
      <c r="C12" s="27">
        <f t="shared" ca="1" si="0"/>
        <v>4</v>
      </c>
      <c r="D12" s="38" t="s">
        <v>299</v>
      </c>
      <c r="E12" s="26" t="s">
        <v>44</v>
      </c>
      <c r="F12" s="26">
        <v>53</v>
      </c>
      <c r="G12" s="214" t="s">
        <v>300</v>
      </c>
      <c r="H12" s="215"/>
      <c r="I12" s="215"/>
      <c r="J12" s="215"/>
      <c r="K12" s="216"/>
      <c r="L12" s="30"/>
      <c r="M12" s="30"/>
      <c r="N12" s="29" t="s">
        <v>301</v>
      </c>
      <c r="O12" s="30"/>
      <c r="P12" s="30"/>
      <c r="Q12" s="30"/>
      <c r="R12" s="29" t="s">
        <v>302</v>
      </c>
      <c r="S12" s="30"/>
      <c r="T12" s="30"/>
      <c r="U12" s="30"/>
      <c r="V12" s="29"/>
      <c r="W12" s="30"/>
      <c r="X12" s="30"/>
      <c r="Y12" s="30"/>
      <c r="Z12" s="29"/>
      <c r="AA12" s="30"/>
      <c r="AB12" s="30"/>
      <c r="AC12" s="30"/>
      <c r="AD12" s="30"/>
      <c r="AE12" s="30"/>
      <c r="AF12" s="30"/>
      <c r="AG12" s="30"/>
      <c r="AH12" s="30"/>
      <c r="AI12" s="29"/>
      <c r="AJ12" s="30"/>
      <c r="AK12" s="31"/>
      <c r="AL12" s="32"/>
      <c r="AM12" s="31"/>
      <c r="AN12" s="32"/>
      <c r="AP12" s="34" t="s">
        <v>66</v>
      </c>
      <c r="AQ12" s="39"/>
      <c r="AT12" s="36"/>
    </row>
    <row r="13" spans="1:47" s="33" customFormat="1" ht="21.6" customHeight="1">
      <c r="A13" s="26" t="s">
        <v>202</v>
      </c>
      <c r="B13" s="26">
        <v>37</v>
      </c>
      <c r="C13" s="27">
        <f t="shared" ca="1" si="0"/>
        <v>5</v>
      </c>
      <c r="D13" s="38" t="s">
        <v>303</v>
      </c>
      <c r="E13" s="26" t="s">
        <v>44</v>
      </c>
      <c r="F13" s="26">
        <v>53</v>
      </c>
      <c r="G13" s="214" t="s">
        <v>218</v>
      </c>
      <c r="H13" s="215"/>
      <c r="I13" s="215"/>
      <c r="J13" s="215"/>
      <c r="K13" s="216"/>
      <c r="L13" s="30"/>
      <c r="M13" s="30"/>
      <c r="N13" s="30"/>
      <c r="O13" s="29" t="s">
        <v>54</v>
      </c>
      <c r="P13" s="30"/>
      <c r="Q13" s="30"/>
      <c r="R13" s="30"/>
      <c r="S13" s="30"/>
      <c r="T13" s="29" t="s">
        <v>54</v>
      </c>
      <c r="U13" s="30"/>
      <c r="V13" s="30"/>
      <c r="W13" s="30"/>
      <c r="X13" s="30"/>
      <c r="Y13" s="30"/>
      <c r="Z13" s="30"/>
      <c r="AA13" s="29" t="s">
        <v>54</v>
      </c>
      <c r="AB13" s="30"/>
      <c r="AC13" s="30"/>
      <c r="AD13" s="30"/>
      <c r="AE13" s="30"/>
      <c r="AF13" s="29" t="s">
        <v>54</v>
      </c>
      <c r="AG13" s="30"/>
      <c r="AH13" s="30"/>
      <c r="AI13" s="30"/>
      <c r="AJ13" s="29" t="s">
        <v>54</v>
      </c>
      <c r="AK13" s="32"/>
      <c r="AL13" s="32"/>
      <c r="AM13" s="32"/>
      <c r="AN13" s="32"/>
      <c r="AP13" s="34" t="s">
        <v>69</v>
      </c>
      <c r="AQ13" s="39"/>
      <c r="AT13" s="36"/>
    </row>
    <row r="14" spans="1:47" s="33" customFormat="1" ht="21.6" customHeight="1">
      <c r="A14" s="26" t="s">
        <v>42</v>
      </c>
      <c r="B14" s="26">
        <v>49</v>
      </c>
      <c r="C14" s="27">
        <f t="shared" ca="1" si="0"/>
        <v>6</v>
      </c>
      <c r="D14" s="38" t="s">
        <v>304</v>
      </c>
      <c r="E14" s="26" t="s">
        <v>44</v>
      </c>
      <c r="F14" s="26">
        <v>54</v>
      </c>
      <c r="G14" s="214" t="s">
        <v>305</v>
      </c>
      <c r="H14" s="215"/>
      <c r="I14" s="215"/>
      <c r="J14" s="215"/>
      <c r="K14" s="216"/>
      <c r="L14" s="30"/>
      <c r="M14" s="30"/>
      <c r="N14" s="30"/>
      <c r="O14" s="30"/>
      <c r="P14" s="30"/>
      <c r="Q14" s="29" t="s">
        <v>54</v>
      </c>
      <c r="R14" s="30"/>
      <c r="S14" s="30"/>
      <c r="T14" s="30"/>
      <c r="U14" s="29" t="s">
        <v>210</v>
      </c>
      <c r="V14" s="30"/>
      <c r="W14" s="29" t="s">
        <v>65</v>
      </c>
      <c r="X14" s="30"/>
      <c r="Y14" s="30"/>
      <c r="Z14" s="30"/>
      <c r="AA14" s="30"/>
      <c r="AB14" s="30"/>
      <c r="AC14" s="30"/>
      <c r="AD14" s="29" t="s">
        <v>219</v>
      </c>
      <c r="AE14" s="30"/>
      <c r="AF14" s="30"/>
      <c r="AG14" s="29" t="s">
        <v>65</v>
      </c>
      <c r="AH14" s="30"/>
      <c r="AI14" s="30"/>
      <c r="AJ14" s="30"/>
      <c r="AK14" s="32"/>
      <c r="AL14" s="32"/>
      <c r="AM14" s="32"/>
      <c r="AN14" s="32"/>
      <c r="AP14" s="34" t="s">
        <v>75</v>
      </c>
      <c r="AQ14" s="39"/>
      <c r="AT14" s="36"/>
    </row>
    <row r="15" spans="1:47" s="33" customFormat="1" ht="21.6" customHeight="1">
      <c r="A15" s="26" t="s">
        <v>224</v>
      </c>
      <c r="B15" s="26">
        <v>16</v>
      </c>
      <c r="C15" s="27">
        <f t="shared" ca="1" si="0"/>
        <v>7</v>
      </c>
      <c r="D15" s="38" t="s">
        <v>306</v>
      </c>
      <c r="E15" s="26" t="s">
        <v>44</v>
      </c>
      <c r="F15" s="26">
        <v>54</v>
      </c>
      <c r="G15" s="214" t="s">
        <v>226</v>
      </c>
      <c r="H15" s="215"/>
      <c r="I15" s="215"/>
      <c r="J15" s="215"/>
      <c r="K15" s="216"/>
      <c r="L15" s="30"/>
      <c r="M15" s="30"/>
      <c r="N15" s="30"/>
      <c r="O15" s="30"/>
      <c r="P15" s="29" t="s">
        <v>210</v>
      </c>
      <c r="Q15" s="30"/>
      <c r="R15" s="30"/>
      <c r="S15" s="29" t="s">
        <v>65</v>
      </c>
      <c r="T15" s="30"/>
      <c r="U15" s="30"/>
      <c r="V15" s="30"/>
      <c r="W15" s="30"/>
      <c r="X15" s="30"/>
      <c r="Y15" s="29" t="s">
        <v>54</v>
      </c>
      <c r="Z15" s="30"/>
      <c r="AA15" s="30"/>
      <c r="AB15" s="29" t="s">
        <v>307</v>
      </c>
      <c r="AC15" s="30"/>
      <c r="AD15" s="30"/>
      <c r="AE15" s="29" t="s">
        <v>54</v>
      </c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79</v>
      </c>
      <c r="AQ15" s="39"/>
      <c r="AT15" s="36"/>
    </row>
    <row r="16" spans="1:47" s="33" customFormat="1" ht="21.6" customHeight="1">
      <c r="A16" s="26" t="s">
        <v>224</v>
      </c>
      <c r="B16" s="26">
        <v>16</v>
      </c>
      <c r="C16" s="27">
        <f ca="1">OFFSET(C16,15,0)</f>
        <v>8</v>
      </c>
      <c r="D16" s="38" t="s">
        <v>308</v>
      </c>
      <c r="E16" s="42" t="s">
        <v>44</v>
      </c>
      <c r="F16" s="42">
        <v>54</v>
      </c>
      <c r="G16" s="214" t="s">
        <v>226</v>
      </c>
      <c r="H16" s="215"/>
      <c r="I16" s="215"/>
      <c r="J16" s="215"/>
      <c r="K16" s="216"/>
      <c r="L16" s="30"/>
      <c r="M16" s="29" t="s">
        <v>309</v>
      </c>
      <c r="N16" s="30"/>
      <c r="O16" s="30"/>
      <c r="P16" s="30"/>
      <c r="Q16" s="30"/>
      <c r="R16" s="29" t="s">
        <v>219</v>
      </c>
      <c r="S16" s="30"/>
      <c r="T16" s="30"/>
      <c r="U16" s="30"/>
      <c r="V16" s="30"/>
      <c r="W16" s="30"/>
      <c r="X16" s="29" t="s">
        <v>219</v>
      </c>
      <c r="Y16" s="30"/>
      <c r="Z16" s="30"/>
      <c r="AA16" s="30"/>
      <c r="AB16" s="30"/>
      <c r="AC16" s="29" t="s">
        <v>65</v>
      </c>
      <c r="AD16" s="30"/>
      <c r="AE16" s="30"/>
      <c r="AF16" s="30"/>
      <c r="AG16" s="30"/>
      <c r="AH16" s="29" t="s">
        <v>54</v>
      </c>
      <c r="AI16" s="30"/>
      <c r="AJ16" s="30"/>
      <c r="AK16" s="32"/>
      <c r="AL16" s="32"/>
      <c r="AM16" s="32"/>
      <c r="AN16" s="32"/>
      <c r="AP16" s="34" t="s">
        <v>83</v>
      </c>
      <c r="AQ16" s="39"/>
      <c r="AT16" s="36"/>
    </row>
    <row r="17" spans="1:50" s="33" customFormat="1" ht="21.6" customHeight="1">
      <c r="A17" s="26" t="s">
        <v>202</v>
      </c>
      <c r="B17" s="26">
        <v>45</v>
      </c>
      <c r="C17" s="27">
        <f t="shared" ca="1" si="0"/>
        <v>9</v>
      </c>
      <c r="D17" s="38" t="s">
        <v>310</v>
      </c>
      <c r="E17" s="26" t="s">
        <v>44</v>
      </c>
      <c r="F17" s="26">
        <v>54</v>
      </c>
      <c r="G17" s="214" t="s">
        <v>233</v>
      </c>
      <c r="H17" s="215"/>
      <c r="I17" s="215"/>
      <c r="J17" s="215"/>
      <c r="K17" s="216"/>
      <c r="L17" s="30"/>
      <c r="M17" s="30"/>
      <c r="N17" s="30"/>
      <c r="O17" s="29" t="s">
        <v>311</v>
      </c>
      <c r="P17" s="30"/>
      <c r="Q17" s="30"/>
      <c r="R17" s="30"/>
      <c r="S17" s="30"/>
      <c r="T17" s="30"/>
      <c r="U17" s="29" t="s">
        <v>47</v>
      </c>
      <c r="V17" s="30"/>
      <c r="W17" s="30"/>
      <c r="X17" s="29" t="s">
        <v>312</v>
      </c>
      <c r="Y17" s="30"/>
      <c r="Z17" s="30"/>
      <c r="AA17" s="30"/>
      <c r="AB17" s="29" t="s">
        <v>313</v>
      </c>
      <c r="AC17" s="30"/>
      <c r="AD17" s="30"/>
      <c r="AE17" s="30"/>
      <c r="AF17" s="30"/>
      <c r="AG17" s="30"/>
      <c r="AH17" s="30"/>
      <c r="AI17" s="29"/>
      <c r="AJ17" s="30"/>
      <c r="AK17" s="40"/>
      <c r="AL17" s="32"/>
      <c r="AM17" s="32"/>
      <c r="AN17" s="32"/>
      <c r="AO17" s="32"/>
      <c r="AP17" s="34" t="s">
        <v>87</v>
      </c>
      <c r="AQ17" s="39"/>
      <c r="AT17" s="32"/>
      <c r="AU17" s="41"/>
      <c r="AV17" s="41"/>
      <c r="AW17" s="41"/>
      <c r="AX17" s="41"/>
    </row>
    <row r="18" spans="1:50" s="33" customFormat="1" ht="21.6" customHeight="1">
      <c r="A18" s="26" t="s">
        <v>42</v>
      </c>
      <c r="B18" s="26">
        <v>44</v>
      </c>
      <c r="C18" s="27">
        <f t="shared" ca="1" si="0"/>
        <v>10</v>
      </c>
      <c r="D18" s="38" t="s">
        <v>314</v>
      </c>
      <c r="E18" s="26" t="s">
        <v>44</v>
      </c>
      <c r="F18" s="26">
        <v>54</v>
      </c>
      <c r="G18" s="214" t="s">
        <v>315</v>
      </c>
      <c r="H18" s="215"/>
      <c r="I18" s="215"/>
      <c r="J18" s="215"/>
      <c r="K18" s="216"/>
      <c r="L18" s="30"/>
      <c r="M18" s="29" t="s">
        <v>54</v>
      </c>
      <c r="N18" s="30"/>
      <c r="O18" s="30"/>
      <c r="P18" s="29" t="s">
        <v>316</v>
      </c>
      <c r="Q18" s="30"/>
      <c r="R18" s="30"/>
      <c r="S18" s="30"/>
      <c r="T18" s="30"/>
      <c r="U18" s="30"/>
      <c r="V18" s="30"/>
      <c r="W18" s="30"/>
      <c r="X18" s="30"/>
      <c r="Y18" s="30"/>
      <c r="Z18" s="29"/>
      <c r="AA18" s="30"/>
      <c r="AB18" s="30"/>
      <c r="AC18" s="30"/>
      <c r="AD18" s="30"/>
      <c r="AE18" s="30"/>
      <c r="AF18" s="30"/>
      <c r="AG18" s="29" t="s">
        <v>316</v>
      </c>
      <c r="AH18" s="30"/>
      <c r="AI18" s="30"/>
      <c r="AJ18" s="29" t="s">
        <v>47</v>
      </c>
      <c r="AK18" s="43"/>
      <c r="AL18" s="32"/>
      <c r="AM18" s="32"/>
      <c r="AN18" s="32"/>
      <c r="AO18" s="32"/>
      <c r="AP18" s="44" t="s">
        <v>90</v>
      </c>
      <c r="AQ18" s="39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9"/>
      <c r="AT19" s="32"/>
      <c r="AU19" s="41"/>
      <c r="AV19" s="45"/>
      <c r="AW19" s="45"/>
      <c r="AX19" s="45"/>
    </row>
    <row r="20" spans="1:50" s="33" customFormat="1" ht="21.6" customHeight="1" thickBot="1">
      <c r="B20" s="52"/>
      <c r="C20" s="52"/>
      <c r="D20" s="217" t="s">
        <v>92</v>
      </c>
      <c r="E20" s="217"/>
      <c r="F20" s="217"/>
      <c r="G20" s="109" t="s">
        <v>93</v>
      </c>
      <c r="H20" s="109" t="s">
        <v>94</v>
      </c>
      <c r="I20" s="109" t="s">
        <v>95</v>
      </c>
      <c r="J20" s="109" t="s">
        <v>96</v>
      </c>
      <c r="K20" s="109" t="s">
        <v>97</v>
      </c>
      <c r="L20" s="109" t="s">
        <v>98</v>
      </c>
      <c r="M20" s="109" t="s">
        <v>99</v>
      </c>
      <c r="N20" s="109" t="s">
        <v>100</v>
      </c>
      <c r="O20" s="109" t="s">
        <v>101</v>
      </c>
      <c r="P20" s="109" t="s">
        <v>102</v>
      </c>
      <c r="V20" s="40"/>
      <c r="W20" s="40"/>
      <c r="X20" s="40"/>
      <c r="Y20" s="40"/>
      <c r="Z20" s="218" t="s">
        <v>103</v>
      </c>
      <c r="AA20" s="219"/>
      <c r="AB20" s="219"/>
      <c r="AC20" s="219"/>
      <c r="AD20" s="219"/>
      <c r="AE20" s="220"/>
      <c r="AM20" s="41"/>
      <c r="AN20" s="41"/>
      <c r="AP20" s="39"/>
      <c r="AQ20" s="32"/>
      <c r="AR20" s="32"/>
      <c r="AS20" s="32"/>
      <c r="AU20" s="45"/>
      <c r="AV20" s="45"/>
    </row>
    <row r="21" spans="1:50" s="33" customFormat="1" ht="21.6" customHeight="1" thickBot="1">
      <c r="B21" s="52"/>
      <c r="C21" s="52"/>
      <c r="D21" s="217"/>
      <c r="E21" s="217"/>
      <c r="F21" s="217"/>
      <c r="G21" s="109" t="s">
        <v>104</v>
      </c>
      <c r="H21" s="109" t="s">
        <v>105</v>
      </c>
      <c r="I21" s="109" t="s">
        <v>106</v>
      </c>
      <c r="J21" s="109" t="s">
        <v>107</v>
      </c>
      <c r="K21" s="109" t="s">
        <v>108</v>
      </c>
      <c r="L21" s="109" t="s">
        <v>109</v>
      </c>
      <c r="M21" s="109" t="s">
        <v>110</v>
      </c>
      <c r="N21" s="109" t="s">
        <v>111</v>
      </c>
      <c r="O21" s="109" t="s">
        <v>112</v>
      </c>
      <c r="P21" s="109" t="s">
        <v>113</v>
      </c>
      <c r="S21" s="56"/>
      <c r="T21" s="56"/>
      <c r="U21" s="56"/>
      <c r="V21" s="56"/>
      <c r="W21" s="56"/>
      <c r="X21" s="56"/>
      <c r="Z21" s="57"/>
      <c r="AA21" s="58"/>
      <c r="AB21" s="58"/>
      <c r="AC21" s="58"/>
      <c r="AD21" s="58"/>
      <c r="AE21" s="59"/>
      <c r="AM21" s="48"/>
      <c r="AN21" s="48"/>
      <c r="AP21" s="60" t="s">
        <v>114</v>
      </c>
      <c r="AQ21" s="39"/>
      <c r="AT21" s="61"/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69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09" t="s">
        <v>113</v>
      </c>
      <c r="T23" s="72"/>
      <c r="U23" s="72"/>
      <c r="V23" s="72"/>
      <c r="W23" s="72"/>
      <c r="X23" s="73"/>
      <c r="Z23" s="74"/>
      <c r="AA23" s="75"/>
      <c r="AB23" s="75"/>
      <c r="AC23" s="75"/>
      <c r="AD23" s="75"/>
      <c r="AE23" s="76"/>
      <c r="AM23" s="48"/>
      <c r="AN23" s="48"/>
      <c r="AO23" s="77"/>
    </row>
    <row r="24" spans="1:50" s="33" customFormat="1" ht="24" customHeight="1">
      <c r="A24" s="78" t="str">
        <f ca="1">OFFSET(A24,-15,0)</f>
        <v>PDL</v>
      </c>
      <c r="B24" s="79">
        <f ca="1">OFFSET(B24,-15,0)</f>
        <v>85</v>
      </c>
      <c r="C24" s="17">
        <v>1</v>
      </c>
      <c r="D24" s="38" t="str">
        <f ca="1">OFFSET(D24,-15,0)</f>
        <v>KLEIN Clement</v>
      </c>
      <c r="E24" s="80" t="str">
        <f ca="1">OFFSET(E24,-15,0)</f>
        <v>M</v>
      </c>
      <c r="F24" s="26">
        <v>70</v>
      </c>
      <c r="G24" s="81">
        <v>0</v>
      </c>
      <c r="H24" s="81">
        <v>10</v>
      </c>
      <c r="I24" s="81">
        <v>10</v>
      </c>
      <c r="J24" s="81">
        <v>10</v>
      </c>
      <c r="K24" s="82" t="str">
        <f>IF(L24&lt;&gt;"","-","")</f>
        <v>-</v>
      </c>
      <c r="L24" s="83" t="s">
        <v>127</v>
      </c>
      <c r="M24" s="227">
        <f>SUM(G24:K24)</f>
        <v>30</v>
      </c>
      <c r="N24" s="228"/>
      <c r="O24" s="84"/>
      <c r="P24" s="253">
        <f t="shared" ref="P24:P33" ca="1" si="1">SUM(OFFSET(P24,0,-10),OFFSET(P24,0,-3))</f>
        <v>100</v>
      </c>
      <c r="Q24" s="254"/>
      <c r="R24" s="45"/>
      <c r="S24" s="85"/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N24" s="48"/>
      <c r="AO24" s="52"/>
      <c r="AQ24" s="39">
        <f t="shared" ref="AQ24:AQ33" si="2">COUNT(G24:K24)</f>
        <v>4</v>
      </c>
    </row>
    <row r="25" spans="1:50" s="33" customFormat="1" ht="21.6" customHeight="1">
      <c r="A25" s="78" t="str">
        <f t="shared" ref="A25:B33" ca="1" si="3">OFFSET(A25,-15,0)</f>
        <v>PDL</v>
      </c>
      <c r="B25" s="79">
        <f t="shared" ca="1" si="3"/>
        <v>49</v>
      </c>
      <c r="C25" s="17">
        <v>2</v>
      </c>
      <c r="D25" s="38" t="str">
        <f t="shared" ref="D25:E33" ca="1" si="4">OFFSET(D25,-15,0)</f>
        <v>AGUESSE Jules</v>
      </c>
      <c r="E25" s="80" t="str">
        <f t="shared" ca="1" si="4"/>
        <v>M</v>
      </c>
      <c r="F25" s="26">
        <v>10</v>
      </c>
      <c r="G25" s="81">
        <v>0</v>
      </c>
      <c r="H25" s="81">
        <v>10</v>
      </c>
      <c r="I25" s="81">
        <v>0</v>
      </c>
      <c r="J25" s="81">
        <v>10</v>
      </c>
      <c r="K25" s="82">
        <v>10</v>
      </c>
      <c r="L25" s="83" t="s">
        <v>128</v>
      </c>
      <c r="M25" s="227">
        <f t="shared" ref="M25:M33" si="5">SUM(G25:K25)</f>
        <v>30</v>
      </c>
      <c r="N25" s="228"/>
      <c r="O25" s="84"/>
      <c r="P25" s="233">
        <f t="shared" ca="1" si="1"/>
        <v>40</v>
      </c>
      <c r="Q25" s="232"/>
      <c r="R25" s="45"/>
      <c r="S25" s="85"/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M25" s="48"/>
      <c r="AN25" s="48"/>
      <c r="AO25" s="52"/>
      <c r="AQ25" s="39">
        <f t="shared" si="2"/>
        <v>5</v>
      </c>
    </row>
    <row r="26" spans="1:50" s="33" customFormat="1" ht="21.6" customHeight="1">
      <c r="A26" s="78" t="str">
        <f t="shared" ca="1" si="3"/>
        <v>PDL</v>
      </c>
      <c r="B26" s="79">
        <f t="shared" ca="1" si="3"/>
        <v>85</v>
      </c>
      <c r="C26" s="17">
        <v>3</v>
      </c>
      <c r="D26" s="38" t="str">
        <f t="shared" ca="1" si="4"/>
        <v>BARRAUD Dimitri</v>
      </c>
      <c r="E26" s="80" t="str">
        <f t="shared" ca="1" si="4"/>
        <v>M</v>
      </c>
      <c r="F26" s="26">
        <v>54</v>
      </c>
      <c r="G26" s="81">
        <v>10</v>
      </c>
      <c r="H26" s="81">
        <v>10</v>
      </c>
      <c r="I26" s="81">
        <v>10</v>
      </c>
      <c r="J26" s="81">
        <v>10</v>
      </c>
      <c r="K26" s="82">
        <v>10</v>
      </c>
      <c r="L26" s="83" t="s">
        <v>127</v>
      </c>
      <c r="M26" s="227">
        <f t="shared" si="5"/>
        <v>50</v>
      </c>
      <c r="N26" s="228"/>
      <c r="O26" s="84"/>
      <c r="P26" s="253">
        <f t="shared" ca="1" si="1"/>
        <v>104</v>
      </c>
      <c r="Q26" s="254"/>
      <c r="R26" s="45"/>
      <c r="S26" s="85"/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M26" s="48"/>
      <c r="AN26" s="48"/>
      <c r="AO26" s="52"/>
      <c r="AQ26" s="39">
        <f t="shared" si="2"/>
        <v>5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PDL</v>
      </c>
      <c r="B27" s="79">
        <f t="shared" ca="1" si="3"/>
        <v>53</v>
      </c>
      <c r="C27" s="17">
        <v>4</v>
      </c>
      <c r="D27" s="38" t="str">
        <f t="shared" ca="1" si="4"/>
        <v>BEDOUET Ronan</v>
      </c>
      <c r="E27" s="80" t="str">
        <f t="shared" ca="1" si="4"/>
        <v>M</v>
      </c>
      <c r="F27" s="26">
        <v>87</v>
      </c>
      <c r="G27" s="81">
        <v>7</v>
      </c>
      <c r="H27" s="81">
        <v>10</v>
      </c>
      <c r="I27" s="81" t="str">
        <f>IF(L27&lt;&gt;"","-","")</f>
        <v>-</v>
      </c>
      <c r="J27" s="81" t="str">
        <f>IF(L27&lt;&gt;"","-","")</f>
        <v>-</v>
      </c>
      <c r="K27" s="82" t="str">
        <f>IF(L27&lt;&gt;"","-","")</f>
        <v>-</v>
      </c>
      <c r="L27" s="83" t="s">
        <v>127</v>
      </c>
      <c r="M27" s="227">
        <f t="shared" si="5"/>
        <v>17</v>
      </c>
      <c r="N27" s="228"/>
      <c r="O27" s="84"/>
      <c r="P27" s="253">
        <f t="shared" ca="1" si="1"/>
        <v>104</v>
      </c>
      <c r="Q27" s="254"/>
      <c r="R27" s="45"/>
      <c r="S27" s="85"/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M27" s="48"/>
      <c r="AN27" s="48"/>
      <c r="AO27" s="52"/>
      <c r="AQ27" s="39">
        <f t="shared" si="2"/>
        <v>2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TBO</v>
      </c>
      <c r="B28" s="79">
        <f t="shared" ca="1" si="3"/>
        <v>37</v>
      </c>
      <c r="C28" s="17">
        <v>5</v>
      </c>
      <c r="D28" s="38" t="str">
        <f t="shared" ca="1" si="4"/>
        <v>RAGNEAU Lucas</v>
      </c>
      <c r="E28" s="80" t="str">
        <f t="shared" ca="1" si="4"/>
        <v>M</v>
      </c>
      <c r="F28" s="26">
        <v>0</v>
      </c>
      <c r="G28" s="81">
        <v>0</v>
      </c>
      <c r="H28" s="81">
        <v>0</v>
      </c>
      <c r="I28" s="81">
        <v>0</v>
      </c>
      <c r="J28" s="81">
        <v>0</v>
      </c>
      <c r="K28" s="82">
        <v>0</v>
      </c>
      <c r="L28" s="83" t="s">
        <v>128</v>
      </c>
      <c r="M28" s="227">
        <f t="shared" si="5"/>
        <v>0</v>
      </c>
      <c r="N28" s="228"/>
      <c r="O28" s="84"/>
      <c r="P28" s="233">
        <f t="shared" ca="1" si="1"/>
        <v>0</v>
      </c>
      <c r="Q28" s="232"/>
      <c r="R28" s="45"/>
      <c r="S28" s="85"/>
      <c r="T28" s="86"/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M28" s="48"/>
      <c r="AN28" s="48"/>
      <c r="AO28" s="52"/>
      <c r="AQ28" s="39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PDL</v>
      </c>
      <c r="B29" s="79">
        <f t="shared" ca="1" si="3"/>
        <v>49</v>
      </c>
      <c r="C29" s="17">
        <v>6</v>
      </c>
      <c r="D29" s="38" t="str">
        <f t="shared" ca="1" si="4"/>
        <v>ALLAIRE Kylian</v>
      </c>
      <c r="E29" s="80" t="str">
        <f t="shared" ca="1" si="4"/>
        <v>M</v>
      </c>
      <c r="F29" s="26">
        <v>30</v>
      </c>
      <c r="G29" s="81">
        <v>0</v>
      </c>
      <c r="H29" s="81">
        <v>0</v>
      </c>
      <c r="I29" s="81">
        <v>7</v>
      </c>
      <c r="J29" s="81">
        <v>0</v>
      </c>
      <c r="K29" s="82">
        <v>0</v>
      </c>
      <c r="L29" s="83" t="s">
        <v>128</v>
      </c>
      <c r="M29" s="227">
        <f t="shared" si="5"/>
        <v>7</v>
      </c>
      <c r="N29" s="228"/>
      <c r="O29" s="84"/>
      <c r="P29" s="233">
        <f t="shared" ca="1" si="1"/>
        <v>37</v>
      </c>
      <c r="Q29" s="230"/>
      <c r="R29" s="45"/>
      <c r="S29" s="85"/>
      <c r="T29" s="86"/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M29" s="48"/>
      <c r="AN29" s="48"/>
      <c r="AO29" s="52"/>
      <c r="AQ29" s="39">
        <f t="shared" si="2"/>
        <v>5</v>
      </c>
      <c r="AR29" s="22"/>
    </row>
    <row r="30" spans="1:50" s="33" customFormat="1" ht="21.6" customHeight="1">
      <c r="A30" s="78" t="str">
        <f t="shared" ca="1" si="3"/>
        <v>PC</v>
      </c>
      <c r="B30" s="79">
        <f t="shared" ca="1" si="3"/>
        <v>16</v>
      </c>
      <c r="C30" s="17">
        <v>7</v>
      </c>
      <c r="D30" s="38" t="str">
        <f t="shared" ca="1" si="4"/>
        <v>BLOUINEAU Mickael</v>
      </c>
      <c r="E30" s="80" t="str">
        <f t="shared" ca="1" si="4"/>
        <v>M</v>
      </c>
      <c r="F30" s="26">
        <v>30</v>
      </c>
      <c r="G30" s="81">
        <v>0</v>
      </c>
      <c r="H30" s="81">
        <v>0</v>
      </c>
      <c r="I30" s="81">
        <v>0</v>
      </c>
      <c r="J30" s="81">
        <v>10</v>
      </c>
      <c r="K30" s="82">
        <v>0</v>
      </c>
      <c r="L30" s="83" t="s">
        <v>128</v>
      </c>
      <c r="M30" s="227">
        <f t="shared" si="5"/>
        <v>10</v>
      </c>
      <c r="N30" s="228"/>
      <c r="O30" s="84"/>
      <c r="P30" s="233">
        <f t="shared" ca="1" si="1"/>
        <v>40</v>
      </c>
      <c r="Q30" s="230"/>
      <c r="R30" s="45"/>
      <c r="S30" s="85"/>
      <c r="T30" s="86"/>
      <c r="U30" s="86"/>
      <c r="V30" s="86"/>
      <c r="W30" s="86"/>
      <c r="X30" s="87"/>
      <c r="Z30" s="85"/>
      <c r="AA30" s="86"/>
      <c r="AB30" s="86"/>
      <c r="AC30" s="86"/>
      <c r="AD30" s="86"/>
      <c r="AE30" s="87"/>
      <c r="AM30" s="48"/>
      <c r="AN30" s="48"/>
      <c r="AO30" s="52"/>
      <c r="AQ30" s="39">
        <f t="shared" si="2"/>
        <v>5</v>
      </c>
      <c r="AR30" s="22"/>
    </row>
    <row r="31" spans="1:50" s="33" customFormat="1" ht="21.6" customHeight="1">
      <c r="A31" s="78" t="str">
        <f t="shared" ca="1" si="3"/>
        <v>PC</v>
      </c>
      <c r="B31" s="79">
        <f t="shared" ca="1" si="3"/>
        <v>16</v>
      </c>
      <c r="C31" s="17">
        <v>8</v>
      </c>
      <c r="D31" s="38" t="str">
        <f t="shared" ca="1" si="4"/>
        <v>ELIOT Vincent</v>
      </c>
      <c r="E31" s="80" t="str">
        <f t="shared" ca="1" si="4"/>
        <v>M</v>
      </c>
      <c r="F31" s="26">
        <v>17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3" t="s">
        <v>128</v>
      </c>
      <c r="M31" s="227">
        <f t="shared" si="5"/>
        <v>0</v>
      </c>
      <c r="N31" s="228"/>
      <c r="O31" s="84"/>
      <c r="P31" s="233">
        <f t="shared" ca="1" si="1"/>
        <v>17</v>
      </c>
      <c r="Q31" s="232"/>
      <c r="R31" s="45"/>
      <c r="S31" s="85"/>
      <c r="T31" s="86"/>
      <c r="U31" s="86"/>
      <c r="V31" s="86"/>
      <c r="W31" s="86"/>
      <c r="X31" s="87"/>
      <c r="Z31" s="85"/>
      <c r="AA31" s="86"/>
      <c r="AB31" s="86"/>
      <c r="AC31" s="86"/>
      <c r="AD31" s="86"/>
      <c r="AE31" s="87"/>
      <c r="AM31" s="48"/>
      <c r="AN31" s="48"/>
      <c r="AO31" s="52"/>
      <c r="AQ31" s="39">
        <f t="shared" si="2"/>
        <v>5</v>
      </c>
      <c r="AR31" s="22"/>
    </row>
    <row r="32" spans="1:50" s="33" customFormat="1" ht="21.6" customHeight="1">
      <c r="A32" s="78" t="str">
        <f t="shared" ca="1" si="3"/>
        <v>TBO</v>
      </c>
      <c r="B32" s="79">
        <f t="shared" ca="1" si="3"/>
        <v>45</v>
      </c>
      <c r="C32" s="17">
        <v>9</v>
      </c>
      <c r="D32" s="38" t="str">
        <f t="shared" ca="1" si="4"/>
        <v>CAVELIER Stephane</v>
      </c>
      <c r="E32" s="80" t="str">
        <f t="shared" ca="1" si="4"/>
        <v>M</v>
      </c>
      <c r="F32" s="26">
        <v>37</v>
      </c>
      <c r="G32" s="81">
        <v>10</v>
      </c>
      <c r="H32" s="81">
        <v>10</v>
      </c>
      <c r="I32" s="81">
        <v>10</v>
      </c>
      <c r="J32" s="81">
        <v>0</v>
      </c>
      <c r="K32" s="82">
        <v>0</v>
      </c>
      <c r="L32" s="83" t="s">
        <v>128</v>
      </c>
      <c r="M32" s="227">
        <f t="shared" si="5"/>
        <v>30</v>
      </c>
      <c r="N32" s="228"/>
      <c r="O32" s="84"/>
      <c r="P32" s="229">
        <f t="shared" ca="1" si="1"/>
        <v>67</v>
      </c>
      <c r="Q32" s="230"/>
      <c r="R32" s="89"/>
      <c r="S32" s="85" t="s">
        <v>54</v>
      </c>
      <c r="T32" s="86"/>
      <c r="U32" s="86"/>
      <c r="V32" s="86"/>
      <c r="W32" s="86"/>
      <c r="X32" s="87"/>
      <c r="Z32" s="85"/>
      <c r="AA32" s="86"/>
      <c r="AB32" s="86"/>
      <c r="AC32" s="86"/>
      <c r="AD32" s="86"/>
      <c r="AE32" s="87"/>
      <c r="AN32" s="90"/>
      <c r="AO32" s="90"/>
      <c r="AP32" s="90"/>
      <c r="AQ32" s="39">
        <f t="shared" si="2"/>
        <v>5</v>
      </c>
      <c r="AR32" s="48"/>
      <c r="AS32" s="48"/>
    </row>
    <row r="33" spans="1:45" s="33" customFormat="1" ht="21.6" customHeight="1" thickBot="1">
      <c r="A33" s="91" t="str">
        <f t="shared" ca="1" si="3"/>
        <v>PDL</v>
      </c>
      <c r="B33" s="92">
        <f t="shared" ca="1" si="3"/>
        <v>44</v>
      </c>
      <c r="C33" s="17">
        <v>10</v>
      </c>
      <c r="D33" s="38" t="str">
        <f t="shared" ca="1" si="4"/>
        <v>DOUILLARD Brice</v>
      </c>
      <c r="E33" s="80" t="str">
        <f t="shared" ca="1" si="4"/>
        <v>M</v>
      </c>
      <c r="F33" s="26">
        <v>10</v>
      </c>
      <c r="G33" s="81">
        <v>10</v>
      </c>
      <c r="H33" s="81">
        <v>7</v>
      </c>
      <c r="I33" s="81">
        <v>7</v>
      </c>
      <c r="J33" s="81">
        <v>10</v>
      </c>
      <c r="K33" s="82">
        <v>0</v>
      </c>
      <c r="L33" s="83"/>
      <c r="M33" s="227">
        <f t="shared" si="5"/>
        <v>34</v>
      </c>
      <c r="N33" s="228"/>
      <c r="O33" s="84"/>
      <c r="P33" s="229">
        <f t="shared" ca="1" si="1"/>
        <v>44</v>
      </c>
      <c r="Q33" s="230"/>
      <c r="R33" s="89"/>
      <c r="S33" s="93" t="s">
        <v>219</v>
      </c>
      <c r="T33" s="94"/>
      <c r="U33" s="94"/>
      <c r="V33" s="94"/>
      <c r="W33" s="94"/>
      <c r="X33" s="95"/>
      <c r="Z33" s="93"/>
      <c r="AA33" s="94"/>
      <c r="AB33" s="94"/>
      <c r="AC33" s="94"/>
      <c r="AD33" s="94"/>
      <c r="AE33" s="95"/>
      <c r="AN33" s="90"/>
      <c r="AO33" s="90"/>
      <c r="AP33" s="90"/>
      <c r="AQ33" s="39">
        <f t="shared" si="2"/>
        <v>5</v>
      </c>
      <c r="AR33" s="48"/>
      <c r="AS33" s="48"/>
    </row>
    <row r="34" spans="1:45" s="33" customFormat="1" ht="13.9" customHeight="1">
      <c r="A34" s="37"/>
      <c r="B34" s="37"/>
      <c r="C34" s="96" t="s">
        <v>129</v>
      </c>
      <c r="D34" s="96"/>
      <c r="E34" s="96"/>
      <c r="F34" s="96"/>
      <c r="G34" s="96"/>
      <c r="H34" s="96"/>
      <c r="I34" s="96"/>
      <c r="J34" s="96"/>
      <c r="K34" s="96"/>
      <c r="L34" s="96"/>
      <c r="M34" s="236" t="s">
        <v>130</v>
      </c>
      <c r="N34" s="236"/>
      <c r="O34" s="236"/>
      <c r="P34" s="236"/>
      <c r="Q34" s="236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</row>
    <row r="35" spans="1:45" s="33" customFormat="1" ht="14.45" hidden="1" customHeight="1">
      <c r="A35" s="37"/>
      <c r="B35" s="37"/>
      <c r="C35" s="98">
        <f>COUNT(L35:AJ35,S42:X42,Z42:AE42)</f>
        <v>0</v>
      </c>
      <c r="D35" s="98"/>
      <c r="E35" s="39"/>
      <c r="F35" s="39"/>
      <c r="G35" s="237" t="s">
        <v>131</v>
      </c>
      <c r="H35" s="238"/>
      <c r="I35" s="238"/>
      <c r="J35" s="238"/>
      <c r="K35" s="238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100"/>
      <c r="AL35" s="41"/>
      <c r="AM35" s="41"/>
    </row>
    <row r="36" spans="1:45" s="33" customFormat="1" ht="14.45" hidden="1" customHeight="1">
      <c r="A36" s="37"/>
      <c r="B36" s="37"/>
      <c r="C36" s="39"/>
      <c r="D36" s="39"/>
      <c r="E36" s="39"/>
      <c r="F36" s="39"/>
      <c r="G36" s="234" t="s">
        <v>132</v>
      </c>
      <c r="H36" s="235"/>
      <c r="I36" s="235"/>
      <c r="J36" s="235"/>
      <c r="K36" s="235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100"/>
      <c r="AL36" s="41"/>
      <c r="AM36" s="41"/>
    </row>
    <row r="37" spans="1:45" s="33" customFormat="1" ht="14.45" hidden="1" customHeight="1">
      <c r="A37" s="37"/>
      <c r="B37" s="37"/>
      <c r="C37" s="98"/>
      <c r="D37" s="39"/>
      <c r="E37" s="39"/>
      <c r="F37" s="39"/>
      <c r="G37" s="234" t="s">
        <v>133</v>
      </c>
      <c r="H37" s="235"/>
      <c r="I37" s="235"/>
      <c r="J37" s="235"/>
      <c r="K37" s="235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</row>
    <row r="38" spans="1:45" s="33" customFormat="1" ht="5.45" hidden="1" customHeight="1">
      <c r="A38" s="1"/>
      <c r="B38" s="1"/>
      <c r="C38" s="101"/>
      <c r="D38" s="39"/>
      <c r="E38" s="102"/>
      <c r="F38" s="103"/>
      <c r="G38" s="102"/>
      <c r="H38" s="102"/>
      <c r="I38" s="102"/>
      <c r="J38" s="102"/>
      <c r="K38" s="102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5"/>
      <c r="AL38" s="3"/>
      <c r="AM38" s="3"/>
      <c r="AN38" s="3"/>
      <c r="AO38" s="3"/>
      <c r="AP38" s="3"/>
      <c r="AQ38" s="3"/>
      <c r="AR38" s="3"/>
      <c r="AS38" s="3"/>
    </row>
    <row r="39" spans="1:45" hidden="1">
      <c r="A39" s="1"/>
      <c r="B39" s="1"/>
      <c r="C39" s="101"/>
      <c r="D39" s="24"/>
      <c r="E39" s="102"/>
      <c r="F39" s="103"/>
      <c r="G39" s="102"/>
      <c r="H39" s="102"/>
      <c r="I39" s="102"/>
      <c r="J39" s="102"/>
      <c r="K39" s="102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  <c r="AG39" s="107"/>
      <c r="AH39" s="107"/>
      <c r="AI39" s="107"/>
      <c r="AJ39" s="107"/>
      <c r="AK39" s="3"/>
      <c r="AL39" s="3"/>
      <c r="AM39" s="3"/>
      <c r="AN39" s="3"/>
      <c r="AO39" s="3"/>
      <c r="AP39" s="3"/>
      <c r="AQ39" s="3"/>
      <c r="AR39" s="3"/>
      <c r="AS39" s="3"/>
    </row>
    <row r="40" spans="1:45" hidden="1">
      <c r="C40" s="24"/>
      <c r="D40" s="24"/>
      <c r="E40" s="24"/>
      <c r="F40" s="24"/>
      <c r="G40" s="24"/>
      <c r="H40" s="24"/>
      <c r="I40" s="24"/>
      <c r="J40" s="24"/>
      <c r="K40" s="24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8"/>
    </row>
    <row r="41" spans="1:45" ht="5.45" hidden="1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45" ht="14.45" hidden="1" customHeight="1">
      <c r="C42" s="24"/>
      <c r="D42" s="3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7"/>
      <c r="T42" s="107"/>
      <c r="U42" s="107"/>
      <c r="V42" s="107"/>
      <c r="W42" s="107"/>
      <c r="X42" s="107"/>
      <c r="Z42" s="107"/>
      <c r="AA42" s="107"/>
      <c r="AB42" s="107"/>
      <c r="AC42" s="107"/>
      <c r="AD42" s="107"/>
      <c r="AE42" s="107"/>
    </row>
    <row r="43" spans="1:45" hidden="1">
      <c r="C43" s="24"/>
      <c r="D43" s="3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6"/>
      <c r="T43" s="106"/>
      <c r="U43" s="106"/>
      <c r="V43" s="106"/>
      <c r="W43" s="106"/>
      <c r="X43" s="106"/>
      <c r="Z43" s="106"/>
      <c r="AA43" s="106"/>
      <c r="AB43" s="106"/>
      <c r="AC43" s="106"/>
      <c r="AD43" s="106"/>
      <c r="AE43" s="106"/>
    </row>
    <row r="44" spans="1:4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6"/>
      <c r="T44" s="106"/>
      <c r="U44" s="106"/>
      <c r="V44" s="106"/>
      <c r="W44" s="106"/>
      <c r="X44" s="106"/>
      <c r="Z44" s="106"/>
      <c r="AA44" s="106"/>
      <c r="AB44" s="106"/>
      <c r="AC44" s="106"/>
      <c r="AD44" s="106"/>
      <c r="AE44" s="106"/>
    </row>
    <row r="45" spans="1:45" ht="4.9000000000000004" hidden="1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4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6"/>
      <c r="T46" s="106"/>
      <c r="U46" s="106"/>
      <c r="V46" s="106"/>
      <c r="W46" s="106"/>
      <c r="X46" s="106"/>
      <c r="Z46" s="106"/>
      <c r="AA46" s="106"/>
      <c r="AB46" s="106"/>
      <c r="AC46" s="106"/>
      <c r="AD46" s="106"/>
      <c r="AE46" s="106"/>
    </row>
    <row r="47" spans="1:4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6"/>
      <c r="T47" s="106"/>
      <c r="U47" s="106"/>
      <c r="V47" s="106"/>
      <c r="W47" s="106"/>
      <c r="X47" s="106"/>
      <c r="Z47" s="106"/>
      <c r="AA47" s="106"/>
      <c r="AB47" s="106"/>
      <c r="AC47" s="106"/>
      <c r="AD47" s="106"/>
      <c r="AE47" s="106"/>
    </row>
  </sheetData>
  <sheetProtection selectLockedCells="1"/>
  <mergeCells count="56">
    <mergeCell ref="G37:K37"/>
    <mergeCell ref="M30:N30"/>
    <mergeCell ref="P30:Q30"/>
    <mergeCell ref="M31:N31"/>
    <mergeCell ref="P31:Q31"/>
    <mergeCell ref="M32:N32"/>
    <mergeCell ref="P32:Q32"/>
    <mergeCell ref="M33:N33"/>
    <mergeCell ref="P33:Q33"/>
    <mergeCell ref="M34:Q34"/>
    <mergeCell ref="G35:K35"/>
    <mergeCell ref="G36:K36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000000000000001" header="0.13" footer="0.14000000000000001"/>
  <pageSetup paperSize="9" scale="8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zoomScale="81" zoomScaleNormal="81" workbookViewId="0">
      <pane ySplit="1" topLeftCell="A12" activePane="bottomLeft" state="frozenSplit"/>
      <selection activeCell="G18" sqref="G18:K18"/>
      <selection pane="bottomLeft" activeCell="I31" sqref="I31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7.28515625" hidden="1" customWidth="1"/>
    <col min="43" max="43" width="4" hidden="1" customWidth="1"/>
    <col min="44" max="45" width="4" customWidth="1"/>
    <col min="46" max="46" width="10.42578125" style="12" customWidth="1"/>
    <col min="47" max="240" width="11.42578125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2" width="4" customWidth="1"/>
    <col min="253" max="254" width="11.42578125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317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 t="s">
        <v>294</v>
      </c>
      <c r="U2" s="9"/>
      <c r="V2" s="9"/>
      <c r="W2" s="5"/>
      <c r="X2" s="196" t="str">
        <f>IF(T2="","",T2)</f>
        <v>5</v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>31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20" t="s">
        <v>22</v>
      </c>
      <c r="S8" s="20" t="s">
        <v>23</v>
      </c>
      <c r="T8" s="20" t="s">
        <v>24</v>
      </c>
      <c r="U8" s="20" t="s">
        <v>25</v>
      </c>
      <c r="V8" s="20" t="s">
        <v>26</v>
      </c>
      <c r="W8" s="21" t="s">
        <v>27</v>
      </c>
      <c r="X8" s="20" t="s">
        <v>28</v>
      </c>
      <c r="Y8" s="20" t="s">
        <v>29</v>
      </c>
      <c r="Z8" s="20" t="s">
        <v>30</v>
      </c>
      <c r="AA8" s="20" t="s">
        <v>31</v>
      </c>
      <c r="AB8" s="20" t="s">
        <v>32</v>
      </c>
      <c r="AC8" s="20" t="s">
        <v>33</v>
      </c>
      <c r="AD8" s="21" t="s">
        <v>34</v>
      </c>
      <c r="AE8" s="20" t="s">
        <v>35</v>
      </c>
      <c r="AF8" s="20" t="s">
        <v>36</v>
      </c>
      <c r="AG8" s="21" t="s">
        <v>37</v>
      </c>
      <c r="AH8" s="54" t="s">
        <v>38</v>
      </c>
      <c r="AI8" s="20" t="s">
        <v>39</v>
      </c>
      <c r="AJ8" s="20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7" s="33" customFormat="1" ht="19.149999999999999" customHeight="1">
      <c r="A9" s="26" t="s">
        <v>42</v>
      </c>
      <c r="B9" s="26">
        <v>85</v>
      </c>
      <c r="C9" s="27">
        <f ca="1">OFFSET(C9,15,0)</f>
        <v>1</v>
      </c>
      <c r="D9" s="28" t="s">
        <v>318</v>
      </c>
      <c r="E9" s="26" t="s">
        <v>44</v>
      </c>
      <c r="F9" s="26">
        <v>54</v>
      </c>
      <c r="G9" s="214" t="s">
        <v>319</v>
      </c>
      <c r="H9" s="215"/>
      <c r="I9" s="215"/>
      <c r="J9" s="215"/>
      <c r="K9" s="216"/>
      <c r="L9" s="29" t="s">
        <v>48</v>
      </c>
      <c r="M9" s="30"/>
      <c r="N9" s="30"/>
      <c r="O9" s="30"/>
      <c r="P9" s="30"/>
      <c r="Q9" s="29" t="s">
        <v>54</v>
      </c>
      <c r="R9" s="30"/>
      <c r="S9" s="30"/>
      <c r="T9" s="30"/>
      <c r="U9" s="30"/>
      <c r="V9" s="29" t="s">
        <v>54</v>
      </c>
      <c r="W9" s="30"/>
      <c r="X9" s="30"/>
      <c r="Y9" s="30"/>
      <c r="Z9" s="30"/>
      <c r="AA9" s="29" t="s">
        <v>54</v>
      </c>
      <c r="AB9" s="30"/>
      <c r="AC9" s="30"/>
      <c r="AD9" s="30"/>
      <c r="AE9" s="29" t="s">
        <v>216</v>
      </c>
      <c r="AF9" s="30"/>
      <c r="AG9" s="30"/>
      <c r="AH9" s="30"/>
      <c r="AI9" s="30"/>
      <c r="AJ9" s="30"/>
      <c r="AK9" s="31"/>
      <c r="AL9" s="32"/>
      <c r="AM9" s="31"/>
      <c r="AN9" s="32"/>
      <c r="AP9" s="34" t="s">
        <v>49</v>
      </c>
      <c r="AQ9" s="35">
        <f>IF(E9="M",100,IF(E9=1,100,IF(E9="","",120)))</f>
        <v>100</v>
      </c>
      <c r="AT9" s="36"/>
    </row>
    <row r="10" spans="1:47" s="37" customFormat="1" ht="21.6" customHeight="1">
      <c r="A10" s="26" t="s">
        <v>42</v>
      </c>
      <c r="B10" s="26">
        <v>72</v>
      </c>
      <c r="C10" s="27">
        <f t="shared" ref="C10:C18" ca="1" si="0">OFFSET(C10,15,0)</f>
        <v>2</v>
      </c>
      <c r="D10" s="38" t="s">
        <v>320</v>
      </c>
      <c r="E10" s="26" t="s">
        <v>44</v>
      </c>
      <c r="F10" s="26">
        <v>54</v>
      </c>
      <c r="G10" s="214" t="s">
        <v>321</v>
      </c>
      <c r="H10" s="215"/>
      <c r="I10" s="215"/>
      <c r="J10" s="215"/>
      <c r="K10" s="216"/>
      <c r="L10" s="30"/>
      <c r="M10" s="30"/>
      <c r="N10" s="29" t="s">
        <v>65</v>
      </c>
      <c r="O10" s="30"/>
      <c r="P10" s="30"/>
      <c r="Q10" s="30"/>
      <c r="R10" s="30"/>
      <c r="S10" s="29" t="s">
        <v>54</v>
      </c>
      <c r="T10" s="30"/>
      <c r="U10" s="30"/>
      <c r="V10" s="30"/>
      <c r="W10" s="29"/>
      <c r="X10" s="30"/>
      <c r="Y10" s="30"/>
      <c r="Z10" s="30"/>
      <c r="AA10" s="30"/>
      <c r="AB10" s="30"/>
      <c r="AC10" s="29" t="s">
        <v>54</v>
      </c>
      <c r="AD10" s="30"/>
      <c r="AE10" s="30"/>
      <c r="AF10" s="29" t="s">
        <v>54</v>
      </c>
      <c r="AG10" s="30"/>
      <c r="AH10" s="30"/>
      <c r="AI10" s="30"/>
      <c r="AJ10" s="30"/>
      <c r="AK10" s="31"/>
      <c r="AL10" s="32"/>
      <c r="AM10" s="31"/>
      <c r="AN10" s="32"/>
      <c r="AP10" s="34" t="s">
        <v>56</v>
      </c>
      <c r="AQ10" s="35"/>
      <c r="AT10" s="36"/>
    </row>
    <row r="11" spans="1:47" s="33" customFormat="1" ht="21.6" customHeight="1">
      <c r="A11" s="26" t="s">
        <v>191</v>
      </c>
      <c r="B11" s="26">
        <v>35</v>
      </c>
      <c r="C11" s="27">
        <f ca="1">OFFSET(C11,15,0)</f>
        <v>3</v>
      </c>
      <c r="D11" s="38" t="s">
        <v>322</v>
      </c>
      <c r="E11" s="26" t="s">
        <v>44</v>
      </c>
      <c r="F11" s="26">
        <v>55</v>
      </c>
      <c r="G11" s="214" t="s">
        <v>323</v>
      </c>
      <c r="H11" s="215"/>
      <c r="I11" s="215"/>
      <c r="J11" s="215"/>
      <c r="K11" s="216"/>
      <c r="L11" s="29" t="s">
        <v>53</v>
      </c>
      <c r="M11" s="30"/>
      <c r="N11" s="30"/>
      <c r="O11" s="30"/>
      <c r="P11" s="30"/>
      <c r="Q11" s="30"/>
      <c r="R11" s="30"/>
      <c r="S11" s="30"/>
      <c r="T11" s="29" t="s">
        <v>316</v>
      </c>
      <c r="U11" s="30"/>
      <c r="V11" s="30"/>
      <c r="W11" s="30"/>
      <c r="X11" s="30"/>
      <c r="Y11" s="29" t="s">
        <v>73</v>
      </c>
      <c r="Z11" s="30"/>
      <c r="AA11" s="30"/>
      <c r="AB11" s="30"/>
      <c r="AC11" s="30"/>
      <c r="AD11" s="29"/>
      <c r="AE11" s="30"/>
      <c r="AF11" s="30"/>
      <c r="AG11" s="30"/>
      <c r="AH11" s="29"/>
      <c r="AI11" s="30"/>
      <c r="AJ11" s="30"/>
      <c r="AK11" s="31"/>
      <c r="AL11" s="32"/>
      <c r="AM11" s="31"/>
      <c r="AN11" s="32"/>
      <c r="AP11" s="34" t="s">
        <v>60</v>
      </c>
      <c r="AQ11" s="39"/>
      <c r="AT11" s="36"/>
    </row>
    <row r="12" spans="1:47" s="33" customFormat="1" ht="21.6" customHeight="1">
      <c r="A12" s="26" t="s">
        <v>191</v>
      </c>
      <c r="B12" s="26">
        <v>35</v>
      </c>
      <c r="C12" s="27">
        <f ca="1">OFFSET(C12,15,0)</f>
        <v>4</v>
      </c>
      <c r="D12" s="28" t="s">
        <v>324</v>
      </c>
      <c r="E12" s="26" t="s">
        <v>44</v>
      </c>
      <c r="F12" s="26">
        <v>55</v>
      </c>
      <c r="G12" s="214" t="s">
        <v>323</v>
      </c>
      <c r="H12" s="215"/>
      <c r="I12" s="215"/>
      <c r="J12" s="215"/>
      <c r="K12" s="216"/>
      <c r="L12" s="30"/>
      <c r="M12" s="30"/>
      <c r="N12" s="29" t="s">
        <v>48</v>
      </c>
      <c r="O12" s="30"/>
      <c r="P12" s="30"/>
      <c r="Q12" s="30"/>
      <c r="R12" s="29" t="s">
        <v>45</v>
      </c>
      <c r="S12" s="30"/>
      <c r="T12" s="30"/>
      <c r="U12" s="30"/>
      <c r="V12" s="29" t="s">
        <v>216</v>
      </c>
      <c r="W12" s="30"/>
      <c r="X12" s="30"/>
      <c r="Y12" s="30"/>
      <c r="Z12" s="29" t="s">
        <v>53</v>
      </c>
      <c r="AA12" s="30"/>
      <c r="AB12" s="30"/>
      <c r="AC12" s="30"/>
      <c r="AD12" s="30"/>
      <c r="AE12" s="30"/>
      <c r="AF12" s="30"/>
      <c r="AG12" s="30"/>
      <c r="AH12" s="30"/>
      <c r="AI12" s="29" t="s">
        <v>54</v>
      </c>
      <c r="AJ12" s="30"/>
      <c r="AK12" s="31"/>
      <c r="AL12" s="32"/>
      <c r="AM12" s="31"/>
      <c r="AN12" s="32"/>
      <c r="AP12" s="34" t="s">
        <v>66</v>
      </c>
      <c r="AQ12" s="39"/>
      <c r="AT12" s="36"/>
    </row>
    <row r="13" spans="1:47" s="33" customFormat="1" ht="21.6" customHeight="1">
      <c r="A13" s="26" t="s">
        <v>42</v>
      </c>
      <c r="B13" s="26">
        <v>85</v>
      </c>
      <c r="C13" s="27">
        <f t="shared" ca="1" si="0"/>
        <v>5</v>
      </c>
      <c r="D13" s="28" t="s">
        <v>325</v>
      </c>
      <c r="E13" s="26" t="s">
        <v>44</v>
      </c>
      <c r="F13" s="26">
        <v>55</v>
      </c>
      <c r="G13" s="214" t="s">
        <v>326</v>
      </c>
      <c r="H13" s="215"/>
      <c r="I13" s="215"/>
      <c r="J13" s="215"/>
      <c r="K13" s="216"/>
      <c r="L13" s="30"/>
      <c r="M13" s="30"/>
      <c r="N13" s="30"/>
      <c r="O13" s="29" t="s">
        <v>48</v>
      </c>
      <c r="P13" s="30"/>
      <c r="Q13" s="30"/>
      <c r="R13" s="30"/>
      <c r="S13" s="30"/>
      <c r="T13" s="29" t="s">
        <v>45</v>
      </c>
      <c r="U13" s="30"/>
      <c r="V13" s="30"/>
      <c r="W13" s="30"/>
      <c r="X13" s="30"/>
      <c r="Y13" s="30"/>
      <c r="Z13" s="30"/>
      <c r="AA13" s="29" t="s">
        <v>54</v>
      </c>
      <c r="AB13" s="30"/>
      <c r="AC13" s="30"/>
      <c r="AD13" s="30"/>
      <c r="AE13" s="30"/>
      <c r="AF13" s="29" t="s">
        <v>73</v>
      </c>
      <c r="AG13" s="30"/>
      <c r="AH13" s="30"/>
      <c r="AI13" s="30"/>
      <c r="AJ13" s="29" t="s">
        <v>53</v>
      </c>
      <c r="AK13" s="32"/>
      <c r="AL13" s="32"/>
      <c r="AM13" s="32"/>
      <c r="AN13" s="32"/>
      <c r="AP13" s="34" t="s">
        <v>69</v>
      </c>
      <c r="AQ13" s="39"/>
      <c r="AT13" s="36"/>
    </row>
    <row r="14" spans="1:47" s="33" customFormat="1" ht="21.6" customHeight="1">
      <c r="A14" s="26" t="s">
        <v>42</v>
      </c>
      <c r="B14" s="26">
        <v>85</v>
      </c>
      <c r="C14" s="27">
        <f t="shared" ca="1" si="0"/>
        <v>6</v>
      </c>
      <c r="D14" s="28" t="s">
        <v>327</v>
      </c>
      <c r="E14" s="26" t="s">
        <v>44</v>
      </c>
      <c r="F14" s="26">
        <v>55</v>
      </c>
      <c r="G14" s="214" t="s">
        <v>231</v>
      </c>
      <c r="H14" s="215"/>
      <c r="I14" s="215"/>
      <c r="J14" s="215"/>
      <c r="K14" s="216"/>
      <c r="L14" s="30"/>
      <c r="M14" s="30"/>
      <c r="N14" s="30"/>
      <c r="O14" s="30"/>
      <c r="P14" s="30"/>
      <c r="Q14" s="29" t="s">
        <v>55</v>
      </c>
      <c r="R14" s="30"/>
      <c r="S14" s="30"/>
      <c r="T14" s="30"/>
      <c r="U14" s="29" t="s">
        <v>45</v>
      </c>
      <c r="V14" s="30"/>
      <c r="W14" s="29"/>
      <c r="X14" s="30"/>
      <c r="Y14" s="30"/>
      <c r="Z14" s="30"/>
      <c r="AA14" s="30"/>
      <c r="AB14" s="30"/>
      <c r="AC14" s="30"/>
      <c r="AD14" s="29"/>
      <c r="AE14" s="30"/>
      <c r="AF14" s="30"/>
      <c r="AG14" s="29"/>
      <c r="AH14" s="30"/>
      <c r="AI14" s="30"/>
      <c r="AJ14" s="30"/>
      <c r="AK14" s="32"/>
      <c r="AL14" s="32"/>
      <c r="AM14" s="32"/>
      <c r="AN14" s="32"/>
      <c r="AP14" s="34" t="s">
        <v>75</v>
      </c>
      <c r="AQ14" s="39"/>
      <c r="AT14" s="36"/>
    </row>
    <row r="15" spans="1:47" s="33" customFormat="1" ht="21.6" customHeight="1">
      <c r="A15" s="26" t="s">
        <v>202</v>
      </c>
      <c r="B15" s="26">
        <v>28</v>
      </c>
      <c r="C15" s="27">
        <f t="shared" ca="1" si="0"/>
        <v>7</v>
      </c>
      <c r="D15" s="28" t="s">
        <v>328</v>
      </c>
      <c r="E15" s="26" t="s">
        <v>44</v>
      </c>
      <c r="F15" s="26">
        <v>55</v>
      </c>
      <c r="G15" s="214" t="s">
        <v>329</v>
      </c>
      <c r="H15" s="215"/>
      <c r="I15" s="215"/>
      <c r="J15" s="215"/>
      <c r="K15" s="216"/>
      <c r="L15" s="30"/>
      <c r="M15" s="30"/>
      <c r="N15" s="30"/>
      <c r="O15" s="30"/>
      <c r="P15" s="29" t="s">
        <v>53</v>
      </c>
      <c r="Q15" s="30"/>
      <c r="R15" s="30"/>
      <c r="S15" s="29" t="s">
        <v>55</v>
      </c>
      <c r="T15" s="30"/>
      <c r="U15" s="30"/>
      <c r="V15" s="30"/>
      <c r="W15" s="30"/>
      <c r="X15" s="30"/>
      <c r="Y15" s="29" t="s">
        <v>54</v>
      </c>
      <c r="Z15" s="30"/>
      <c r="AA15" s="30"/>
      <c r="AB15" s="29" t="s">
        <v>54</v>
      </c>
      <c r="AC15" s="30"/>
      <c r="AD15" s="30"/>
      <c r="AE15" s="29" t="s">
        <v>316</v>
      </c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79</v>
      </c>
      <c r="AQ15" s="39"/>
      <c r="AT15" s="36"/>
    </row>
    <row r="16" spans="1:47" s="33" customFormat="1" ht="21.6" customHeight="1">
      <c r="A16" s="26" t="s">
        <v>191</v>
      </c>
      <c r="B16" s="26">
        <v>35</v>
      </c>
      <c r="C16" s="27">
        <f t="shared" ca="1" si="0"/>
        <v>8</v>
      </c>
      <c r="D16" s="38" t="s">
        <v>330</v>
      </c>
      <c r="E16" s="26" t="s">
        <v>44</v>
      </c>
      <c r="F16" s="26">
        <v>55</v>
      </c>
      <c r="G16" s="214" t="s">
        <v>331</v>
      </c>
      <c r="H16" s="215"/>
      <c r="I16" s="215"/>
      <c r="J16" s="215"/>
      <c r="K16" s="216"/>
      <c r="L16" s="30"/>
      <c r="M16" s="29" t="s">
        <v>239</v>
      </c>
      <c r="N16" s="30"/>
      <c r="O16" s="30"/>
      <c r="P16" s="30"/>
      <c r="Q16" s="30"/>
      <c r="R16" s="29" t="s">
        <v>65</v>
      </c>
      <c r="S16" s="30"/>
      <c r="T16" s="30"/>
      <c r="U16" s="30"/>
      <c r="V16" s="30"/>
      <c r="W16" s="30"/>
      <c r="X16" s="29" t="s">
        <v>54</v>
      </c>
      <c r="Y16" s="30"/>
      <c r="Z16" s="30"/>
      <c r="AA16" s="30"/>
      <c r="AB16" s="30"/>
      <c r="AC16" s="29" t="s">
        <v>45</v>
      </c>
      <c r="AD16" s="30"/>
      <c r="AE16" s="30"/>
      <c r="AF16" s="30"/>
      <c r="AG16" s="30"/>
      <c r="AH16" s="29"/>
      <c r="AI16" s="30"/>
      <c r="AJ16" s="30"/>
      <c r="AK16" s="32"/>
      <c r="AL16" s="32"/>
      <c r="AM16" s="32"/>
      <c r="AN16" s="32"/>
      <c r="AP16" s="34" t="s">
        <v>83</v>
      </c>
      <c r="AQ16" s="39"/>
      <c r="AT16" s="36"/>
    </row>
    <row r="17" spans="1:50" s="33" customFormat="1" ht="21.6" customHeight="1">
      <c r="A17" s="26" t="s">
        <v>42</v>
      </c>
      <c r="B17" s="26">
        <v>49</v>
      </c>
      <c r="C17" s="27">
        <f t="shared" ca="1" si="0"/>
        <v>9</v>
      </c>
      <c r="D17" s="28" t="s">
        <v>332</v>
      </c>
      <c r="E17" s="26" t="s">
        <v>44</v>
      </c>
      <c r="F17" s="26">
        <v>55</v>
      </c>
      <c r="G17" s="214" t="s">
        <v>333</v>
      </c>
      <c r="H17" s="215"/>
      <c r="I17" s="215"/>
      <c r="J17" s="215"/>
      <c r="K17" s="216"/>
      <c r="L17" s="30"/>
      <c r="M17" s="30"/>
      <c r="N17" s="30"/>
      <c r="O17" s="29" t="s">
        <v>302</v>
      </c>
      <c r="P17" s="30"/>
      <c r="Q17" s="30"/>
      <c r="R17" s="30"/>
      <c r="S17" s="30"/>
      <c r="T17" s="30"/>
      <c r="U17" s="29" t="s">
        <v>48</v>
      </c>
      <c r="V17" s="30"/>
      <c r="W17" s="30"/>
      <c r="X17" s="29" t="s">
        <v>45</v>
      </c>
      <c r="Y17" s="30"/>
      <c r="Z17" s="30"/>
      <c r="AA17" s="30"/>
      <c r="AB17" s="29" t="s">
        <v>334</v>
      </c>
      <c r="AC17" s="30"/>
      <c r="AD17" s="30"/>
      <c r="AE17" s="30"/>
      <c r="AF17" s="30"/>
      <c r="AG17" s="30"/>
      <c r="AH17" s="30"/>
      <c r="AI17" s="29" t="s">
        <v>48</v>
      </c>
      <c r="AJ17" s="30"/>
      <c r="AK17" s="40"/>
      <c r="AL17" s="32"/>
      <c r="AM17" s="32"/>
      <c r="AN17" s="32"/>
      <c r="AO17" s="32"/>
      <c r="AP17" s="34" t="s">
        <v>87</v>
      </c>
      <c r="AQ17" s="39"/>
      <c r="AT17" s="32"/>
      <c r="AU17" s="41"/>
      <c r="AV17" s="41"/>
      <c r="AW17" s="41"/>
      <c r="AX17" s="41"/>
    </row>
    <row r="18" spans="1:50" s="33" customFormat="1" ht="21.6" customHeight="1">
      <c r="A18" s="26" t="s">
        <v>42</v>
      </c>
      <c r="B18" s="26">
        <v>44</v>
      </c>
      <c r="C18" s="27">
        <f t="shared" ca="1" si="0"/>
        <v>10</v>
      </c>
      <c r="D18" s="38" t="s">
        <v>335</v>
      </c>
      <c r="E18" s="42" t="s">
        <v>44</v>
      </c>
      <c r="F18" s="42">
        <v>55</v>
      </c>
      <c r="G18" s="214" t="s">
        <v>336</v>
      </c>
      <c r="H18" s="215"/>
      <c r="I18" s="215"/>
      <c r="J18" s="215"/>
      <c r="K18" s="216"/>
      <c r="L18" s="30"/>
      <c r="M18" s="29" t="s">
        <v>54</v>
      </c>
      <c r="N18" s="30"/>
      <c r="O18" s="30"/>
      <c r="P18" s="29" t="s">
        <v>54</v>
      </c>
      <c r="Q18" s="30"/>
      <c r="R18" s="30"/>
      <c r="S18" s="30"/>
      <c r="T18" s="30"/>
      <c r="U18" s="30"/>
      <c r="V18" s="30"/>
      <c r="W18" s="30"/>
      <c r="X18" s="30"/>
      <c r="Y18" s="30"/>
      <c r="Z18" s="29" t="s">
        <v>54</v>
      </c>
      <c r="AA18" s="30"/>
      <c r="AB18" s="30"/>
      <c r="AC18" s="30"/>
      <c r="AD18" s="30"/>
      <c r="AE18" s="30"/>
      <c r="AF18" s="30"/>
      <c r="AG18" s="29"/>
      <c r="AH18" s="30"/>
      <c r="AI18" s="30"/>
      <c r="AJ18" s="29" t="s">
        <v>54</v>
      </c>
      <c r="AK18" s="43"/>
      <c r="AL18" s="32"/>
      <c r="AM18" s="32"/>
      <c r="AN18" s="32"/>
      <c r="AO18" s="32"/>
      <c r="AP18" s="44" t="s">
        <v>90</v>
      </c>
      <c r="AQ18" s="39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9"/>
      <c r="AT19" s="32"/>
      <c r="AU19" s="41"/>
      <c r="AV19" s="45"/>
      <c r="AW19" s="45"/>
      <c r="AX19" s="45"/>
    </row>
    <row r="20" spans="1:50" s="33" customFormat="1" ht="21.6" customHeight="1" thickBot="1">
      <c r="B20" s="52"/>
      <c r="C20" s="52"/>
      <c r="D20" s="217" t="s">
        <v>92</v>
      </c>
      <c r="E20" s="217"/>
      <c r="F20" s="217"/>
      <c r="G20" s="21" t="s">
        <v>93</v>
      </c>
      <c r="H20" s="21" t="s">
        <v>94</v>
      </c>
      <c r="I20" s="53" t="s">
        <v>95</v>
      </c>
      <c r="J20" s="21" t="s">
        <v>96</v>
      </c>
      <c r="K20" s="55" t="s">
        <v>97</v>
      </c>
      <c r="L20" s="53" t="s">
        <v>98</v>
      </c>
      <c r="M20" s="53" t="s">
        <v>99</v>
      </c>
      <c r="N20" s="53" t="s">
        <v>100</v>
      </c>
      <c r="O20" s="53" t="s">
        <v>101</v>
      </c>
      <c r="P20" s="53" t="s">
        <v>102</v>
      </c>
      <c r="V20" s="40"/>
      <c r="W20" s="40"/>
      <c r="X20" s="40"/>
      <c r="Y20" s="40"/>
      <c r="Z20" s="218" t="s">
        <v>103</v>
      </c>
      <c r="AA20" s="219"/>
      <c r="AB20" s="219"/>
      <c r="AC20" s="219"/>
      <c r="AD20" s="219"/>
      <c r="AE20" s="220"/>
      <c r="AM20" s="41"/>
      <c r="AN20" s="41"/>
      <c r="AP20" s="39"/>
      <c r="AQ20" s="32"/>
      <c r="AR20" s="32"/>
      <c r="AS20" s="32"/>
      <c r="AU20" s="45"/>
      <c r="AV20" s="45"/>
    </row>
    <row r="21" spans="1:50" s="33" customFormat="1" ht="21.6" customHeight="1" thickBot="1">
      <c r="B21" s="52"/>
      <c r="C21" s="52"/>
      <c r="D21" s="217"/>
      <c r="E21" s="217"/>
      <c r="F21" s="217"/>
      <c r="G21" s="21" t="s">
        <v>104</v>
      </c>
      <c r="H21" s="109" t="s">
        <v>105</v>
      </c>
      <c r="I21" s="21" t="s">
        <v>106</v>
      </c>
      <c r="J21" s="21" t="s">
        <v>107</v>
      </c>
      <c r="K21" s="109" t="s">
        <v>108</v>
      </c>
      <c r="L21" s="21" t="s">
        <v>109</v>
      </c>
      <c r="M21" s="53" t="s">
        <v>110</v>
      </c>
      <c r="N21" s="21" t="s">
        <v>111</v>
      </c>
      <c r="O21" s="21" t="s">
        <v>112</v>
      </c>
      <c r="P21" s="21" t="s">
        <v>113</v>
      </c>
      <c r="S21" s="56"/>
      <c r="T21" s="56"/>
      <c r="U21" s="56"/>
      <c r="V21" s="56"/>
      <c r="W21" s="56"/>
      <c r="X21" s="56"/>
      <c r="Z21" s="57"/>
      <c r="AA21" s="58"/>
      <c r="AB21" s="58"/>
      <c r="AC21" s="58"/>
      <c r="AD21" s="58"/>
      <c r="AE21" s="59"/>
      <c r="AM21" s="48"/>
      <c r="AN21" s="48"/>
      <c r="AP21" s="60" t="s">
        <v>114</v>
      </c>
      <c r="AQ21" s="39"/>
      <c r="AT21" s="61"/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69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09" t="s">
        <v>108</v>
      </c>
      <c r="T23" s="72"/>
      <c r="U23" s="72"/>
      <c r="V23" s="72"/>
      <c r="W23" s="72"/>
      <c r="X23" s="73"/>
      <c r="Z23" s="74"/>
      <c r="AA23" s="75"/>
      <c r="AB23" s="75"/>
      <c r="AC23" s="75"/>
      <c r="AD23" s="75"/>
      <c r="AE23" s="76"/>
      <c r="AM23" s="48"/>
      <c r="AN23" s="48"/>
      <c r="AO23" s="77"/>
    </row>
    <row r="24" spans="1:50" s="33" customFormat="1" ht="24" customHeight="1">
      <c r="A24" s="78" t="str">
        <f ca="1">OFFSET(A24,-15,0)</f>
        <v>PDL</v>
      </c>
      <c r="B24" s="79">
        <f ca="1">OFFSET(B24,-15,0)</f>
        <v>85</v>
      </c>
      <c r="C24" s="17">
        <v>1</v>
      </c>
      <c r="D24" s="28" t="str">
        <f ca="1">OFFSET(D24,-15,0)</f>
        <v>MENARD Colin</v>
      </c>
      <c r="E24" s="80" t="str">
        <f ca="1">OFFSET(E24,-15,0)</f>
        <v>M</v>
      </c>
      <c r="F24" s="26">
        <v>30</v>
      </c>
      <c r="G24" s="81">
        <v>0</v>
      </c>
      <c r="H24" s="81">
        <v>0</v>
      </c>
      <c r="I24" s="81">
        <v>0</v>
      </c>
      <c r="J24" s="81">
        <v>0</v>
      </c>
      <c r="K24" s="82">
        <v>0</v>
      </c>
      <c r="L24" s="83" t="s">
        <v>128</v>
      </c>
      <c r="M24" s="227">
        <f>SUM(G24:K24)</f>
        <v>0</v>
      </c>
      <c r="N24" s="228"/>
      <c r="O24" s="84"/>
      <c r="P24" s="233">
        <f t="shared" ref="P24:P33" ca="1" si="1">SUM(OFFSET(P24,0,-10),OFFSET(P24,0,-3))</f>
        <v>30</v>
      </c>
      <c r="Q24" s="232"/>
      <c r="R24" s="45"/>
      <c r="S24" s="85"/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N24" s="48"/>
      <c r="AO24" s="52"/>
      <c r="AQ24" s="39">
        <f t="shared" ref="AQ24:AQ33" si="2">COUNT(G24:K24)</f>
        <v>5</v>
      </c>
    </row>
    <row r="25" spans="1:50" s="33" customFormat="1" ht="21.6" customHeight="1">
      <c r="A25" s="78" t="str">
        <f t="shared" ref="A25:B33" ca="1" si="3">OFFSET(A25,-15,0)</f>
        <v>PDL</v>
      </c>
      <c r="B25" s="79">
        <f t="shared" ca="1" si="3"/>
        <v>72</v>
      </c>
      <c r="C25" s="17">
        <v>2</v>
      </c>
      <c r="D25" s="38" t="str">
        <f t="shared" ref="D25:E33" ca="1" si="4">OFFSET(D25,-15,0)</f>
        <v>PICHEREAU Antoine</v>
      </c>
      <c r="E25" s="80" t="str">
        <f t="shared" ca="1" si="4"/>
        <v>M</v>
      </c>
      <c r="F25" s="26">
        <v>60</v>
      </c>
      <c r="G25" s="81">
        <v>7</v>
      </c>
      <c r="H25" s="81">
        <v>0</v>
      </c>
      <c r="I25" s="81">
        <v>0</v>
      </c>
      <c r="J25" s="81">
        <v>0</v>
      </c>
      <c r="K25" s="82">
        <v>0</v>
      </c>
      <c r="L25" s="83"/>
      <c r="M25" s="227">
        <f t="shared" ref="M25:M33" si="5">SUM(G25:K25)</f>
        <v>7</v>
      </c>
      <c r="N25" s="228"/>
      <c r="O25" s="84"/>
      <c r="P25" s="233">
        <f t="shared" ca="1" si="1"/>
        <v>67</v>
      </c>
      <c r="Q25" s="232"/>
      <c r="R25" s="45"/>
      <c r="S25" s="85"/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M25" s="48"/>
      <c r="AN25" s="48"/>
      <c r="AO25" s="52"/>
      <c r="AQ25" s="39">
        <f t="shared" si="2"/>
        <v>5</v>
      </c>
    </row>
    <row r="26" spans="1:50" s="33" customFormat="1" ht="21.6" customHeight="1">
      <c r="A26" s="78" t="str">
        <f t="shared" ca="1" si="3"/>
        <v>BRE</v>
      </c>
      <c r="B26" s="79">
        <f t="shared" ca="1" si="3"/>
        <v>35</v>
      </c>
      <c r="C26" s="17">
        <v>3</v>
      </c>
      <c r="D26" s="38" t="str">
        <f t="shared" ca="1" si="4"/>
        <v>HESLAN Bastien</v>
      </c>
      <c r="E26" s="80" t="str">
        <f t="shared" ca="1" si="4"/>
        <v>M</v>
      </c>
      <c r="F26" s="26">
        <v>74</v>
      </c>
      <c r="G26" s="81">
        <v>10</v>
      </c>
      <c r="H26" s="81">
        <v>0</v>
      </c>
      <c r="I26" s="81">
        <v>10</v>
      </c>
      <c r="J26" s="81">
        <v>10</v>
      </c>
      <c r="K26" s="82" t="str">
        <f t="shared" ref="K26:K31" si="6">IF(L26&lt;&gt;"","-","")</f>
        <v/>
      </c>
      <c r="L26" s="83"/>
      <c r="M26" s="227">
        <f t="shared" si="5"/>
        <v>30</v>
      </c>
      <c r="N26" s="228"/>
      <c r="O26" s="84"/>
      <c r="P26" s="231">
        <f t="shared" ca="1" si="1"/>
        <v>104</v>
      </c>
      <c r="Q26" s="230"/>
      <c r="R26" s="45"/>
      <c r="S26" s="85" t="s">
        <v>55</v>
      </c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M26" s="48"/>
      <c r="AN26" s="48"/>
      <c r="AO26" s="52"/>
      <c r="AQ26" s="39">
        <f t="shared" si="2"/>
        <v>4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BRE</v>
      </c>
      <c r="B27" s="79">
        <f t="shared" ca="1" si="3"/>
        <v>35</v>
      </c>
      <c r="C27" s="17">
        <v>4</v>
      </c>
      <c r="D27" s="28" t="str">
        <f t="shared" ca="1" si="4"/>
        <v>HOUSSAIS Yanis</v>
      </c>
      <c r="E27" s="80" t="str">
        <f t="shared" ca="1" si="4"/>
        <v>M</v>
      </c>
      <c r="F27" s="26">
        <v>77</v>
      </c>
      <c r="G27" s="81">
        <v>0</v>
      </c>
      <c r="H27" s="81">
        <v>10</v>
      </c>
      <c r="I27" s="81">
        <v>0</v>
      </c>
      <c r="J27" s="81">
        <v>10</v>
      </c>
      <c r="K27" s="82">
        <v>0</v>
      </c>
      <c r="L27" s="83" t="s">
        <v>128</v>
      </c>
      <c r="M27" s="227">
        <f t="shared" si="5"/>
        <v>20</v>
      </c>
      <c r="N27" s="228"/>
      <c r="O27" s="84"/>
      <c r="P27" s="233">
        <f t="shared" ca="1" si="1"/>
        <v>97</v>
      </c>
      <c r="Q27" s="232"/>
      <c r="R27" s="45"/>
      <c r="S27" s="85"/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M27" s="48"/>
      <c r="AN27" s="48"/>
      <c r="AO27" s="52"/>
      <c r="AQ27" s="39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PDL</v>
      </c>
      <c r="B28" s="79">
        <f t="shared" ca="1" si="3"/>
        <v>85</v>
      </c>
      <c r="C28" s="17">
        <v>5</v>
      </c>
      <c r="D28" s="28" t="str">
        <f t="shared" ca="1" si="4"/>
        <v>BERTHOME Justin</v>
      </c>
      <c r="E28" s="80" t="str">
        <f t="shared" ca="1" si="4"/>
        <v>M</v>
      </c>
      <c r="F28" s="26">
        <v>68</v>
      </c>
      <c r="G28" s="81">
        <v>0</v>
      </c>
      <c r="H28" s="81">
        <v>10</v>
      </c>
      <c r="I28" s="81">
        <v>0</v>
      </c>
      <c r="J28" s="81">
        <v>10</v>
      </c>
      <c r="K28" s="82">
        <v>10</v>
      </c>
      <c r="L28" s="83" t="s">
        <v>128</v>
      </c>
      <c r="M28" s="227">
        <f t="shared" si="5"/>
        <v>30</v>
      </c>
      <c r="N28" s="228"/>
      <c r="O28" s="84"/>
      <c r="P28" s="233">
        <f t="shared" ca="1" si="1"/>
        <v>98</v>
      </c>
      <c r="Q28" s="232"/>
      <c r="R28" s="45"/>
      <c r="S28" s="85"/>
      <c r="T28" s="86"/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M28" s="48"/>
      <c r="AN28" s="48"/>
      <c r="AO28" s="52"/>
      <c r="AQ28" s="39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PDL</v>
      </c>
      <c r="B29" s="79">
        <f t="shared" ca="1" si="3"/>
        <v>85</v>
      </c>
      <c r="C29" s="17">
        <v>6</v>
      </c>
      <c r="D29" s="28" t="str">
        <f t="shared" ca="1" si="4"/>
        <v>BROSSAUD Noe</v>
      </c>
      <c r="E29" s="80" t="str">
        <f t="shared" ca="1" si="4"/>
        <v>M</v>
      </c>
      <c r="F29" s="26">
        <v>77</v>
      </c>
      <c r="G29" s="81">
        <v>10</v>
      </c>
      <c r="H29" s="81">
        <v>10</v>
      </c>
      <c r="I29" s="81">
        <v>10</v>
      </c>
      <c r="J29" s="81" t="str">
        <f>IF(L29&lt;&gt;"","-","")</f>
        <v>-</v>
      </c>
      <c r="K29" s="82" t="str">
        <f t="shared" si="6"/>
        <v>-</v>
      </c>
      <c r="L29" s="83" t="s">
        <v>127</v>
      </c>
      <c r="M29" s="227">
        <f t="shared" si="5"/>
        <v>30</v>
      </c>
      <c r="N29" s="228"/>
      <c r="O29" s="84"/>
      <c r="P29" s="231">
        <f t="shared" ca="1" si="1"/>
        <v>107</v>
      </c>
      <c r="Q29" s="230"/>
      <c r="R29" s="45"/>
      <c r="S29" s="85"/>
      <c r="T29" s="86"/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M29" s="48"/>
      <c r="AN29" s="48"/>
      <c r="AO29" s="52"/>
      <c r="AQ29" s="39">
        <f t="shared" si="2"/>
        <v>3</v>
      </c>
      <c r="AR29" s="22"/>
    </row>
    <row r="30" spans="1:50" s="33" customFormat="1" ht="21.6" customHeight="1">
      <c r="A30" s="78" t="str">
        <f t="shared" ca="1" si="3"/>
        <v>TBO</v>
      </c>
      <c r="B30" s="79">
        <f t="shared" ca="1" si="3"/>
        <v>28</v>
      </c>
      <c r="C30" s="17">
        <v>7</v>
      </c>
      <c r="D30" s="28" t="str">
        <f t="shared" ca="1" si="4"/>
        <v>DASSE Vincent</v>
      </c>
      <c r="E30" s="80" t="str">
        <f t="shared" ca="1" si="4"/>
        <v>M</v>
      </c>
      <c r="F30" s="26">
        <v>51</v>
      </c>
      <c r="G30" s="81">
        <v>10</v>
      </c>
      <c r="H30" s="81">
        <v>10</v>
      </c>
      <c r="I30" s="81">
        <v>0</v>
      </c>
      <c r="J30" s="81">
        <v>0</v>
      </c>
      <c r="K30" s="82">
        <v>7</v>
      </c>
      <c r="L30" s="83" t="s">
        <v>128</v>
      </c>
      <c r="M30" s="227">
        <f t="shared" si="5"/>
        <v>27</v>
      </c>
      <c r="N30" s="228"/>
      <c r="O30" s="84"/>
      <c r="P30" s="233">
        <f t="shared" ca="1" si="1"/>
        <v>78</v>
      </c>
      <c r="Q30" s="230"/>
      <c r="R30" s="45"/>
      <c r="S30" s="85"/>
      <c r="T30" s="86"/>
      <c r="U30" s="86"/>
      <c r="V30" s="86"/>
      <c r="W30" s="86"/>
      <c r="X30" s="87"/>
      <c r="Z30" s="85"/>
      <c r="AA30" s="86"/>
      <c r="AB30" s="86"/>
      <c r="AC30" s="86"/>
      <c r="AD30" s="86"/>
      <c r="AE30" s="87"/>
      <c r="AM30" s="48"/>
      <c r="AN30" s="48"/>
      <c r="AO30" s="52"/>
      <c r="AQ30" s="39">
        <f t="shared" si="2"/>
        <v>5</v>
      </c>
      <c r="AR30" s="22"/>
    </row>
    <row r="31" spans="1:50" s="33" customFormat="1" ht="21.6" customHeight="1">
      <c r="A31" s="78" t="str">
        <f t="shared" ca="1" si="3"/>
        <v>BRE</v>
      </c>
      <c r="B31" s="79">
        <f t="shared" ca="1" si="3"/>
        <v>35</v>
      </c>
      <c r="C31" s="17">
        <v>8</v>
      </c>
      <c r="D31" s="38" t="str">
        <f t="shared" ca="1" si="4"/>
        <v>FROC Renan</v>
      </c>
      <c r="E31" s="80" t="str">
        <f t="shared" ca="1" si="4"/>
        <v>M</v>
      </c>
      <c r="F31" s="26">
        <v>80</v>
      </c>
      <c r="G31" s="81">
        <v>10</v>
      </c>
      <c r="H31" s="81">
        <v>0</v>
      </c>
      <c r="I31" s="81">
        <v>0</v>
      </c>
      <c r="J31" s="81">
        <v>10</v>
      </c>
      <c r="K31" s="82" t="str">
        <f t="shared" si="6"/>
        <v>-</v>
      </c>
      <c r="L31" s="83" t="s">
        <v>127</v>
      </c>
      <c r="M31" s="227">
        <f t="shared" si="5"/>
        <v>20</v>
      </c>
      <c r="N31" s="228"/>
      <c r="O31" s="84"/>
      <c r="P31" s="231">
        <f t="shared" ca="1" si="1"/>
        <v>100</v>
      </c>
      <c r="Q31" s="230"/>
      <c r="R31" s="45"/>
      <c r="S31" s="85"/>
      <c r="T31" s="86"/>
      <c r="U31" s="86"/>
      <c r="V31" s="86"/>
      <c r="W31" s="86"/>
      <c r="X31" s="87"/>
      <c r="Z31" s="85"/>
      <c r="AA31" s="86"/>
      <c r="AB31" s="86"/>
      <c r="AC31" s="86"/>
      <c r="AD31" s="86"/>
      <c r="AE31" s="87"/>
      <c r="AM31" s="48"/>
      <c r="AN31" s="48"/>
      <c r="AO31" s="52"/>
      <c r="AQ31" s="39">
        <f t="shared" si="2"/>
        <v>4</v>
      </c>
      <c r="AR31" s="22"/>
    </row>
    <row r="32" spans="1:50" s="33" customFormat="1" ht="21.6" customHeight="1">
      <c r="A32" s="78" t="str">
        <f t="shared" ca="1" si="3"/>
        <v>PDL</v>
      </c>
      <c r="B32" s="79">
        <f t="shared" ca="1" si="3"/>
        <v>49</v>
      </c>
      <c r="C32" s="17">
        <v>9</v>
      </c>
      <c r="D32" s="28" t="str">
        <f t="shared" ca="1" si="4"/>
        <v>GIRARD Dany</v>
      </c>
      <c r="E32" s="80" t="str">
        <f t="shared" ca="1" si="4"/>
        <v>M</v>
      </c>
      <c r="F32" s="26">
        <v>67</v>
      </c>
      <c r="G32" s="81">
        <v>10</v>
      </c>
      <c r="H32" s="81">
        <v>0</v>
      </c>
      <c r="I32" s="81">
        <v>10</v>
      </c>
      <c r="J32" s="81">
        <v>10</v>
      </c>
      <c r="K32" s="82">
        <v>0</v>
      </c>
      <c r="L32" s="83" t="s">
        <v>128</v>
      </c>
      <c r="M32" s="227">
        <f t="shared" si="5"/>
        <v>30</v>
      </c>
      <c r="N32" s="228"/>
      <c r="O32" s="84"/>
      <c r="P32" s="229">
        <f t="shared" ca="1" si="1"/>
        <v>97</v>
      </c>
      <c r="Q32" s="230"/>
      <c r="R32" s="89"/>
      <c r="S32" s="85"/>
      <c r="T32" s="86"/>
      <c r="U32" s="86"/>
      <c r="V32" s="86"/>
      <c r="W32" s="86"/>
      <c r="X32" s="87"/>
      <c r="Z32" s="85"/>
      <c r="AA32" s="86"/>
      <c r="AB32" s="86"/>
      <c r="AC32" s="86"/>
      <c r="AD32" s="86"/>
      <c r="AE32" s="87"/>
      <c r="AN32" s="90"/>
      <c r="AO32" s="90"/>
      <c r="AP32" s="90"/>
      <c r="AQ32" s="39">
        <f t="shared" si="2"/>
        <v>5</v>
      </c>
      <c r="AR32" s="48"/>
      <c r="AS32" s="48"/>
    </row>
    <row r="33" spans="1:45" s="33" customFormat="1" ht="21.6" customHeight="1" thickBot="1">
      <c r="A33" s="91" t="str">
        <f t="shared" ca="1" si="3"/>
        <v>PDL</v>
      </c>
      <c r="B33" s="92">
        <f t="shared" ca="1" si="3"/>
        <v>44</v>
      </c>
      <c r="C33" s="17">
        <v>10</v>
      </c>
      <c r="D33" s="38" t="str">
        <f t="shared" ca="1" si="4"/>
        <v>LEMAITRE Antonin</v>
      </c>
      <c r="E33" s="80" t="str">
        <f t="shared" ca="1" si="4"/>
        <v>M</v>
      </c>
      <c r="F33" s="26">
        <v>20</v>
      </c>
      <c r="G33" s="81">
        <v>0</v>
      </c>
      <c r="H33" s="81">
        <v>0</v>
      </c>
      <c r="I33" s="81">
        <v>0</v>
      </c>
      <c r="J33" s="81">
        <v>0</v>
      </c>
      <c r="K33" s="82">
        <v>0</v>
      </c>
      <c r="L33" s="83"/>
      <c r="M33" s="227">
        <f t="shared" si="5"/>
        <v>0</v>
      </c>
      <c r="N33" s="228"/>
      <c r="O33" s="84"/>
      <c r="P33" s="229">
        <f t="shared" ca="1" si="1"/>
        <v>20</v>
      </c>
      <c r="Q33" s="230"/>
      <c r="R33" s="89"/>
      <c r="S33" s="93" t="s">
        <v>54</v>
      </c>
      <c r="T33" s="94"/>
      <c r="U33" s="94"/>
      <c r="V33" s="94"/>
      <c r="W33" s="94"/>
      <c r="X33" s="95"/>
      <c r="Z33" s="93"/>
      <c r="AA33" s="94"/>
      <c r="AB33" s="94"/>
      <c r="AC33" s="94"/>
      <c r="AD33" s="94"/>
      <c r="AE33" s="95"/>
      <c r="AN33" s="90"/>
      <c r="AO33" s="90"/>
      <c r="AP33" s="90"/>
      <c r="AQ33" s="39">
        <f t="shared" si="2"/>
        <v>5</v>
      </c>
      <c r="AR33" s="48"/>
      <c r="AS33" s="48"/>
    </row>
    <row r="34" spans="1:45" s="33" customFormat="1" ht="13.9" customHeight="1">
      <c r="A34" s="37"/>
      <c r="B34" s="37"/>
      <c r="C34" s="96" t="s">
        <v>129</v>
      </c>
      <c r="D34" s="96"/>
      <c r="E34" s="96"/>
      <c r="F34" s="96"/>
      <c r="G34" s="96"/>
      <c r="H34" s="96"/>
      <c r="I34" s="96"/>
      <c r="J34" s="96"/>
      <c r="K34" s="96"/>
      <c r="L34" s="96"/>
      <c r="M34" s="236" t="s">
        <v>130</v>
      </c>
      <c r="N34" s="236"/>
      <c r="O34" s="236"/>
      <c r="P34" s="236"/>
      <c r="Q34" s="236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</row>
    <row r="35" spans="1:45" s="33" customFormat="1" ht="14.45" hidden="1" customHeight="1">
      <c r="A35" s="37"/>
      <c r="B35" s="37"/>
      <c r="C35" s="98">
        <f>COUNT(L35:AJ35,S42:X42,Z42:AE42)</f>
        <v>0</v>
      </c>
      <c r="D35" s="98"/>
      <c r="E35" s="39"/>
      <c r="F35" s="39"/>
      <c r="G35" s="237" t="s">
        <v>131</v>
      </c>
      <c r="H35" s="238"/>
      <c r="I35" s="238"/>
      <c r="J35" s="238"/>
      <c r="K35" s="238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100"/>
      <c r="AL35" s="41"/>
      <c r="AM35" s="41"/>
    </row>
    <row r="36" spans="1:45" s="33" customFormat="1" ht="14.45" hidden="1" customHeight="1">
      <c r="A36" s="37"/>
      <c r="B36" s="37"/>
      <c r="C36" s="39"/>
      <c r="D36" s="39"/>
      <c r="E36" s="39"/>
      <c r="F36" s="39"/>
      <c r="G36" s="234" t="s">
        <v>132</v>
      </c>
      <c r="H36" s="235"/>
      <c r="I36" s="235"/>
      <c r="J36" s="235"/>
      <c r="K36" s="235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100"/>
      <c r="AL36" s="41"/>
      <c r="AM36" s="41"/>
    </row>
    <row r="37" spans="1:45" s="33" customFormat="1" ht="14.45" hidden="1" customHeight="1">
      <c r="A37" s="37"/>
      <c r="B37" s="37"/>
      <c r="C37" s="98"/>
      <c r="D37" s="39"/>
      <c r="E37" s="39"/>
      <c r="F37" s="39"/>
      <c r="G37" s="234" t="s">
        <v>133</v>
      </c>
      <c r="H37" s="235"/>
      <c r="I37" s="235"/>
      <c r="J37" s="235"/>
      <c r="K37" s="235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</row>
    <row r="38" spans="1:45" s="33" customFormat="1" ht="5.45" hidden="1" customHeight="1">
      <c r="A38" s="1"/>
      <c r="B38" s="1"/>
      <c r="C38" s="101"/>
      <c r="D38" s="39"/>
      <c r="E38" s="102"/>
      <c r="F38" s="103"/>
      <c r="G38" s="102"/>
      <c r="H38" s="102"/>
      <c r="I38" s="102"/>
      <c r="J38" s="102"/>
      <c r="K38" s="102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5"/>
      <c r="AL38" s="3"/>
      <c r="AM38" s="3"/>
      <c r="AN38" s="3"/>
      <c r="AO38" s="3"/>
      <c r="AP38" s="3"/>
      <c r="AQ38" s="3"/>
      <c r="AR38" s="3"/>
      <c r="AS38" s="3"/>
    </row>
    <row r="39" spans="1:45" hidden="1">
      <c r="A39" s="1"/>
      <c r="B39" s="1"/>
      <c r="C39" s="101"/>
      <c r="D39" s="24"/>
      <c r="E39" s="102"/>
      <c r="F39" s="103"/>
      <c r="G39" s="102"/>
      <c r="H39" s="102"/>
      <c r="I39" s="102"/>
      <c r="J39" s="102"/>
      <c r="K39" s="102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  <c r="AG39" s="107"/>
      <c r="AH39" s="107"/>
      <c r="AI39" s="107"/>
      <c r="AJ39" s="107"/>
      <c r="AK39" s="3"/>
      <c r="AL39" s="3"/>
      <c r="AM39" s="3"/>
      <c r="AN39" s="3"/>
      <c r="AO39" s="3"/>
      <c r="AP39" s="3"/>
      <c r="AQ39" s="3"/>
      <c r="AR39" s="3"/>
      <c r="AS39" s="3"/>
    </row>
    <row r="40" spans="1:45" hidden="1">
      <c r="C40" s="24"/>
      <c r="D40" s="24"/>
      <c r="E40" s="24"/>
      <c r="F40" s="24"/>
      <c r="G40" s="24"/>
      <c r="H40" s="24"/>
      <c r="I40" s="24"/>
      <c r="J40" s="24"/>
      <c r="K40" s="24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8"/>
    </row>
    <row r="41" spans="1:45" ht="5.45" hidden="1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45" ht="14.45" hidden="1" customHeight="1">
      <c r="C42" s="24"/>
      <c r="D42" s="3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7"/>
      <c r="T42" s="107"/>
      <c r="U42" s="107"/>
      <c r="V42" s="107"/>
      <c r="W42" s="107"/>
      <c r="X42" s="107"/>
      <c r="Z42" s="107"/>
      <c r="AA42" s="107"/>
      <c r="AB42" s="107"/>
      <c r="AC42" s="107"/>
      <c r="AD42" s="107"/>
      <c r="AE42" s="107"/>
    </row>
    <row r="43" spans="1:45" hidden="1">
      <c r="C43" s="24"/>
      <c r="D43" s="3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6"/>
      <c r="T43" s="106"/>
      <c r="U43" s="106"/>
      <c r="V43" s="106"/>
      <c r="W43" s="106"/>
      <c r="X43" s="106"/>
      <c r="Z43" s="106"/>
      <c r="AA43" s="106"/>
      <c r="AB43" s="106"/>
      <c r="AC43" s="106"/>
      <c r="AD43" s="106"/>
      <c r="AE43" s="106"/>
    </row>
    <row r="44" spans="1:4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6"/>
      <c r="T44" s="106"/>
      <c r="U44" s="106"/>
      <c r="V44" s="106"/>
      <c r="W44" s="106"/>
      <c r="X44" s="106"/>
      <c r="Z44" s="106"/>
      <c r="AA44" s="106"/>
      <c r="AB44" s="106"/>
      <c r="AC44" s="106"/>
      <c r="AD44" s="106"/>
      <c r="AE44" s="106"/>
    </row>
    <row r="45" spans="1:45" ht="4.9000000000000004" hidden="1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4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6"/>
      <c r="T46" s="106"/>
      <c r="U46" s="106"/>
      <c r="V46" s="106"/>
      <c r="W46" s="106"/>
      <c r="X46" s="106"/>
      <c r="Z46" s="106"/>
      <c r="AA46" s="106"/>
      <c r="AB46" s="106"/>
      <c r="AC46" s="106"/>
      <c r="AD46" s="106"/>
      <c r="AE46" s="106"/>
    </row>
    <row r="47" spans="1:4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6"/>
      <c r="T47" s="106"/>
      <c r="U47" s="106"/>
      <c r="V47" s="106"/>
      <c r="W47" s="106"/>
      <c r="X47" s="106"/>
      <c r="Z47" s="106"/>
      <c r="AA47" s="106"/>
      <c r="AB47" s="106"/>
      <c r="AC47" s="106"/>
      <c r="AD47" s="106"/>
      <c r="AE47" s="106"/>
    </row>
    <row r="50" spans="12:36">
      <c r="L50" t="s">
        <v>134</v>
      </c>
      <c r="M50" t="s">
        <v>135</v>
      </c>
      <c r="N50" t="s">
        <v>136</v>
      </c>
      <c r="O50" t="s">
        <v>137</v>
      </c>
      <c r="P50" t="s">
        <v>138</v>
      </c>
      <c r="Q50" t="s">
        <v>139</v>
      </c>
      <c r="R50" t="s">
        <v>140</v>
      </c>
      <c r="S50" t="s">
        <v>141</v>
      </c>
      <c r="T50" t="s">
        <v>142</v>
      </c>
      <c r="U50" t="s">
        <v>143</v>
      </c>
      <c r="V50" t="s">
        <v>144</v>
      </c>
      <c r="X50" t="s">
        <v>146</v>
      </c>
      <c r="Y50" t="s">
        <v>147</v>
      </c>
      <c r="Z50" t="s">
        <v>148</v>
      </c>
      <c r="AA50" t="s">
        <v>149</v>
      </c>
      <c r="AB50" t="s">
        <v>150</v>
      </c>
      <c r="AC50" t="s">
        <v>145</v>
      </c>
      <c r="AE50" t="s">
        <v>291</v>
      </c>
      <c r="AF50" t="s">
        <v>151</v>
      </c>
      <c r="AI50" t="s">
        <v>154</v>
      </c>
      <c r="AJ50" t="s">
        <v>155</v>
      </c>
    </row>
    <row r="51" spans="12:36">
      <c r="L51" t="s">
        <v>156</v>
      </c>
      <c r="M51" t="s">
        <v>157</v>
      </c>
      <c r="N51" t="s">
        <v>158</v>
      </c>
      <c r="O51" t="s">
        <v>159</v>
      </c>
      <c r="P51" t="s">
        <v>160</v>
      </c>
      <c r="Q51" t="s">
        <v>161</v>
      </c>
      <c r="R51" t="s">
        <v>162</v>
      </c>
      <c r="S51" t="s">
        <v>163</v>
      </c>
      <c r="T51" t="s">
        <v>164</v>
      </c>
      <c r="U51" t="s">
        <v>165</v>
      </c>
      <c r="V51" t="s">
        <v>166</v>
      </c>
      <c r="X51" t="s">
        <v>168</v>
      </c>
      <c r="Y51" t="s">
        <v>169</v>
      </c>
      <c r="Z51" t="s">
        <v>170</v>
      </c>
      <c r="AA51" t="s">
        <v>171</v>
      </c>
      <c r="AB51" t="s">
        <v>172</v>
      </c>
      <c r="AC51" t="s">
        <v>173</v>
      </c>
      <c r="AE51" t="s">
        <v>212</v>
      </c>
      <c r="AF51" t="s">
        <v>174</v>
      </c>
      <c r="AI51" t="s">
        <v>176</v>
      </c>
      <c r="AJ51" t="s">
        <v>177</v>
      </c>
    </row>
  </sheetData>
  <sheetProtection selectLockedCells="1"/>
  <mergeCells count="56">
    <mergeCell ref="G37:K37"/>
    <mergeCell ref="M30:N30"/>
    <mergeCell ref="P30:Q30"/>
    <mergeCell ref="M31:N31"/>
    <mergeCell ref="P31:Q31"/>
    <mergeCell ref="M32:N32"/>
    <mergeCell ref="P32:Q32"/>
    <mergeCell ref="M33:N33"/>
    <mergeCell ref="P33:Q33"/>
    <mergeCell ref="M34:Q34"/>
    <mergeCell ref="G35:K35"/>
    <mergeCell ref="G36:K36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000000000000001" header="0.13" footer="0.14000000000000001"/>
  <pageSetup paperSize="9" scale="8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AX51"/>
  <sheetViews>
    <sheetView topLeftCell="C8" zoomScale="81" zoomScaleNormal="81" workbookViewId="0">
      <pane ySplit="1" topLeftCell="A15" activePane="bottomLeft" state="frozenSplit"/>
      <selection activeCell="G18" sqref="G18:K18"/>
      <selection pane="bottomLeft" activeCell="I48" sqref="I48"/>
    </sheetView>
  </sheetViews>
  <sheetFormatPr baseColWidth="10" defaultColWidth="4" defaultRowHeight="15"/>
  <cols>
    <col min="1" max="1" width="6.140625" hidden="1" customWidth="1"/>
    <col min="2" max="2" width="5.140625" hidden="1" customWidth="1"/>
    <col min="3" max="3" width="4.42578125" customWidth="1"/>
    <col min="4" max="4" width="22.140625" customWidth="1"/>
    <col min="5" max="5" width="3.140625" customWidth="1"/>
    <col min="6" max="6" width="7.7109375" customWidth="1"/>
    <col min="7" max="11" width="3.85546875" customWidth="1"/>
    <col min="12" max="41" width="4" customWidth="1"/>
    <col min="42" max="42" width="27.28515625" hidden="1" customWidth="1"/>
    <col min="43" max="43" width="4" hidden="1" customWidth="1"/>
    <col min="44" max="45" width="4" customWidth="1"/>
    <col min="46" max="46" width="10.42578125" style="12" customWidth="1"/>
    <col min="47" max="240" width="11.42578125" customWidth="1"/>
    <col min="241" max="241" width="4.42578125" customWidth="1"/>
    <col min="242" max="242" width="22.140625" customWidth="1"/>
    <col min="243" max="243" width="3.140625" customWidth="1"/>
    <col min="244" max="244" width="7.7109375" customWidth="1"/>
    <col min="245" max="245" width="19.42578125" customWidth="1"/>
    <col min="246" max="252" width="4" customWidth="1"/>
    <col min="253" max="254" width="11.42578125" customWidth="1"/>
  </cols>
  <sheetData>
    <row r="1" spans="1:47" ht="15.75" thickBot="1">
      <c r="A1" s="1"/>
      <c r="B1" s="1"/>
      <c r="C1" s="2">
        <v>10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190" t="s">
        <v>0</v>
      </c>
      <c r="Y1" s="190"/>
      <c r="Z1" s="190"/>
      <c r="AA1" s="3"/>
      <c r="AB1" s="3"/>
      <c r="AC1" s="3"/>
      <c r="AD1" s="3"/>
      <c r="AE1" s="3"/>
      <c r="AF1" s="6"/>
      <c r="AG1" s="6"/>
      <c r="AH1" s="6"/>
      <c r="AI1" s="6"/>
      <c r="AJ1" s="6"/>
      <c r="AK1" s="3"/>
      <c r="AL1" s="3"/>
      <c r="AM1" s="3"/>
      <c r="AN1" s="3"/>
      <c r="AO1" s="3"/>
      <c r="AP1" s="3"/>
      <c r="AQ1" s="3"/>
      <c r="AR1" s="3"/>
      <c r="AS1" s="3"/>
      <c r="AT1" s="7"/>
      <c r="AU1" s="3"/>
    </row>
    <row r="2" spans="1:47" ht="16.5" customHeight="1">
      <c r="A2" s="1"/>
      <c r="B2" s="1"/>
      <c r="C2" s="8"/>
      <c r="D2" s="191" t="s">
        <v>1</v>
      </c>
      <c r="E2" s="191"/>
      <c r="F2" s="192"/>
      <c r="G2" s="193" t="s">
        <v>337</v>
      </c>
      <c r="H2" s="193"/>
      <c r="I2" s="193"/>
      <c r="J2" s="193"/>
      <c r="K2" s="193"/>
      <c r="L2" s="4">
        <v>2</v>
      </c>
      <c r="M2" s="194" t="s">
        <v>3</v>
      </c>
      <c r="N2" s="194"/>
      <c r="O2" s="195">
        <f ca="1">TODAY()</f>
        <v>42528</v>
      </c>
      <c r="P2" s="195"/>
      <c r="Q2" s="195"/>
      <c r="R2" s="195"/>
      <c r="S2" s="5"/>
      <c r="T2" s="9" t="s">
        <v>4</v>
      </c>
      <c r="U2" s="9"/>
      <c r="V2" s="9"/>
      <c r="W2" s="5"/>
      <c r="X2" s="196" t="str">
        <f>IF(T2="","",T2)</f>
        <v>1</v>
      </c>
      <c r="Y2" s="196" t="str">
        <f>IF(U2="","",U2)</f>
        <v/>
      </c>
      <c r="Z2" s="196" t="str">
        <f>IF(V2="","",V2)</f>
        <v/>
      </c>
      <c r="AA2" s="3"/>
      <c r="AB2" s="3"/>
      <c r="AC2" s="3"/>
      <c r="AD2" s="3"/>
      <c r="AE2" s="3"/>
      <c r="AF2" s="6"/>
      <c r="AG2" s="6"/>
      <c r="AH2" s="6"/>
      <c r="AI2" s="6"/>
      <c r="AJ2" s="6"/>
      <c r="AK2" s="3"/>
      <c r="AL2" s="3"/>
      <c r="AM2" s="3"/>
      <c r="AN2" s="3"/>
      <c r="AO2" s="3"/>
      <c r="AP2" s="3"/>
      <c r="AQ2" s="3"/>
      <c r="AR2" s="3"/>
      <c r="AS2" s="3"/>
      <c r="AT2" s="7"/>
      <c r="AU2" s="3"/>
    </row>
    <row r="3" spans="1:47" ht="13.5" customHeight="1" thickBot="1">
      <c r="A3" s="1"/>
      <c r="B3" s="1"/>
      <c r="C3" s="8"/>
      <c r="D3" s="3"/>
      <c r="E3" s="4"/>
      <c r="F3" s="5"/>
      <c r="G3" s="5"/>
      <c r="H3" s="5"/>
      <c r="I3" s="5"/>
      <c r="J3" s="5"/>
      <c r="K3" s="5"/>
      <c r="L3" s="10"/>
      <c r="M3" s="10"/>
      <c r="N3" s="5"/>
      <c r="O3" s="5"/>
      <c r="P3" s="5"/>
      <c r="Q3" s="5"/>
      <c r="R3" s="5"/>
      <c r="S3" s="5"/>
      <c r="T3" s="3"/>
      <c r="U3" s="3"/>
      <c r="V3" s="3"/>
      <c r="W3" s="5"/>
      <c r="X3" s="197"/>
      <c r="Y3" s="197"/>
      <c r="Z3" s="197"/>
      <c r="AA3" s="3"/>
      <c r="AB3" s="3"/>
      <c r="AC3" s="3"/>
      <c r="AD3" s="3"/>
      <c r="AE3" s="3"/>
      <c r="AF3" s="6"/>
      <c r="AG3" s="6"/>
      <c r="AH3" s="6"/>
      <c r="AI3" s="6"/>
      <c r="AJ3" s="6"/>
      <c r="AK3" s="3"/>
      <c r="AL3" s="3"/>
      <c r="AM3" s="3"/>
      <c r="AN3" s="3"/>
      <c r="AO3" s="3"/>
      <c r="AP3" s="3"/>
      <c r="AQ3" s="3"/>
      <c r="AR3" s="3"/>
      <c r="AS3" s="3"/>
      <c r="AT3" s="7"/>
      <c r="AU3" s="3"/>
    </row>
    <row r="4" spans="1:47" ht="13.9" customHeight="1" thickBot="1">
      <c r="A4" s="1"/>
      <c r="B4" s="1"/>
      <c r="C4" s="8"/>
      <c r="D4" s="3"/>
      <c r="E4" s="3"/>
      <c r="G4" s="198"/>
      <c r="H4" s="198"/>
      <c r="I4" s="198"/>
      <c r="J4" s="198"/>
      <c r="K4" s="19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7"/>
      <c r="AU4" s="3"/>
    </row>
    <row r="5" spans="1:47" ht="13.9" customHeight="1" thickTop="1">
      <c r="A5" s="1"/>
      <c r="B5" s="1"/>
      <c r="C5" s="8"/>
      <c r="D5" s="199" t="s">
        <v>5</v>
      </c>
      <c r="E5" s="199"/>
      <c r="F5" s="200"/>
      <c r="G5" s="198"/>
      <c r="H5" s="198"/>
      <c r="I5" s="198"/>
      <c r="J5" s="198"/>
      <c r="K5" s="198"/>
      <c r="L5" s="3"/>
      <c r="M5" s="201" t="s">
        <v>6</v>
      </c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5"/>
      <c r="Y5" s="5"/>
      <c r="Z5" s="202" t="s">
        <v>7</v>
      </c>
      <c r="AA5" s="202"/>
      <c r="AB5" s="203"/>
      <c r="AC5" s="204" t="str">
        <f>LEFT(G2,2)</f>
        <v>32</v>
      </c>
      <c r="AD5" s="205"/>
      <c r="AE5" s="206"/>
      <c r="AH5" s="6"/>
      <c r="AI5" s="6"/>
      <c r="AJ5" s="6"/>
      <c r="AK5" s="11"/>
      <c r="AL5" s="3"/>
      <c r="AM5" s="3"/>
      <c r="AN5" s="3"/>
      <c r="AO5" s="3"/>
      <c r="AU5" s="3"/>
    </row>
    <row r="6" spans="1:47" ht="19.149999999999999" customHeight="1" thickBot="1">
      <c r="A6" s="1"/>
      <c r="B6" s="1"/>
      <c r="C6" s="8"/>
      <c r="D6" s="3"/>
      <c r="E6" s="4"/>
      <c r="G6" s="198"/>
      <c r="H6" s="198"/>
      <c r="I6" s="198"/>
      <c r="J6" s="198"/>
      <c r="K6" s="198"/>
      <c r="L6" s="3"/>
      <c r="M6" s="194" t="s">
        <v>8</v>
      </c>
      <c r="N6" s="194"/>
      <c r="O6" s="194"/>
      <c r="P6" s="3"/>
      <c r="Q6" s="3"/>
      <c r="R6" s="3"/>
      <c r="S6" s="3"/>
      <c r="T6" s="3"/>
      <c r="U6" s="3"/>
      <c r="V6" s="3"/>
      <c r="W6" s="5"/>
      <c r="X6" s="5"/>
      <c r="Y6" s="5"/>
      <c r="Z6" s="202"/>
      <c r="AA6" s="202"/>
      <c r="AB6" s="203"/>
      <c r="AC6" s="207"/>
      <c r="AD6" s="208"/>
      <c r="AE6" s="209"/>
      <c r="AH6" s="6"/>
      <c r="AI6" s="6"/>
      <c r="AJ6" s="6"/>
      <c r="AK6" s="11"/>
      <c r="AL6" s="13"/>
      <c r="AM6" s="13"/>
      <c r="AN6" s="13"/>
      <c r="AO6" s="13"/>
    </row>
    <row r="7" spans="1:47" ht="9" customHeight="1" thickTop="1">
      <c r="A7" s="1"/>
      <c r="B7" s="1"/>
      <c r="C7" s="8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14"/>
      <c r="AG7" s="14"/>
      <c r="AH7" s="14"/>
      <c r="AI7" s="14"/>
      <c r="AJ7" s="14"/>
      <c r="AK7" s="15"/>
      <c r="AP7" s="16"/>
      <c r="AQ7" s="3"/>
      <c r="AR7" s="3"/>
    </row>
    <row r="8" spans="1:47" ht="19.899999999999999" customHeight="1">
      <c r="A8" s="17" t="s">
        <v>9</v>
      </c>
      <c r="B8" s="17" t="s">
        <v>10</v>
      </c>
      <c r="C8" s="18" t="s">
        <v>11</v>
      </c>
      <c r="D8" s="19" t="s">
        <v>12</v>
      </c>
      <c r="E8" s="19" t="s">
        <v>13</v>
      </c>
      <c r="F8" s="18" t="s">
        <v>14</v>
      </c>
      <c r="G8" s="211" t="s">
        <v>15</v>
      </c>
      <c r="H8" s="212"/>
      <c r="I8" s="212"/>
      <c r="J8" s="212"/>
      <c r="K8" s="213"/>
      <c r="L8" s="20" t="s">
        <v>16</v>
      </c>
      <c r="M8" s="20" t="s">
        <v>17</v>
      </c>
      <c r="N8" s="20" t="s">
        <v>18</v>
      </c>
      <c r="O8" s="20" t="s">
        <v>19</v>
      </c>
      <c r="P8" s="20" t="s">
        <v>20</v>
      </c>
      <c r="Q8" s="20" t="s">
        <v>21</v>
      </c>
      <c r="R8" s="20" t="s">
        <v>22</v>
      </c>
      <c r="S8" s="20" t="s">
        <v>23</v>
      </c>
      <c r="T8" s="20" t="s">
        <v>24</v>
      </c>
      <c r="U8" s="20" t="s">
        <v>25</v>
      </c>
      <c r="V8" s="20" t="s">
        <v>26</v>
      </c>
      <c r="W8" s="20" t="s">
        <v>27</v>
      </c>
      <c r="X8" s="20" t="s">
        <v>28</v>
      </c>
      <c r="Y8" s="21" t="s">
        <v>29</v>
      </c>
      <c r="Z8" s="54" t="s">
        <v>30</v>
      </c>
      <c r="AA8" s="109" t="s">
        <v>31</v>
      </c>
      <c r="AB8" s="109" t="s">
        <v>32</v>
      </c>
      <c r="AC8" s="109" t="s">
        <v>33</v>
      </c>
      <c r="AD8" s="21" t="s">
        <v>34</v>
      </c>
      <c r="AE8" s="109" t="s">
        <v>35</v>
      </c>
      <c r="AF8" s="109" t="s">
        <v>36</v>
      </c>
      <c r="AG8" s="109" t="s">
        <v>37</v>
      </c>
      <c r="AH8" s="21" t="s">
        <v>38</v>
      </c>
      <c r="AI8" s="109" t="s">
        <v>39</v>
      </c>
      <c r="AJ8" s="109" t="s">
        <v>40</v>
      </c>
      <c r="AK8" s="22"/>
      <c r="AL8" s="22"/>
      <c r="AM8" s="22"/>
      <c r="AN8" s="22"/>
      <c r="AP8" s="23" t="s">
        <v>41</v>
      </c>
      <c r="AQ8" s="24"/>
      <c r="AT8" s="25"/>
    </row>
    <row r="9" spans="1:47" s="33" customFormat="1" ht="19.149999999999999" customHeight="1">
      <c r="A9" s="26" t="s">
        <v>42</v>
      </c>
      <c r="B9" s="26">
        <v>44</v>
      </c>
      <c r="C9" s="27">
        <f ca="1">OFFSET(C9,15,0)</f>
        <v>1</v>
      </c>
      <c r="D9" s="38" t="s">
        <v>338</v>
      </c>
      <c r="E9" s="26" t="s">
        <v>44</v>
      </c>
      <c r="F9" s="26">
        <v>55</v>
      </c>
      <c r="G9" s="214" t="s">
        <v>339</v>
      </c>
      <c r="H9" s="215"/>
      <c r="I9" s="215"/>
      <c r="J9" s="215"/>
      <c r="K9" s="216"/>
      <c r="L9" s="29" t="s">
        <v>54</v>
      </c>
      <c r="M9" s="30"/>
      <c r="N9" s="30"/>
      <c r="O9" s="30"/>
      <c r="P9" s="30"/>
      <c r="Q9" s="29" t="s">
        <v>54</v>
      </c>
      <c r="R9" s="30"/>
      <c r="S9" s="30"/>
      <c r="T9" s="30"/>
      <c r="U9" s="30"/>
      <c r="V9" s="29" t="s">
        <v>53</v>
      </c>
      <c r="W9" s="30"/>
      <c r="X9" s="30"/>
      <c r="Y9" s="30"/>
      <c r="Z9" s="30"/>
      <c r="AA9" s="29" t="s">
        <v>54</v>
      </c>
      <c r="AB9" s="30"/>
      <c r="AC9" s="30"/>
      <c r="AD9" s="30"/>
      <c r="AE9" s="29" t="s">
        <v>54</v>
      </c>
      <c r="AF9" s="30"/>
      <c r="AG9" s="30"/>
      <c r="AH9" s="30"/>
      <c r="AI9" s="30"/>
      <c r="AJ9" s="30"/>
      <c r="AK9" s="31"/>
      <c r="AL9" s="32"/>
      <c r="AM9" s="31"/>
      <c r="AN9" s="32"/>
      <c r="AP9" s="34" t="s">
        <v>49</v>
      </c>
      <c r="AQ9" s="35">
        <f>IF(E9="M",100,IF(E9=1,100,IF(E9="","",120)))</f>
        <v>100</v>
      </c>
      <c r="AT9" s="36"/>
    </row>
    <row r="10" spans="1:47" s="37" customFormat="1" ht="21.6" customHeight="1">
      <c r="A10" s="26" t="s">
        <v>42</v>
      </c>
      <c r="B10" s="26">
        <v>85</v>
      </c>
      <c r="C10" s="27">
        <f t="shared" ref="C10:C18" ca="1" si="0">OFFSET(C10,15,0)</f>
        <v>2</v>
      </c>
      <c r="D10" s="38" t="s">
        <v>340</v>
      </c>
      <c r="E10" s="26" t="s">
        <v>44</v>
      </c>
      <c r="F10" s="26">
        <v>55</v>
      </c>
      <c r="G10" s="214" t="s">
        <v>188</v>
      </c>
      <c r="H10" s="215"/>
      <c r="I10" s="215"/>
      <c r="J10" s="215"/>
      <c r="K10" s="216"/>
      <c r="L10" s="30"/>
      <c r="M10" s="30"/>
      <c r="N10" s="29" t="s">
        <v>47</v>
      </c>
      <c r="O10" s="30"/>
      <c r="P10" s="30"/>
      <c r="Q10" s="30"/>
      <c r="R10" s="30"/>
      <c r="S10" s="29" t="s">
        <v>316</v>
      </c>
      <c r="T10" s="30"/>
      <c r="U10" s="30"/>
      <c r="V10" s="30"/>
      <c r="W10" s="29" t="s">
        <v>54</v>
      </c>
      <c r="X10" s="30"/>
      <c r="Y10" s="30"/>
      <c r="Z10" s="30"/>
      <c r="AA10" s="30"/>
      <c r="AB10" s="30"/>
      <c r="AC10" s="29" t="s">
        <v>45</v>
      </c>
      <c r="AD10" s="30"/>
      <c r="AE10" s="30"/>
      <c r="AF10" s="29" t="s">
        <v>45</v>
      </c>
      <c r="AG10" s="30"/>
      <c r="AH10" s="30"/>
      <c r="AI10" s="30"/>
      <c r="AJ10" s="30"/>
      <c r="AK10" s="31"/>
      <c r="AL10" s="32"/>
      <c r="AM10" s="31"/>
      <c r="AN10" s="32"/>
      <c r="AP10" s="34" t="s">
        <v>56</v>
      </c>
      <c r="AQ10" s="35"/>
      <c r="AT10" s="36"/>
    </row>
    <row r="11" spans="1:47" s="33" customFormat="1" ht="21.6" customHeight="1">
      <c r="A11" s="26" t="s">
        <v>42</v>
      </c>
      <c r="B11" s="26">
        <v>44</v>
      </c>
      <c r="C11" s="27">
        <f t="shared" ca="1" si="0"/>
        <v>3</v>
      </c>
      <c r="D11" s="28" t="s">
        <v>341</v>
      </c>
      <c r="E11" s="26" t="s">
        <v>44</v>
      </c>
      <c r="F11" s="26">
        <v>55</v>
      </c>
      <c r="G11" s="214" t="s">
        <v>182</v>
      </c>
      <c r="H11" s="215"/>
      <c r="I11" s="215"/>
      <c r="J11" s="215"/>
      <c r="K11" s="216"/>
      <c r="L11" s="29" t="s">
        <v>45</v>
      </c>
      <c r="M11" s="30"/>
      <c r="N11" s="30"/>
      <c r="O11" s="30"/>
      <c r="P11" s="30"/>
      <c r="Q11" s="30"/>
      <c r="R11" s="30"/>
      <c r="S11" s="30"/>
      <c r="T11" s="29" t="s">
        <v>45</v>
      </c>
      <c r="U11" s="30"/>
      <c r="V11" s="30"/>
      <c r="W11" s="30"/>
      <c r="X11" s="30"/>
      <c r="Y11" s="29"/>
      <c r="Z11" s="30"/>
      <c r="AA11" s="30"/>
      <c r="AB11" s="30"/>
      <c r="AC11" s="30"/>
      <c r="AD11" s="29"/>
      <c r="AE11" s="30"/>
      <c r="AF11" s="30"/>
      <c r="AG11" s="30"/>
      <c r="AH11" s="29"/>
      <c r="AI11" s="30"/>
      <c r="AJ11" s="30"/>
      <c r="AK11" s="31"/>
      <c r="AL11" s="32"/>
      <c r="AM11" s="31"/>
      <c r="AN11" s="32"/>
      <c r="AP11" s="34" t="s">
        <v>60</v>
      </c>
      <c r="AQ11" s="39"/>
      <c r="AT11" s="36"/>
    </row>
    <row r="12" spans="1:47" s="33" customFormat="1" ht="21.6" customHeight="1">
      <c r="A12" s="26" t="s">
        <v>61</v>
      </c>
      <c r="B12" s="26">
        <v>61</v>
      </c>
      <c r="C12" s="27">
        <f t="shared" ca="1" si="0"/>
        <v>4</v>
      </c>
      <c r="D12" s="38" t="s">
        <v>342</v>
      </c>
      <c r="E12" s="26" t="s">
        <v>44</v>
      </c>
      <c r="F12" s="26">
        <v>55</v>
      </c>
      <c r="G12" s="214" t="s">
        <v>64</v>
      </c>
      <c r="H12" s="215"/>
      <c r="I12" s="215"/>
      <c r="J12" s="215"/>
      <c r="K12" s="216"/>
      <c r="L12" s="30"/>
      <c r="M12" s="30"/>
      <c r="N12" s="29" t="s">
        <v>54</v>
      </c>
      <c r="O12" s="30"/>
      <c r="P12" s="30"/>
      <c r="Q12" s="30"/>
      <c r="R12" s="29" t="s">
        <v>210</v>
      </c>
      <c r="S12" s="30"/>
      <c r="T12" s="30"/>
      <c r="U12" s="30"/>
      <c r="V12" s="29" t="s">
        <v>54</v>
      </c>
      <c r="W12" s="30"/>
      <c r="X12" s="30"/>
      <c r="Y12" s="30"/>
      <c r="Z12" s="29" t="s">
        <v>45</v>
      </c>
      <c r="AA12" s="30"/>
      <c r="AB12" s="30"/>
      <c r="AC12" s="30"/>
      <c r="AD12" s="30"/>
      <c r="AE12" s="30"/>
      <c r="AF12" s="30"/>
      <c r="AG12" s="30"/>
      <c r="AH12" s="30"/>
      <c r="AI12" s="29" t="s">
        <v>45</v>
      </c>
      <c r="AJ12" s="30"/>
      <c r="AK12" s="31"/>
      <c r="AL12" s="32"/>
      <c r="AM12" s="31"/>
      <c r="AN12" s="32"/>
      <c r="AP12" s="34" t="s">
        <v>66</v>
      </c>
      <c r="AQ12" s="39"/>
      <c r="AT12" s="36"/>
    </row>
    <row r="13" spans="1:47" s="33" customFormat="1" ht="21.6" customHeight="1">
      <c r="A13" s="26" t="s">
        <v>42</v>
      </c>
      <c r="B13" s="26">
        <v>85</v>
      </c>
      <c r="C13" s="27">
        <f t="shared" ca="1" si="0"/>
        <v>5</v>
      </c>
      <c r="D13" s="38" t="s">
        <v>343</v>
      </c>
      <c r="E13" s="26" t="s">
        <v>44</v>
      </c>
      <c r="F13" s="26">
        <v>56</v>
      </c>
      <c r="G13" s="214" t="s">
        <v>344</v>
      </c>
      <c r="H13" s="215"/>
      <c r="I13" s="215"/>
      <c r="J13" s="215"/>
      <c r="K13" s="216"/>
      <c r="L13" s="30"/>
      <c r="M13" s="30"/>
      <c r="N13" s="30"/>
      <c r="O13" s="29" t="s">
        <v>53</v>
      </c>
      <c r="P13" s="30"/>
      <c r="Q13" s="30"/>
      <c r="R13" s="30"/>
      <c r="S13" s="30"/>
      <c r="T13" s="29" t="s">
        <v>54</v>
      </c>
      <c r="U13" s="30"/>
      <c r="V13" s="30"/>
      <c r="W13" s="30"/>
      <c r="X13" s="30"/>
      <c r="Y13" s="30"/>
      <c r="Z13" s="30"/>
      <c r="AA13" s="29" t="s">
        <v>53</v>
      </c>
      <c r="AB13" s="30"/>
      <c r="AC13" s="30"/>
      <c r="AD13" s="30"/>
      <c r="AE13" s="30"/>
      <c r="AF13" s="29" t="s">
        <v>54</v>
      </c>
      <c r="AG13" s="30"/>
      <c r="AH13" s="30"/>
      <c r="AI13" s="30"/>
      <c r="AJ13" s="29" t="s">
        <v>45</v>
      </c>
      <c r="AK13" s="32"/>
      <c r="AL13" s="32"/>
      <c r="AM13" s="32"/>
      <c r="AN13" s="32"/>
      <c r="AP13" s="34" t="s">
        <v>69</v>
      </c>
      <c r="AQ13" s="39"/>
      <c r="AT13" s="36"/>
    </row>
    <row r="14" spans="1:47" s="33" customFormat="1" ht="21.6" customHeight="1">
      <c r="A14" s="26" t="s">
        <v>42</v>
      </c>
      <c r="B14" s="26">
        <v>85</v>
      </c>
      <c r="C14" s="27">
        <f ca="1">OFFSET(C14,15,0)</f>
        <v>6</v>
      </c>
      <c r="D14" s="38" t="s">
        <v>345</v>
      </c>
      <c r="E14" s="26" t="s">
        <v>44</v>
      </c>
      <c r="F14" s="26">
        <v>57</v>
      </c>
      <c r="G14" s="214" t="s">
        <v>344</v>
      </c>
      <c r="H14" s="215"/>
      <c r="I14" s="215"/>
      <c r="J14" s="215"/>
      <c r="K14" s="216"/>
      <c r="L14" s="30"/>
      <c r="M14" s="30"/>
      <c r="N14" s="30"/>
      <c r="O14" s="30"/>
      <c r="P14" s="30"/>
      <c r="Q14" s="29" t="s">
        <v>45</v>
      </c>
      <c r="R14" s="30"/>
      <c r="S14" s="30"/>
      <c r="T14" s="30"/>
      <c r="U14" s="29" t="s">
        <v>53</v>
      </c>
      <c r="V14" s="30"/>
      <c r="W14" s="29" t="s">
        <v>53</v>
      </c>
      <c r="X14" s="30"/>
      <c r="Y14" s="30"/>
      <c r="Z14" s="30"/>
      <c r="AA14" s="30"/>
      <c r="AB14" s="30"/>
      <c r="AC14" s="30"/>
      <c r="AD14" s="29"/>
      <c r="AE14" s="30"/>
      <c r="AF14" s="30"/>
      <c r="AG14" s="29"/>
      <c r="AH14" s="30"/>
      <c r="AI14" s="30"/>
      <c r="AJ14" s="30"/>
      <c r="AK14" s="32"/>
      <c r="AL14" s="32"/>
      <c r="AM14" s="32"/>
      <c r="AN14" s="32"/>
      <c r="AP14" s="34" t="s">
        <v>75</v>
      </c>
      <c r="AQ14" s="39"/>
      <c r="AT14" s="36"/>
    </row>
    <row r="15" spans="1:47" s="33" customFormat="1" ht="21.6" customHeight="1">
      <c r="A15" s="26" t="s">
        <v>42</v>
      </c>
      <c r="B15" s="26">
        <v>85</v>
      </c>
      <c r="C15" s="27">
        <f t="shared" ca="1" si="0"/>
        <v>7</v>
      </c>
      <c r="D15" s="38" t="s">
        <v>346</v>
      </c>
      <c r="E15" s="26" t="s">
        <v>44</v>
      </c>
      <c r="F15" s="26">
        <v>56</v>
      </c>
      <c r="G15" s="214" t="s">
        <v>215</v>
      </c>
      <c r="H15" s="215"/>
      <c r="I15" s="215"/>
      <c r="J15" s="215"/>
      <c r="K15" s="216"/>
      <c r="L15" s="30"/>
      <c r="M15" s="30"/>
      <c r="N15" s="30"/>
      <c r="O15" s="30"/>
      <c r="P15" s="29" t="s">
        <v>45</v>
      </c>
      <c r="Q15" s="30"/>
      <c r="R15" s="30"/>
      <c r="S15" s="29" t="s">
        <v>54</v>
      </c>
      <c r="T15" s="30"/>
      <c r="U15" s="30"/>
      <c r="V15" s="30"/>
      <c r="W15" s="30"/>
      <c r="X15" s="30"/>
      <c r="Y15" s="29"/>
      <c r="Z15" s="30"/>
      <c r="AA15" s="30"/>
      <c r="AB15" s="29" t="s">
        <v>210</v>
      </c>
      <c r="AC15" s="30"/>
      <c r="AD15" s="30"/>
      <c r="AE15" s="29" t="s">
        <v>45</v>
      </c>
      <c r="AF15" s="30"/>
      <c r="AG15" s="30"/>
      <c r="AH15" s="30"/>
      <c r="AI15" s="30"/>
      <c r="AJ15" s="30"/>
      <c r="AK15" s="32"/>
      <c r="AL15" s="32"/>
      <c r="AM15" s="32"/>
      <c r="AN15" s="32"/>
      <c r="AP15" s="34" t="s">
        <v>79</v>
      </c>
      <c r="AQ15" s="39"/>
      <c r="AT15" s="36"/>
    </row>
    <row r="16" spans="1:47" s="33" customFormat="1" ht="21.6" customHeight="1">
      <c r="A16" s="26" t="s">
        <v>191</v>
      </c>
      <c r="B16" s="26">
        <v>35</v>
      </c>
      <c r="C16" s="27">
        <f t="shared" ca="1" si="0"/>
        <v>8</v>
      </c>
      <c r="D16" s="38" t="s">
        <v>347</v>
      </c>
      <c r="E16" s="26" t="s">
        <v>44</v>
      </c>
      <c r="F16" s="26">
        <v>56</v>
      </c>
      <c r="G16" s="214" t="s">
        <v>348</v>
      </c>
      <c r="H16" s="215"/>
      <c r="I16" s="215"/>
      <c r="J16" s="215"/>
      <c r="K16" s="216"/>
      <c r="L16" s="30"/>
      <c r="M16" s="29" t="s">
        <v>45</v>
      </c>
      <c r="N16" s="30"/>
      <c r="O16" s="30"/>
      <c r="P16" s="30"/>
      <c r="Q16" s="30"/>
      <c r="R16" s="29" t="s">
        <v>53</v>
      </c>
      <c r="S16" s="30"/>
      <c r="T16" s="30"/>
      <c r="U16" s="30"/>
      <c r="V16" s="30"/>
      <c r="W16" s="30"/>
      <c r="X16" s="29" t="s">
        <v>53</v>
      </c>
      <c r="Y16" s="30"/>
      <c r="Z16" s="30"/>
      <c r="AA16" s="30"/>
      <c r="AB16" s="30"/>
      <c r="AC16" s="29" t="s">
        <v>54</v>
      </c>
      <c r="AD16" s="30"/>
      <c r="AE16" s="30"/>
      <c r="AF16" s="30"/>
      <c r="AG16" s="30"/>
      <c r="AH16" s="29"/>
      <c r="AI16" s="30"/>
      <c r="AJ16" s="30"/>
      <c r="AK16" s="32"/>
      <c r="AL16" s="32"/>
      <c r="AM16" s="32"/>
      <c r="AN16" s="32"/>
      <c r="AP16" s="34" t="s">
        <v>83</v>
      </c>
      <c r="AQ16" s="39"/>
      <c r="AT16" s="36"/>
    </row>
    <row r="17" spans="1:50" s="33" customFormat="1" ht="21.6" customHeight="1">
      <c r="A17" s="26" t="s">
        <v>42</v>
      </c>
      <c r="B17" s="26">
        <v>72</v>
      </c>
      <c r="C17" s="27">
        <f t="shared" ca="1" si="0"/>
        <v>9</v>
      </c>
      <c r="D17" s="38" t="s">
        <v>349</v>
      </c>
      <c r="E17" s="26" t="s">
        <v>44</v>
      </c>
      <c r="F17" s="26">
        <v>57</v>
      </c>
      <c r="G17" s="214" t="s">
        <v>285</v>
      </c>
      <c r="H17" s="215"/>
      <c r="I17" s="215"/>
      <c r="J17" s="215"/>
      <c r="K17" s="216"/>
      <c r="L17" s="30"/>
      <c r="M17" s="30"/>
      <c r="N17" s="30"/>
      <c r="O17" s="29" t="s">
        <v>54</v>
      </c>
      <c r="P17" s="30"/>
      <c r="Q17" s="30"/>
      <c r="R17" s="30"/>
      <c r="S17" s="30"/>
      <c r="T17" s="30"/>
      <c r="U17" s="29" t="s">
        <v>54</v>
      </c>
      <c r="V17" s="30"/>
      <c r="W17" s="30"/>
      <c r="X17" s="29" t="s">
        <v>54</v>
      </c>
      <c r="Y17" s="30"/>
      <c r="Z17" s="30"/>
      <c r="AA17" s="30"/>
      <c r="AB17" s="29" t="s">
        <v>54</v>
      </c>
      <c r="AC17" s="30"/>
      <c r="AD17" s="30"/>
      <c r="AE17" s="30"/>
      <c r="AF17" s="30"/>
      <c r="AG17" s="30"/>
      <c r="AH17" s="30"/>
      <c r="AI17" s="29" t="s">
        <v>54</v>
      </c>
      <c r="AJ17" s="30"/>
      <c r="AK17" s="40"/>
      <c r="AL17" s="32"/>
      <c r="AM17" s="32"/>
      <c r="AN17" s="32"/>
      <c r="AO17" s="32"/>
      <c r="AP17" s="34" t="s">
        <v>87</v>
      </c>
      <c r="AQ17" s="39"/>
      <c r="AT17" s="32"/>
      <c r="AU17" s="41"/>
      <c r="AV17" s="41"/>
      <c r="AW17" s="41"/>
      <c r="AX17" s="41"/>
    </row>
    <row r="18" spans="1:50" s="33" customFormat="1" ht="21.6" customHeight="1">
      <c r="A18" s="26" t="s">
        <v>191</v>
      </c>
      <c r="B18" s="26">
        <v>35</v>
      </c>
      <c r="C18" s="27">
        <f t="shared" ca="1" si="0"/>
        <v>10</v>
      </c>
      <c r="D18" s="38" t="s">
        <v>350</v>
      </c>
      <c r="E18" s="42" t="s">
        <v>44</v>
      </c>
      <c r="F18" s="42">
        <v>57</v>
      </c>
      <c r="G18" s="214" t="s">
        <v>261</v>
      </c>
      <c r="H18" s="215"/>
      <c r="I18" s="215"/>
      <c r="J18" s="215"/>
      <c r="K18" s="216"/>
      <c r="L18" s="30"/>
      <c r="M18" s="29" t="s">
        <v>65</v>
      </c>
      <c r="N18" s="30"/>
      <c r="O18" s="30"/>
      <c r="P18" s="29" t="s">
        <v>54</v>
      </c>
      <c r="Q18" s="30"/>
      <c r="R18" s="30"/>
      <c r="S18" s="30"/>
      <c r="T18" s="30"/>
      <c r="U18" s="30"/>
      <c r="V18" s="30"/>
      <c r="W18" s="30"/>
      <c r="X18" s="30"/>
      <c r="Y18" s="30"/>
      <c r="Z18" s="29" t="s">
        <v>54</v>
      </c>
      <c r="AA18" s="30"/>
      <c r="AB18" s="30"/>
      <c r="AC18" s="30"/>
      <c r="AD18" s="30"/>
      <c r="AE18" s="30"/>
      <c r="AF18" s="30"/>
      <c r="AG18" s="29"/>
      <c r="AH18" s="30"/>
      <c r="AI18" s="30"/>
      <c r="AJ18" s="29" t="s">
        <v>54</v>
      </c>
      <c r="AK18" s="43"/>
      <c r="AL18" s="32"/>
      <c r="AM18" s="32"/>
      <c r="AN18" s="32"/>
      <c r="AO18" s="32"/>
      <c r="AP18" s="44" t="s">
        <v>90</v>
      </c>
      <c r="AQ18" s="39"/>
      <c r="AT18" s="32"/>
      <c r="AU18" s="41"/>
      <c r="AV18" s="45"/>
      <c r="AW18" s="45"/>
      <c r="AX18" s="45"/>
    </row>
    <row r="19" spans="1:50" s="33" customFormat="1" ht="18" customHeight="1" thickBot="1">
      <c r="A19" s="46"/>
      <c r="B19" s="46"/>
      <c r="C19" s="47"/>
      <c r="D19" s="48"/>
      <c r="E19" s="49"/>
      <c r="F19" s="49"/>
      <c r="G19" s="50"/>
      <c r="H19" s="50"/>
      <c r="I19" s="50"/>
      <c r="J19" s="50"/>
      <c r="K19" s="50"/>
      <c r="L19" s="40"/>
      <c r="M19" s="43"/>
      <c r="N19" s="40"/>
      <c r="O19" s="40"/>
      <c r="P19" s="43"/>
      <c r="Q19" s="40"/>
      <c r="R19" s="40"/>
      <c r="S19" s="40"/>
      <c r="T19" s="40"/>
      <c r="U19" s="40"/>
      <c r="V19" s="40"/>
      <c r="W19" s="40"/>
      <c r="X19" s="40"/>
      <c r="Y19" s="40"/>
      <c r="Z19" s="210" t="s">
        <v>91</v>
      </c>
      <c r="AA19" s="210"/>
      <c r="AB19" s="210"/>
      <c r="AC19" s="210"/>
      <c r="AD19" s="210"/>
      <c r="AE19" s="210"/>
      <c r="AF19" s="40"/>
      <c r="AG19" s="43"/>
      <c r="AH19" s="40"/>
      <c r="AI19" s="40"/>
      <c r="AJ19" s="43"/>
      <c r="AK19" s="43"/>
      <c r="AL19" s="32"/>
      <c r="AM19" s="32"/>
      <c r="AN19" s="32"/>
      <c r="AO19" s="32"/>
      <c r="AP19" s="51"/>
      <c r="AQ19" s="39"/>
      <c r="AT19" s="32"/>
      <c r="AU19" s="41"/>
      <c r="AV19" s="45"/>
      <c r="AW19" s="45"/>
      <c r="AX19" s="45"/>
    </row>
    <row r="20" spans="1:50" s="33" customFormat="1" ht="21.6" customHeight="1" thickBot="1">
      <c r="B20" s="52"/>
      <c r="C20" s="52"/>
      <c r="D20" s="217" t="s">
        <v>92</v>
      </c>
      <c r="E20" s="217"/>
      <c r="F20" s="217"/>
      <c r="G20" s="109" t="s">
        <v>93</v>
      </c>
      <c r="H20" s="109" t="s">
        <v>94</v>
      </c>
      <c r="I20" s="109" t="s">
        <v>95</v>
      </c>
      <c r="J20" s="109" t="s">
        <v>96</v>
      </c>
      <c r="K20" s="21" t="s">
        <v>97</v>
      </c>
      <c r="L20" s="109" t="s">
        <v>98</v>
      </c>
      <c r="M20" s="109" t="s">
        <v>99</v>
      </c>
      <c r="N20" s="109" t="s">
        <v>100</v>
      </c>
      <c r="O20" s="109" t="s">
        <v>101</v>
      </c>
      <c r="P20" s="109" t="s">
        <v>102</v>
      </c>
      <c r="V20" s="40"/>
      <c r="W20" s="40"/>
      <c r="X20" s="40"/>
      <c r="Y20" s="40"/>
      <c r="Z20" s="218" t="s">
        <v>103</v>
      </c>
      <c r="AA20" s="219"/>
      <c r="AB20" s="219"/>
      <c r="AC20" s="219"/>
      <c r="AD20" s="219"/>
      <c r="AE20" s="220"/>
      <c r="AM20" s="41"/>
      <c r="AN20" s="41"/>
      <c r="AP20" s="39"/>
      <c r="AQ20" s="32"/>
      <c r="AR20" s="32"/>
      <c r="AS20" s="32"/>
      <c r="AU20" s="45"/>
      <c r="AV20" s="45"/>
    </row>
    <row r="21" spans="1:50" s="33" customFormat="1" ht="21.6" customHeight="1" thickBot="1">
      <c r="B21" s="52"/>
      <c r="C21" s="52"/>
      <c r="D21" s="217"/>
      <c r="E21" s="217"/>
      <c r="F21" s="217"/>
      <c r="G21" s="109" t="s">
        <v>104</v>
      </c>
      <c r="H21" s="109" t="s">
        <v>105</v>
      </c>
      <c r="I21" s="21" t="s">
        <v>106</v>
      </c>
      <c r="J21" s="21" t="s">
        <v>107</v>
      </c>
      <c r="K21" s="21" t="s">
        <v>108</v>
      </c>
      <c r="L21" s="109" t="s">
        <v>109</v>
      </c>
      <c r="M21" s="109" t="s">
        <v>110</v>
      </c>
      <c r="N21" s="109" t="s">
        <v>111</v>
      </c>
      <c r="O21" s="109" t="s">
        <v>112</v>
      </c>
      <c r="P21" s="109" t="s">
        <v>113</v>
      </c>
      <c r="S21" s="56"/>
      <c r="T21" s="56"/>
      <c r="U21" s="56"/>
      <c r="V21" s="56"/>
      <c r="W21" s="56"/>
      <c r="X21" s="56"/>
      <c r="Z21" s="57"/>
      <c r="AA21" s="58"/>
      <c r="AB21" s="58"/>
      <c r="AC21" s="58"/>
      <c r="AD21" s="58"/>
      <c r="AE21" s="59"/>
      <c r="AM21" s="48"/>
      <c r="AN21" s="48"/>
      <c r="AP21" s="60" t="s">
        <v>114</v>
      </c>
      <c r="AQ21" s="39"/>
      <c r="AT21" s="61"/>
      <c r="AU21" s="41"/>
    </row>
    <row r="22" spans="1:50" s="33" customFormat="1" ht="21.6" customHeight="1" thickBot="1">
      <c r="A22" s="37"/>
      <c r="B22" s="37"/>
      <c r="C22" s="62"/>
      <c r="D22" s="63"/>
      <c r="E22" s="63"/>
      <c r="F22" s="63"/>
      <c r="G22" s="63"/>
      <c r="H22" s="63"/>
      <c r="I22" s="63"/>
      <c r="J22" s="63"/>
      <c r="K22" s="63"/>
      <c r="L22" s="37"/>
      <c r="M22" s="37"/>
      <c r="N22" s="37"/>
      <c r="O22" s="37"/>
      <c r="P22" s="37"/>
      <c r="Q22" s="64"/>
      <c r="R22" s="64"/>
      <c r="S22" s="221" t="s">
        <v>115</v>
      </c>
      <c r="T22" s="222"/>
      <c r="U22" s="222"/>
      <c r="V22" s="222"/>
      <c r="W22" s="222"/>
      <c r="X22" s="223"/>
      <c r="Z22" s="224" t="s">
        <v>116</v>
      </c>
      <c r="AA22" s="225"/>
      <c r="AB22" s="225"/>
      <c r="AC22" s="225"/>
      <c r="AD22" s="225"/>
      <c r="AE22" s="226"/>
      <c r="AM22" s="65"/>
      <c r="AN22" s="65"/>
    </row>
    <row r="23" spans="1:50" s="33" customFormat="1" ht="24.75" customHeight="1">
      <c r="A23" s="66" t="s">
        <v>9</v>
      </c>
      <c r="B23" s="67" t="s">
        <v>10</v>
      </c>
      <c r="C23" s="18" t="s">
        <v>11</v>
      </c>
      <c r="D23" s="19" t="s">
        <v>12</v>
      </c>
      <c r="E23" s="19" t="s">
        <v>13</v>
      </c>
      <c r="F23" s="68" t="s">
        <v>117</v>
      </c>
      <c r="G23" s="27" t="s">
        <v>118</v>
      </c>
      <c r="H23" s="27" t="s">
        <v>119</v>
      </c>
      <c r="I23" s="27" t="s">
        <v>120</v>
      </c>
      <c r="J23" s="27" t="s">
        <v>121</v>
      </c>
      <c r="K23" s="69" t="s">
        <v>122</v>
      </c>
      <c r="L23" s="70" t="s">
        <v>123</v>
      </c>
      <c r="M23" s="227" t="s">
        <v>124</v>
      </c>
      <c r="N23" s="228"/>
      <c r="O23" s="71" t="s">
        <v>125</v>
      </c>
      <c r="P23" s="229" t="s">
        <v>126</v>
      </c>
      <c r="Q23" s="230"/>
      <c r="R23" s="45"/>
      <c r="S23" s="109" t="s">
        <v>101</v>
      </c>
      <c r="T23" s="109" t="s">
        <v>112</v>
      </c>
      <c r="U23" s="72"/>
      <c r="V23" s="72"/>
      <c r="W23" s="72"/>
      <c r="X23" s="73"/>
      <c r="Z23" s="74"/>
      <c r="AA23" s="75"/>
      <c r="AB23" s="75"/>
      <c r="AC23" s="75"/>
      <c r="AD23" s="75"/>
      <c r="AE23" s="76"/>
      <c r="AM23" s="48"/>
      <c r="AN23" s="48"/>
      <c r="AO23" s="77"/>
    </row>
    <row r="24" spans="1:50" s="33" customFormat="1" ht="24" customHeight="1">
      <c r="A24" s="78" t="str">
        <f ca="1">OFFSET(A24,-15,0)</f>
        <v>PDL</v>
      </c>
      <c r="B24" s="79">
        <f ca="1">OFFSET(B24,-15,0)</f>
        <v>44</v>
      </c>
      <c r="C24" s="17">
        <v>1</v>
      </c>
      <c r="D24" s="38" t="str">
        <f ca="1">OFFSET(D24,-15,0)</f>
        <v>MICHEL Hugo</v>
      </c>
      <c r="E24" s="80" t="str">
        <f ca="1">OFFSET(E24,-15,0)</f>
        <v>M</v>
      </c>
      <c r="F24" s="26">
        <v>10</v>
      </c>
      <c r="G24" s="81">
        <v>0</v>
      </c>
      <c r="H24" s="81">
        <v>0</v>
      </c>
      <c r="I24" s="81">
        <v>10</v>
      </c>
      <c r="J24" s="81">
        <v>0</v>
      </c>
      <c r="K24" s="82">
        <v>0</v>
      </c>
      <c r="L24" s="83"/>
      <c r="M24" s="227">
        <f>SUM(G24:K24)</f>
        <v>10</v>
      </c>
      <c r="N24" s="228"/>
      <c r="O24" s="84"/>
      <c r="P24" s="233">
        <f t="shared" ref="P24:P33" ca="1" si="1">SUM(OFFSET(P24,0,-10),OFFSET(P24,0,-3))</f>
        <v>20</v>
      </c>
      <c r="Q24" s="232"/>
      <c r="R24" s="45"/>
      <c r="S24" s="85"/>
      <c r="T24" s="86"/>
      <c r="U24" s="86"/>
      <c r="V24" s="86"/>
      <c r="W24" s="86"/>
      <c r="X24" s="87"/>
      <c r="Z24" s="85"/>
      <c r="AA24" s="86"/>
      <c r="AB24" s="86"/>
      <c r="AC24" s="86"/>
      <c r="AD24" s="86"/>
      <c r="AE24" s="87"/>
      <c r="AN24" s="48"/>
      <c r="AO24" s="52"/>
      <c r="AQ24" s="39">
        <f t="shared" ref="AQ24:AQ33" si="2">COUNT(G24:K24)</f>
        <v>5</v>
      </c>
    </row>
    <row r="25" spans="1:50" s="33" customFormat="1" ht="21.6" customHeight="1">
      <c r="A25" s="78" t="str">
        <f t="shared" ref="A25:B33" ca="1" si="3">OFFSET(A25,-15,0)</f>
        <v>PDL</v>
      </c>
      <c r="B25" s="79">
        <f t="shared" ca="1" si="3"/>
        <v>85</v>
      </c>
      <c r="C25" s="17">
        <v>2</v>
      </c>
      <c r="D25" s="38" t="str">
        <f t="shared" ref="D25:E33" ca="1" si="4">OFFSET(D25,-15,0)</f>
        <v>MORISSET Paul</v>
      </c>
      <c r="E25" s="80" t="str">
        <f t="shared" ca="1" si="4"/>
        <v>M</v>
      </c>
      <c r="F25" s="26">
        <v>67</v>
      </c>
      <c r="G25" s="81">
        <v>10</v>
      </c>
      <c r="H25" s="81">
        <v>7</v>
      </c>
      <c r="I25" s="81">
        <v>0</v>
      </c>
      <c r="J25" s="81">
        <v>10</v>
      </c>
      <c r="K25" s="82">
        <v>10</v>
      </c>
      <c r="L25" s="83"/>
      <c r="M25" s="227">
        <f t="shared" ref="M25:M33" si="5">SUM(G25:K25)</f>
        <v>37</v>
      </c>
      <c r="N25" s="228"/>
      <c r="O25" s="84"/>
      <c r="P25" s="233">
        <f t="shared" ca="1" si="1"/>
        <v>104</v>
      </c>
      <c r="Q25" s="232"/>
      <c r="R25" s="45"/>
      <c r="S25" s="85"/>
      <c r="T25" s="86"/>
      <c r="U25" s="86"/>
      <c r="V25" s="86"/>
      <c r="W25" s="86"/>
      <c r="X25" s="87"/>
      <c r="Z25" s="85"/>
      <c r="AA25" s="86"/>
      <c r="AB25" s="86"/>
      <c r="AC25" s="86"/>
      <c r="AD25" s="86"/>
      <c r="AE25" s="87"/>
      <c r="AM25" s="48"/>
      <c r="AN25" s="48"/>
      <c r="AO25" s="52"/>
      <c r="AQ25" s="39">
        <f t="shared" si="2"/>
        <v>5</v>
      </c>
    </row>
    <row r="26" spans="1:50" s="33" customFormat="1" ht="21.6" customHeight="1">
      <c r="A26" s="78" t="str">
        <f t="shared" ca="1" si="3"/>
        <v>PDL</v>
      </c>
      <c r="B26" s="79">
        <f t="shared" ca="1" si="3"/>
        <v>44</v>
      </c>
      <c r="C26" s="17">
        <v>3</v>
      </c>
      <c r="D26" s="28" t="str">
        <f t="shared" ca="1" si="4"/>
        <v>MOURGUES Simon</v>
      </c>
      <c r="E26" s="80" t="str">
        <f t="shared" ca="1" si="4"/>
        <v>M</v>
      </c>
      <c r="F26" s="26">
        <v>84</v>
      </c>
      <c r="G26" s="81">
        <v>10</v>
      </c>
      <c r="H26" s="81">
        <v>10</v>
      </c>
      <c r="I26" s="81" t="str">
        <f>IF(L26&lt;&gt;"","-","")</f>
        <v>-</v>
      </c>
      <c r="J26" s="81" t="str">
        <f>IF(L26&lt;&gt;"","-","")</f>
        <v>-</v>
      </c>
      <c r="K26" s="82" t="str">
        <f>IF(L26&lt;&gt;"","-","")</f>
        <v>-</v>
      </c>
      <c r="L26" s="83" t="s">
        <v>127</v>
      </c>
      <c r="M26" s="227">
        <f t="shared" si="5"/>
        <v>20</v>
      </c>
      <c r="N26" s="228"/>
      <c r="O26" s="84"/>
      <c r="P26" s="231">
        <f t="shared" ca="1" si="1"/>
        <v>104</v>
      </c>
      <c r="Q26" s="232"/>
      <c r="R26" s="45"/>
      <c r="S26" s="85"/>
      <c r="T26" s="86"/>
      <c r="U26" s="86"/>
      <c r="V26" s="86"/>
      <c r="W26" s="86"/>
      <c r="X26" s="87"/>
      <c r="Z26" s="85"/>
      <c r="AA26" s="86"/>
      <c r="AB26" s="86"/>
      <c r="AC26" s="86"/>
      <c r="AD26" s="86"/>
      <c r="AE26" s="87"/>
      <c r="AM26" s="48"/>
      <c r="AN26" s="48"/>
      <c r="AO26" s="52"/>
      <c r="AQ26" s="39">
        <f t="shared" si="2"/>
        <v>2</v>
      </c>
      <c r="AR26" s="88"/>
      <c r="AT26" s="22"/>
      <c r="AU26" s="22"/>
      <c r="AV26" s="48"/>
      <c r="AW26" s="48"/>
      <c r="AX26" s="48"/>
    </row>
    <row r="27" spans="1:50" s="33" customFormat="1" ht="21.6" customHeight="1">
      <c r="A27" s="78" t="str">
        <f t="shared" ca="1" si="3"/>
        <v>NOR</v>
      </c>
      <c r="B27" s="79">
        <f t="shared" ca="1" si="3"/>
        <v>61</v>
      </c>
      <c r="C27" s="17">
        <v>4</v>
      </c>
      <c r="D27" s="38" t="str">
        <f t="shared" ca="1" si="4"/>
        <v>TILLAND Benjamin</v>
      </c>
      <c r="E27" s="80" t="str">
        <f t="shared" ca="1" si="4"/>
        <v>M</v>
      </c>
      <c r="F27" s="26">
        <v>74</v>
      </c>
      <c r="G27" s="81">
        <v>0</v>
      </c>
      <c r="H27" s="81">
        <v>0</v>
      </c>
      <c r="I27" s="81">
        <v>0</v>
      </c>
      <c r="J27" s="81">
        <v>10</v>
      </c>
      <c r="K27" s="82">
        <v>10</v>
      </c>
      <c r="L27" s="83"/>
      <c r="M27" s="227">
        <f t="shared" si="5"/>
        <v>20</v>
      </c>
      <c r="N27" s="228"/>
      <c r="O27" s="84"/>
      <c r="P27" s="233">
        <f t="shared" ca="1" si="1"/>
        <v>94</v>
      </c>
      <c r="Q27" s="232"/>
      <c r="R27" s="45"/>
      <c r="S27" s="85"/>
      <c r="T27" s="86"/>
      <c r="U27" s="86"/>
      <c r="V27" s="86"/>
      <c r="W27" s="86"/>
      <c r="X27" s="87"/>
      <c r="Z27" s="85"/>
      <c r="AA27" s="86"/>
      <c r="AB27" s="86"/>
      <c r="AC27" s="86"/>
      <c r="AD27" s="86"/>
      <c r="AE27" s="87"/>
      <c r="AM27" s="48"/>
      <c r="AN27" s="48"/>
      <c r="AO27" s="52"/>
      <c r="AQ27" s="39">
        <f t="shared" si="2"/>
        <v>5</v>
      </c>
      <c r="AR27" s="22"/>
      <c r="AT27" s="22"/>
      <c r="AU27" s="22"/>
      <c r="AV27" s="48"/>
      <c r="AW27" s="48"/>
      <c r="AX27" s="48"/>
    </row>
    <row r="28" spans="1:50" s="33" customFormat="1" ht="21.6" customHeight="1">
      <c r="A28" s="78" t="str">
        <f t="shared" ca="1" si="3"/>
        <v>PDL</v>
      </c>
      <c r="B28" s="79">
        <f t="shared" ca="1" si="3"/>
        <v>85</v>
      </c>
      <c r="C28" s="17">
        <v>5</v>
      </c>
      <c r="D28" s="38" t="str">
        <f t="shared" ca="1" si="4"/>
        <v>BARRAT Vincent</v>
      </c>
      <c r="E28" s="80" t="str">
        <f t="shared" ca="1" si="4"/>
        <v>M</v>
      </c>
      <c r="F28" s="26">
        <v>30</v>
      </c>
      <c r="G28" s="81">
        <v>10</v>
      </c>
      <c r="H28" s="81">
        <v>0</v>
      </c>
      <c r="I28" s="81">
        <v>10</v>
      </c>
      <c r="J28" s="81">
        <v>0</v>
      </c>
      <c r="K28" s="82">
        <v>10</v>
      </c>
      <c r="L28" s="83"/>
      <c r="M28" s="227">
        <f t="shared" si="5"/>
        <v>30</v>
      </c>
      <c r="N28" s="228"/>
      <c r="O28" s="84"/>
      <c r="P28" s="233">
        <f t="shared" ca="1" si="1"/>
        <v>60</v>
      </c>
      <c r="Q28" s="232"/>
      <c r="R28" s="45"/>
      <c r="S28" s="85" t="s">
        <v>54</v>
      </c>
      <c r="T28" s="86"/>
      <c r="U28" s="86"/>
      <c r="V28" s="86"/>
      <c r="W28" s="86"/>
      <c r="X28" s="87"/>
      <c r="Z28" s="85"/>
      <c r="AA28" s="86"/>
      <c r="AB28" s="86"/>
      <c r="AC28" s="86"/>
      <c r="AD28" s="86"/>
      <c r="AE28" s="87"/>
      <c r="AM28" s="48"/>
      <c r="AN28" s="48"/>
      <c r="AO28" s="52"/>
      <c r="AQ28" s="39">
        <f t="shared" si="2"/>
        <v>5</v>
      </c>
      <c r="AR28" s="32"/>
      <c r="AT28" s="22"/>
      <c r="AU28" s="22"/>
      <c r="AV28" s="48"/>
      <c r="AW28" s="48"/>
      <c r="AX28" s="48"/>
    </row>
    <row r="29" spans="1:50" s="33" customFormat="1" ht="21.6" customHeight="1">
      <c r="A29" s="78" t="str">
        <f t="shared" ca="1" si="3"/>
        <v>PDL</v>
      </c>
      <c r="B29" s="79">
        <f t="shared" ca="1" si="3"/>
        <v>85</v>
      </c>
      <c r="C29" s="17">
        <v>6</v>
      </c>
      <c r="D29" s="38" t="str">
        <f t="shared" ca="1" si="4"/>
        <v>MAGIS Romain</v>
      </c>
      <c r="E29" s="80" t="str">
        <f t="shared" ca="1" si="4"/>
        <v>M</v>
      </c>
      <c r="F29" s="26">
        <v>20</v>
      </c>
      <c r="G29" s="81">
        <v>10</v>
      </c>
      <c r="H29" s="81">
        <v>10</v>
      </c>
      <c r="I29" s="81">
        <v>10</v>
      </c>
      <c r="J29" s="81">
        <v>10</v>
      </c>
      <c r="K29" s="82">
        <v>10</v>
      </c>
      <c r="L29" s="83"/>
      <c r="M29" s="227">
        <f t="shared" si="5"/>
        <v>50</v>
      </c>
      <c r="N29" s="228"/>
      <c r="O29" s="84"/>
      <c r="P29" s="233">
        <f t="shared" ca="1" si="1"/>
        <v>70</v>
      </c>
      <c r="Q29" s="230"/>
      <c r="R29" s="45"/>
      <c r="S29" s="85" t="s">
        <v>45</v>
      </c>
      <c r="T29" s="86"/>
      <c r="U29" s="86"/>
      <c r="V29" s="86"/>
      <c r="W29" s="86"/>
      <c r="X29" s="87"/>
      <c r="Z29" s="85"/>
      <c r="AA29" s="86"/>
      <c r="AB29" s="86"/>
      <c r="AC29" s="86"/>
      <c r="AD29" s="86"/>
      <c r="AE29" s="87"/>
      <c r="AM29" s="48"/>
      <c r="AN29" s="48"/>
      <c r="AO29" s="52"/>
      <c r="AQ29" s="39">
        <f t="shared" si="2"/>
        <v>5</v>
      </c>
      <c r="AR29" s="22"/>
    </row>
    <row r="30" spans="1:50" s="33" customFormat="1" ht="21.6" customHeight="1">
      <c r="A30" s="78" t="str">
        <f t="shared" ca="1" si="3"/>
        <v>PDL</v>
      </c>
      <c r="B30" s="79">
        <f t="shared" ca="1" si="3"/>
        <v>85</v>
      </c>
      <c r="C30" s="17">
        <v>7</v>
      </c>
      <c r="D30" s="38" t="str">
        <f t="shared" ca="1" si="4"/>
        <v>GUYON Arthur</v>
      </c>
      <c r="E30" s="80" t="str">
        <f t="shared" ca="1" si="4"/>
        <v>M</v>
      </c>
      <c r="F30" s="26">
        <v>30</v>
      </c>
      <c r="G30" s="81">
        <v>10</v>
      </c>
      <c r="H30" s="81">
        <v>0</v>
      </c>
      <c r="I30" s="81" t="str">
        <f>IF(L30&lt;&gt;"","-","")</f>
        <v/>
      </c>
      <c r="J30" s="81">
        <v>10</v>
      </c>
      <c r="K30" s="82">
        <v>0</v>
      </c>
      <c r="L30" s="83"/>
      <c r="M30" s="227">
        <f t="shared" si="5"/>
        <v>20</v>
      </c>
      <c r="N30" s="228"/>
      <c r="O30" s="84"/>
      <c r="P30" s="233">
        <f t="shared" ca="1" si="1"/>
        <v>50</v>
      </c>
      <c r="Q30" s="230"/>
      <c r="R30" s="45"/>
      <c r="S30" s="85"/>
      <c r="T30" s="86" t="s">
        <v>54</v>
      </c>
      <c r="U30" s="86"/>
      <c r="V30" s="86"/>
      <c r="W30" s="86"/>
      <c r="X30" s="87"/>
      <c r="Z30" s="85"/>
      <c r="AA30" s="86"/>
      <c r="AB30" s="86"/>
      <c r="AC30" s="86"/>
      <c r="AD30" s="86"/>
      <c r="AE30" s="87"/>
      <c r="AM30" s="48"/>
      <c r="AN30" s="48"/>
      <c r="AO30" s="52"/>
      <c r="AQ30" s="39">
        <f t="shared" si="2"/>
        <v>4</v>
      </c>
      <c r="AR30" s="22"/>
    </row>
    <row r="31" spans="1:50" s="33" customFormat="1" ht="21.6" customHeight="1">
      <c r="A31" s="78" t="str">
        <f t="shared" ca="1" si="3"/>
        <v>BRE</v>
      </c>
      <c r="B31" s="79">
        <f t="shared" ca="1" si="3"/>
        <v>35</v>
      </c>
      <c r="C31" s="17">
        <v>8</v>
      </c>
      <c r="D31" s="38" t="str">
        <f t="shared" ca="1" si="4"/>
        <v>PUISSANT Charly</v>
      </c>
      <c r="E31" s="80" t="str">
        <f t="shared" ca="1" si="4"/>
        <v>M</v>
      </c>
      <c r="F31" s="26">
        <v>36</v>
      </c>
      <c r="G31" s="81">
        <v>10</v>
      </c>
      <c r="H31" s="81">
        <v>10</v>
      </c>
      <c r="I31" s="81">
        <v>10</v>
      </c>
      <c r="J31" s="81">
        <v>0</v>
      </c>
      <c r="K31" s="82">
        <v>10</v>
      </c>
      <c r="L31" s="83"/>
      <c r="M31" s="227">
        <f t="shared" si="5"/>
        <v>40</v>
      </c>
      <c r="N31" s="228"/>
      <c r="O31" s="84"/>
      <c r="P31" s="233">
        <f t="shared" ca="1" si="1"/>
        <v>76</v>
      </c>
      <c r="Q31" s="232"/>
      <c r="R31" s="45"/>
      <c r="S31" s="85"/>
      <c r="T31" s="86" t="s">
        <v>45</v>
      </c>
      <c r="U31" s="86"/>
      <c r="V31" s="86"/>
      <c r="W31" s="86"/>
      <c r="X31" s="87"/>
      <c r="Z31" s="85"/>
      <c r="AA31" s="86"/>
      <c r="AB31" s="86"/>
      <c r="AC31" s="86"/>
      <c r="AD31" s="86"/>
      <c r="AE31" s="87"/>
      <c r="AM31" s="48"/>
      <c r="AN31" s="48"/>
      <c r="AO31" s="52"/>
      <c r="AQ31" s="39">
        <f t="shared" si="2"/>
        <v>5</v>
      </c>
      <c r="AR31" s="22"/>
    </row>
    <row r="32" spans="1:50" s="33" customFormat="1" ht="21.6" customHeight="1">
      <c r="A32" s="78" t="str">
        <f t="shared" ca="1" si="3"/>
        <v>PDL</v>
      </c>
      <c r="B32" s="79">
        <f t="shared" ca="1" si="3"/>
        <v>72</v>
      </c>
      <c r="C32" s="17">
        <v>9</v>
      </c>
      <c r="D32" s="38" t="str">
        <f t="shared" ca="1" si="4"/>
        <v>HUON Pierre</v>
      </c>
      <c r="E32" s="80" t="str">
        <f t="shared" ca="1" si="4"/>
        <v>M</v>
      </c>
      <c r="F32" s="26">
        <v>80</v>
      </c>
      <c r="G32" s="81">
        <v>0</v>
      </c>
      <c r="H32" s="81">
        <v>0</v>
      </c>
      <c r="I32" s="81">
        <v>0</v>
      </c>
      <c r="J32" s="81">
        <v>0</v>
      </c>
      <c r="K32" s="82">
        <v>0</v>
      </c>
      <c r="L32" s="83"/>
      <c r="M32" s="227">
        <f t="shared" si="5"/>
        <v>0</v>
      </c>
      <c r="N32" s="228"/>
      <c r="O32" s="84"/>
      <c r="P32" s="229">
        <f t="shared" ca="1" si="1"/>
        <v>80</v>
      </c>
      <c r="Q32" s="230"/>
      <c r="R32" s="89"/>
      <c r="S32" s="85"/>
      <c r="T32" s="86"/>
      <c r="U32" s="86"/>
      <c r="V32" s="86"/>
      <c r="W32" s="86"/>
      <c r="X32" s="87"/>
      <c r="Z32" s="85"/>
      <c r="AA32" s="86"/>
      <c r="AB32" s="86"/>
      <c r="AC32" s="86"/>
      <c r="AD32" s="86"/>
      <c r="AE32" s="87"/>
      <c r="AN32" s="90"/>
      <c r="AO32" s="90"/>
      <c r="AP32" s="90"/>
      <c r="AQ32" s="39">
        <f t="shared" si="2"/>
        <v>5</v>
      </c>
      <c r="AR32" s="48"/>
      <c r="AS32" s="48"/>
    </row>
    <row r="33" spans="1:45" s="33" customFormat="1" ht="21.6" customHeight="1" thickBot="1">
      <c r="A33" s="91" t="str">
        <f t="shared" ca="1" si="3"/>
        <v>BRE</v>
      </c>
      <c r="B33" s="92">
        <f t="shared" ca="1" si="3"/>
        <v>35</v>
      </c>
      <c r="C33" s="17">
        <v>10</v>
      </c>
      <c r="D33" s="38" t="str">
        <f t="shared" ca="1" si="4"/>
        <v>SERRAND Nicolas</v>
      </c>
      <c r="E33" s="80" t="str">
        <f t="shared" ca="1" si="4"/>
        <v>M</v>
      </c>
      <c r="F33" s="26">
        <v>90</v>
      </c>
      <c r="G33" s="81">
        <v>0</v>
      </c>
      <c r="H33" s="81">
        <v>0</v>
      </c>
      <c r="I33" s="81">
        <v>0</v>
      </c>
      <c r="J33" s="81">
        <v>0</v>
      </c>
      <c r="K33" s="82">
        <v>0</v>
      </c>
      <c r="L33" s="83"/>
      <c r="M33" s="227">
        <f t="shared" si="5"/>
        <v>0</v>
      </c>
      <c r="N33" s="228"/>
      <c r="O33" s="84"/>
      <c r="P33" s="229">
        <f t="shared" ca="1" si="1"/>
        <v>90</v>
      </c>
      <c r="Q33" s="230"/>
      <c r="R33" s="89"/>
      <c r="S33" s="93"/>
      <c r="T33" s="94"/>
      <c r="U33" s="94"/>
      <c r="V33" s="94"/>
      <c r="W33" s="94"/>
      <c r="X33" s="95"/>
      <c r="Z33" s="93"/>
      <c r="AA33" s="94"/>
      <c r="AB33" s="94"/>
      <c r="AC33" s="94"/>
      <c r="AD33" s="94"/>
      <c r="AE33" s="95"/>
      <c r="AN33" s="90"/>
      <c r="AO33" s="90"/>
      <c r="AP33" s="90"/>
      <c r="AQ33" s="39">
        <f t="shared" si="2"/>
        <v>5</v>
      </c>
      <c r="AR33" s="48"/>
      <c r="AS33" s="48"/>
    </row>
    <row r="34" spans="1:45" s="33" customFormat="1" ht="13.9" customHeight="1">
      <c r="A34" s="37"/>
      <c r="B34" s="37"/>
      <c r="C34" s="96" t="s">
        <v>129</v>
      </c>
      <c r="D34" s="96"/>
      <c r="E34" s="96"/>
      <c r="F34" s="96"/>
      <c r="G34" s="96"/>
      <c r="H34" s="96"/>
      <c r="I34" s="96"/>
      <c r="J34" s="96"/>
      <c r="K34" s="96"/>
      <c r="L34" s="96"/>
      <c r="M34" s="236" t="s">
        <v>130</v>
      </c>
      <c r="N34" s="236"/>
      <c r="O34" s="236"/>
      <c r="P34" s="236"/>
      <c r="Q34" s="236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97"/>
      <c r="AG34" s="97"/>
      <c r="AH34" s="97"/>
      <c r="AI34" s="97"/>
      <c r="AJ34" s="97"/>
      <c r="AK34" s="37"/>
    </row>
    <row r="35" spans="1:45" s="33" customFormat="1" ht="14.45" hidden="1" customHeight="1">
      <c r="A35" s="37"/>
      <c r="B35" s="37"/>
      <c r="C35" s="98">
        <f>COUNT(L35:AJ35,S42:X42,Z42:AE42)</f>
        <v>0</v>
      </c>
      <c r="D35" s="98"/>
      <c r="E35" s="39"/>
      <c r="F35" s="39"/>
      <c r="G35" s="237" t="s">
        <v>131</v>
      </c>
      <c r="H35" s="238"/>
      <c r="I35" s="238"/>
      <c r="J35" s="238"/>
      <c r="K35" s="238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100"/>
      <c r="AL35" s="41"/>
      <c r="AM35" s="41"/>
    </row>
    <row r="36" spans="1:45" s="33" customFormat="1" ht="14.45" hidden="1" customHeight="1">
      <c r="A36" s="37"/>
      <c r="B36" s="37"/>
      <c r="C36" s="39"/>
      <c r="D36" s="39"/>
      <c r="E36" s="39"/>
      <c r="F36" s="39"/>
      <c r="G36" s="234" t="s">
        <v>132</v>
      </c>
      <c r="H36" s="235"/>
      <c r="I36" s="235"/>
      <c r="J36" s="235"/>
      <c r="K36" s="235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100"/>
      <c r="AL36" s="41"/>
      <c r="AM36" s="41"/>
    </row>
    <row r="37" spans="1:45" s="33" customFormat="1" ht="14.45" hidden="1" customHeight="1">
      <c r="A37" s="37"/>
      <c r="B37" s="37"/>
      <c r="C37" s="98"/>
      <c r="D37" s="39"/>
      <c r="E37" s="39"/>
      <c r="F37" s="39"/>
      <c r="G37" s="234" t="s">
        <v>133</v>
      </c>
      <c r="H37" s="235"/>
      <c r="I37" s="235"/>
      <c r="J37" s="235"/>
      <c r="K37" s="235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</row>
    <row r="38" spans="1:45" s="33" customFormat="1" ht="5.45" hidden="1" customHeight="1">
      <c r="A38" s="1"/>
      <c r="B38" s="1"/>
      <c r="C38" s="101"/>
      <c r="D38" s="39"/>
      <c r="E38" s="102"/>
      <c r="F38" s="103"/>
      <c r="G38" s="102"/>
      <c r="H38" s="102"/>
      <c r="I38" s="102"/>
      <c r="J38" s="102"/>
      <c r="K38" s="102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5"/>
      <c r="AL38" s="3"/>
      <c r="AM38" s="3"/>
      <c r="AN38" s="3"/>
      <c r="AO38" s="3"/>
      <c r="AP38" s="3"/>
      <c r="AQ38" s="3"/>
      <c r="AR38" s="3"/>
      <c r="AS38" s="3"/>
    </row>
    <row r="39" spans="1:45" hidden="1">
      <c r="A39" s="1"/>
      <c r="B39" s="1"/>
      <c r="C39" s="101"/>
      <c r="D39" s="24"/>
      <c r="E39" s="102"/>
      <c r="F39" s="103"/>
      <c r="G39" s="102"/>
      <c r="H39" s="102"/>
      <c r="I39" s="102"/>
      <c r="J39" s="102"/>
      <c r="K39" s="102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7"/>
      <c r="AG39" s="107"/>
      <c r="AH39" s="107"/>
      <c r="AI39" s="107"/>
      <c r="AJ39" s="107"/>
      <c r="AK39" s="3"/>
      <c r="AL39" s="3"/>
      <c r="AM39" s="3"/>
      <c r="AN39" s="3"/>
      <c r="AO39" s="3"/>
      <c r="AP39" s="3"/>
      <c r="AQ39" s="3"/>
      <c r="AR39" s="3"/>
      <c r="AS39" s="3"/>
    </row>
    <row r="40" spans="1:45" hidden="1">
      <c r="C40" s="24"/>
      <c r="D40" s="24"/>
      <c r="E40" s="24"/>
      <c r="F40" s="24"/>
      <c r="G40" s="24"/>
      <c r="H40" s="24"/>
      <c r="I40" s="24"/>
      <c r="J40" s="24"/>
      <c r="K40" s="24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8"/>
    </row>
    <row r="41" spans="1:45" ht="5.45" hidden="1" customHeight="1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45" ht="14.45" hidden="1" customHeight="1">
      <c r="C42" s="24"/>
      <c r="D42" s="39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107"/>
      <c r="T42" s="107"/>
      <c r="U42" s="107"/>
      <c r="V42" s="107"/>
      <c r="W42" s="107"/>
      <c r="X42" s="107"/>
      <c r="Z42" s="107"/>
      <c r="AA42" s="107"/>
      <c r="AB42" s="107"/>
      <c r="AC42" s="107"/>
      <c r="AD42" s="107"/>
      <c r="AE42" s="107"/>
    </row>
    <row r="43" spans="1:45" hidden="1">
      <c r="C43" s="24"/>
      <c r="D43" s="39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06"/>
      <c r="T43" s="106"/>
      <c r="U43" s="106"/>
      <c r="V43" s="106"/>
      <c r="W43" s="106"/>
      <c r="X43" s="106"/>
      <c r="Z43" s="106"/>
      <c r="AA43" s="106"/>
      <c r="AB43" s="106"/>
      <c r="AC43" s="106"/>
      <c r="AD43" s="106"/>
      <c r="AE43" s="106"/>
    </row>
    <row r="44" spans="1:45" hidden="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06"/>
      <c r="T44" s="106"/>
      <c r="U44" s="106"/>
      <c r="V44" s="106"/>
      <c r="W44" s="106"/>
      <c r="X44" s="106"/>
      <c r="Z44" s="106"/>
      <c r="AA44" s="106"/>
      <c r="AB44" s="106"/>
      <c r="AC44" s="106"/>
      <c r="AD44" s="106"/>
      <c r="AE44" s="106"/>
    </row>
    <row r="45" spans="1:45" ht="4.9000000000000004" hidden="1" customHeight="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45" hidden="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6"/>
      <c r="T46" s="106"/>
      <c r="U46" s="106"/>
      <c r="V46" s="106"/>
      <c r="W46" s="106"/>
      <c r="X46" s="106"/>
      <c r="Z46" s="106"/>
      <c r="AA46" s="106"/>
      <c r="AB46" s="106"/>
      <c r="AC46" s="106"/>
      <c r="AD46" s="106"/>
      <c r="AE46" s="106"/>
    </row>
    <row r="47" spans="1:45" hidden="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6"/>
      <c r="T47" s="106"/>
      <c r="U47" s="106"/>
      <c r="V47" s="106"/>
      <c r="W47" s="106"/>
      <c r="X47" s="106"/>
      <c r="Z47" s="106"/>
      <c r="AA47" s="106"/>
      <c r="AB47" s="106"/>
      <c r="AC47" s="106"/>
      <c r="AD47" s="106"/>
      <c r="AE47" s="106"/>
    </row>
    <row r="50" spans="12:24">
      <c r="L50" t="s">
        <v>134</v>
      </c>
      <c r="M50" t="s">
        <v>135</v>
      </c>
      <c r="N50" t="s">
        <v>136</v>
      </c>
      <c r="O50" t="s">
        <v>137</v>
      </c>
      <c r="P50" t="s">
        <v>138</v>
      </c>
      <c r="Q50" t="s">
        <v>139</v>
      </c>
      <c r="R50" t="s">
        <v>140</v>
      </c>
      <c r="S50" t="s">
        <v>141</v>
      </c>
      <c r="T50" t="s">
        <v>142</v>
      </c>
      <c r="U50" t="s">
        <v>143</v>
      </c>
      <c r="V50" t="s">
        <v>144</v>
      </c>
      <c r="W50" t="s">
        <v>145</v>
      </c>
      <c r="X50" t="s">
        <v>146</v>
      </c>
    </row>
    <row r="51" spans="12:24">
      <c r="L51" t="s">
        <v>156</v>
      </c>
      <c r="M51" t="s">
        <v>157</v>
      </c>
      <c r="N51" t="s">
        <v>158</v>
      </c>
      <c r="O51" t="s">
        <v>159</v>
      </c>
      <c r="P51" t="s">
        <v>160</v>
      </c>
      <c r="Q51" t="s">
        <v>161</v>
      </c>
      <c r="R51" t="s">
        <v>162</v>
      </c>
      <c r="S51" t="s">
        <v>163</v>
      </c>
      <c r="T51" t="s">
        <v>164</v>
      </c>
      <c r="U51" t="s">
        <v>165</v>
      </c>
      <c r="V51" t="s">
        <v>166</v>
      </c>
      <c r="W51" t="s">
        <v>167</v>
      </c>
      <c r="X51" t="s">
        <v>168</v>
      </c>
    </row>
  </sheetData>
  <sheetProtection selectLockedCells="1"/>
  <mergeCells count="56">
    <mergeCell ref="G37:K37"/>
    <mergeCell ref="M30:N30"/>
    <mergeCell ref="P30:Q30"/>
    <mergeCell ref="M31:N31"/>
    <mergeCell ref="P31:Q31"/>
    <mergeCell ref="M32:N32"/>
    <mergeCell ref="P32:Q32"/>
    <mergeCell ref="M33:N33"/>
    <mergeCell ref="P33:Q33"/>
    <mergeCell ref="M34:Q34"/>
    <mergeCell ref="G35:K35"/>
    <mergeCell ref="G36:K36"/>
    <mergeCell ref="M27:N27"/>
    <mergeCell ref="P27:Q27"/>
    <mergeCell ref="M28:N28"/>
    <mergeCell ref="P28:Q28"/>
    <mergeCell ref="M29:N29"/>
    <mergeCell ref="P29:Q29"/>
    <mergeCell ref="M24:N24"/>
    <mergeCell ref="P24:Q24"/>
    <mergeCell ref="M25:N25"/>
    <mergeCell ref="P25:Q25"/>
    <mergeCell ref="M26:N26"/>
    <mergeCell ref="P26:Q26"/>
    <mergeCell ref="D20:F21"/>
    <mergeCell ref="Z20:AE20"/>
    <mergeCell ref="S22:X22"/>
    <mergeCell ref="Z22:AE22"/>
    <mergeCell ref="M23:N23"/>
    <mergeCell ref="P23:Q23"/>
    <mergeCell ref="Z19:AE19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.25" right="0.25" top="0.13" bottom="0.14000000000000001" header="0.13" footer="0.14000000000000001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25</vt:i4>
      </vt:variant>
      <vt:variant>
        <vt:lpstr>Plages nommées</vt:lpstr>
      </vt:variant>
      <vt:variant>
        <vt:i4>50</vt:i4>
      </vt:variant>
    </vt:vector>
  </HeadingPairs>
  <TitlesOfParts>
    <vt:vector size="75" baseType="lpstr">
      <vt:lpstr>1 -  P40 M M</vt:lpstr>
      <vt:lpstr>2 -  P40 M M</vt:lpstr>
      <vt:lpstr>3 -  P40 M M</vt:lpstr>
      <vt:lpstr>4 -  P40 M M</vt:lpstr>
      <vt:lpstr>28 -  C1 C2 C3 M M</vt:lpstr>
      <vt:lpstr>29 -  C1 C2 C3 M M</vt:lpstr>
      <vt:lpstr>30 -  C1 C2 C3 M M</vt:lpstr>
      <vt:lpstr>31 -  C1 C2 C3 M M</vt:lpstr>
      <vt:lpstr>32 -  C1 C2 C3 M M</vt:lpstr>
      <vt:lpstr>33 -  C1 C2 C3 M M</vt:lpstr>
      <vt:lpstr>34 -  C1 C2 C3 M M</vt:lpstr>
      <vt:lpstr>35 -  C1 C2 C3 M M</vt:lpstr>
      <vt:lpstr>36 -  C1 C2 C3 M M</vt:lpstr>
      <vt:lpstr>37 -  C1 C2 C3 M M</vt:lpstr>
      <vt:lpstr>38 -  C1 C2 C3 M M</vt:lpstr>
      <vt:lpstr>39 -  C1 C2 C3 M M</vt:lpstr>
      <vt:lpstr>40 -  C1 C2 C3 M M</vt:lpstr>
      <vt:lpstr>41 -  C1 C2 C3 M M</vt:lpstr>
      <vt:lpstr>42 -  J1 J2 J3 M M</vt:lpstr>
      <vt:lpstr>43 -  J1 J2 J3 M M</vt:lpstr>
      <vt:lpstr>44 -  J1 J2 J3 M M</vt:lpstr>
      <vt:lpstr>45 -  Sen M M</vt:lpstr>
      <vt:lpstr>46 -  Sen M M</vt:lpstr>
      <vt:lpstr>47 -  Sen M M</vt:lpstr>
      <vt:lpstr>48 -  Sen M M</vt:lpstr>
      <vt:lpstr>'1 -  P40 M M'!PouleN°</vt:lpstr>
      <vt:lpstr>'2 -  P40 M M'!PouleN°</vt:lpstr>
      <vt:lpstr>'28 -  C1 C2 C3 M M'!PouleN°</vt:lpstr>
      <vt:lpstr>'29 -  C1 C2 C3 M M'!PouleN°</vt:lpstr>
      <vt:lpstr>'3 -  P40 M M'!PouleN°</vt:lpstr>
      <vt:lpstr>'30 -  C1 C2 C3 M M'!PouleN°</vt:lpstr>
      <vt:lpstr>'31 -  C1 C2 C3 M M'!PouleN°</vt:lpstr>
      <vt:lpstr>'32 -  C1 C2 C3 M M'!PouleN°</vt:lpstr>
      <vt:lpstr>'33 -  C1 C2 C3 M M'!PouleN°</vt:lpstr>
      <vt:lpstr>'34 -  C1 C2 C3 M M'!PouleN°</vt:lpstr>
      <vt:lpstr>'35 -  C1 C2 C3 M M'!PouleN°</vt:lpstr>
      <vt:lpstr>'36 -  C1 C2 C3 M M'!PouleN°</vt:lpstr>
      <vt:lpstr>'37 -  C1 C2 C3 M M'!PouleN°</vt:lpstr>
      <vt:lpstr>'38 -  C1 C2 C3 M M'!PouleN°</vt:lpstr>
      <vt:lpstr>'39 -  C1 C2 C3 M M'!PouleN°</vt:lpstr>
      <vt:lpstr>'4 -  P40 M M'!PouleN°</vt:lpstr>
      <vt:lpstr>'40 -  C1 C2 C3 M M'!PouleN°</vt:lpstr>
      <vt:lpstr>'41 -  C1 C2 C3 M M'!PouleN°</vt:lpstr>
      <vt:lpstr>'42 -  J1 J2 J3 M M'!PouleN°</vt:lpstr>
      <vt:lpstr>'43 -  J1 J2 J3 M M'!PouleN°</vt:lpstr>
      <vt:lpstr>'44 -  J1 J2 J3 M M'!PouleN°</vt:lpstr>
      <vt:lpstr>'45 -  Sen M M'!PouleN°</vt:lpstr>
      <vt:lpstr>'46 -  Sen M M'!PouleN°</vt:lpstr>
      <vt:lpstr>'47 -  Sen M M'!PouleN°</vt:lpstr>
      <vt:lpstr>'48 -  Sen M M'!PouleN°</vt:lpstr>
      <vt:lpstr>'1 -  P40 M M'!Zone_d_impression</vt:lpstr>
      <vt:lpstr>'2 -  P40 M M'!Zone_d_impression</vt:lpstr>
      <vt:lpstr>'28 -  C1 C2 C3 M M'!Zone_d_impression</vt:lpstr>
      <vt:lpstr>'29 -  C1 C2 C3 M M'!Zone_d_impression</vt:lpstr>
      <vt:lpstr>'3 -  P40 M M'!Zone_d_impression</vt:lpstr>
      <vt:lpstr>'30 -  C1 C2 C3 M M'!Zone_d_impression</vt:lpstr>
      <vt:lpstr>'31 -  C1 C2 C3 M M'!Zone_d_impression</vt:lpstr>
      <vt:lpstr>'32 -  C1 C2 C3 M M'!Zone_d_impression</vt:lpstr>
      <vt:lpstr>'33 -  C1 C2 C3 M M'!Zone_d_impression</vt:lpstr>
      <vt:lpstr>'34 -  C1 C2 C3 M M'!Zone_d_impression</vt:lpstr>
      <vt:lpstr>'35 -  C1 C2 C3 M M'!Zone_d_impression</vt:lpstr>
      <vt:lpstr>'36 -  C1 C2 C3 M M'!Zone_d_impression</vt:lpstr>
      <vt:lpstr>'37 -  C1 C2 C3 M M'!Zone_d_impression</vt:lpstr>
      <vt:lpstr>'38 -  C1 C2 C3 M M'!Zone_d_impression</vt:lpstr>
      <vt:lpstr>'39 -  C1 C2 C3 M M'!Zone_d_impression</vt:lpstr>
      <vt:lpstr>'4 -  P40 M M'!Zone_d_impression</vt:lpstr>
      <vt:lpstr>'40 -  C1 C2 C3 M M'!Zone_d_impression</vt:lpstr>
      <vt:lpstr>'41 -  C1 C2 C3 M M'!Zone_d_impression</vt:lpstr>
      <vt:lpstr>'42 -  J1 J2 J3 M M'!Zone_d_impression</vt:lpstr>
      <vt:lpstr>'43 -  J1 J2 J3 M M'!Zone_d_impression</vt:lpstr>
      <vt:lpstr>'44 -  J1 J2 J3 M M'!Zone_d_impression</vt:lpstr>
      <vt:lpstr>'45 -  Sen M M'!Zone_d_impression</vt:lpstr>
      <vt:lpstr>'46 -  Sen M M'!Zone_d_impression</vt:lpstr>
      <vt:lpstr>'47 -  Sen M M'!Zone_d_impression</vt:lpstr>
      <vt:lpstr>'48 -  Sen M M'!Zone_d_impression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JeanNono</dc:creator>
  <cp:lastModifiedBy>Roger LABBE</cp:lastModifiedBy>
  <dcterms:created xsi:type="dcterms:W3CDTF">2016-06-07T08:15:23Z</dcterms:created>
  <dcterms:modified xsi:type="dcterms:W3CDTF">2016-06-07T10:10:25Z</dcterms:modified>
</cp:coreProperties>
</file>