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165" windowWidth="11955" windowHeight="6405"/>
  </bookViews>
  <sheets>
    <sheet name="Résultat 13-14" sheetId="31" r:id="rId1"/>
    <sheet name="DEPENSES" sheetId="36" r:id="rId2"/>
    <sheet name="RECETTES" sheetId="37" r:id="rId3"/>
    <sheet name="Amort. Prov." sheetId="3" r:id="rId4"/>
    <sheet name="Détail Dépenses" sheetId="41" r:id="rId5"/>
    <sheet name="Détail recettes" sheetId="38" r:id="rId6"/>
    <sheet name="Graphiques" sheetId="39" r:id="rId7"/>
    <sheet name="Paramètres" sheetId="40" r:id="rId8"/>
    <sheet name="Plan de trésorerie" sheetId="42" r:id="rId9"/>
    <sheet name="Compte de trésorerie" sheetId="43" r:id="rId10"/>
    <sheet name="Bilan" sheetId="44" r:id="rId11"/>
  </sheets>
  <definedNames>
    <definedName name="Achats">Paramètres!$D$2:$D$12</definedName>
    <definedName name="Comptes">Paramètres!$A$2:$A$3</definedName>
    <definedName name="Dépenses">Paramètres!$C$2:$C$9</definedName>
    <definedName name="Dotations">Paramètres!$J$2:$J$4</definedName>
    <definedName name="Exception">Paramètres!$H$21</definedName>
    <definedName name="Extérieur">Paramètres!$F$2:$F$9</definedName>
    <definedName name="Finance">Paramètres!$G$21</definedName>
    <definedName name="Gestion">Paramètres!$I$2:$I$4</definedName>
    <definedName name="Gestionc">Paramètres!$F$21:$F$24</definedName>
    <definedName name="Impot">Paramètres!$G$2</definedName>
    <definedName name="Logique">Paramètres!$A$21:$A$22</definedName>
    <definedName name="Personnel">Paramètres!$H$2:$H$6</definedName>
    <definedName name="Recettes">Paramètres!$C$21:$C$28</definedName>
    <definedName name="Reprises">Paramètres!$I$21:$I$23</definedName>
    <definedName name="Services">Paramètres!$E$2:$E$4</definedName>
    <definedName name="Subventions">Paramètres!$E$21:$E$25</definedName>
    <definedName name="Transferts">Paramètres!$J$21</definedName>
    <definedName name="Ventes">Paramètres!$D$21:$D$29</definedName>
  </definedNames>
  <calcPr calcId="125725"/>
</workbook>
</file>

<file path=xl/calcChain.xml><?xml version="1.0" encoding="utf-8"?>
<calcChain xmlns="http://schemas.openxmlformats.org/spreadsheetml/2006/main">
  <c r="E5" i="31"/>
  <c r="B23"/>
  <c r="BS72" i="38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X72"/>
  <c r="W72"/>
  <c r="V72"/>
  <c r="U72"/>
  <c r="T72"/>
  <c r="S72"/>
  <c r="R72"/>
  <c r="Q72"/>
  <c r="P72"/>
  <c r="O72"/>
  <c r="N72"/>
  <c r="M72"/>
  <c r="L72"/>
  <c r="J72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X71"/>
  <c r="W71"/>
  <c r="V71"/>
  <c r="U71"/>
  <c r="T71"/>
  <c r="S71"/>
  <c r="R71"/>
  <c r="Q71"/>
  <c r="P71"/>
  <c r="O71"/>
  <c r="N71"/>
  <c r="M71"/>
  <c r="L71"/>
  <c r="J71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X70"/>
  <c r="W70"/>
  <c r="V70"/>
  <c r="U70"/>
  <c r="T70"/>
  <c r="S70"/>
  <c r="R70"/>
  <c r="Q70"/>
  <c r="P70"/>
  <c r="O70"/>
  <c r="N70"/>
  <c r="M70"/>
  <c r="L70"/>
  <c r="J70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X69"/>
  <c r="W69"/>
  <c r="V69"/>
  <c r="U69"/>
  <c r="T69"/>
  <c r="S69"/>
  <c r="R69"/>
  <c r="Q69"/>
  <c r="P69"/>
  <c r="O69"/>
  <c r="N69"/>
  <c r="M69"/>
  <c r="L69"/>
  <c r="J69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X68"/>
  <c r="W68"/>
  <c r="V68"/>
  <c r="U68"/>
  <c r="T68"/>
  <c r="S68"/>
  <c r="R68"/>
  <c r="Q68"/>
  <c r="P68"/>
  <c r="O68"/>
  <c r="N68"/>
  <c r="M68"/>
  <c r="L68"/>
  <c r="J68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X67"/>
  <c r="W67"/>
  <c r="V67"/>
  <c r="U67"/>
  <c r="T67"/>
  <c r="S67"/>
  <c r="R67"/>
  <c r="Q67"/>
  <c r="P67"/>
  <c r="O67"/>
  <c r="N67"/>
  <c r="M67"/>
  <c r="L67"/>
  <c r="J67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X66"/>
  <c r="W66"/>
  <c r="V66"/>
  <c r="U66"/>
  <c r="T66"/>
  <c r="S66"/>
  <c r="R66"/>
  <c r="Q66"/>
  <c r="P66"/>
  <c r="O66"/>
  <c r="N66"/>
  <c r="M66"/>
  <c r="L66"/>
  <c r="J66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X65"/>
  <c r="W65"/>
  <c r="V65"/>
  <c r="U65"/>
  <c r="T65"/>
  <c r="S65"/>
  <c r="R65"/>
  <c r="Q65"/>
  <c r="P65"/>
  <c r="O65"/>
  <c r="N65"/>
  <c r="M65"/>
  <c r="L65"/>
  <c r="J65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X64"/>
  <c r="W64"/>
  <c r="V64"/>
  <c r="U64"/>
  <c r="T64"/>
  <c r="S64"/>
  <c r="R64"/>
  <c r="Q64"/>
  <c r="P64"/>
  <c r="O64"/>
  <c r="N64"/>
  <c r="M64"/>
  <c r="L64"/>
  <c r="J64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X63"/>
  <c r="W63"/>
  <c r="V63"/>
  <c r="U63"/>
  <c r="T63"/>
  <c r="S63"/>
  <c r="R63"/>
  <c r="Q63"/>
  <c r="P63"/>
  <c r="O63"/>
  <c r="N63"/>
  <c r="M63"/>
  <c r="L63"/>
  <c r="J63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X62"/>
  <c r="W62"/>
  <c r="V62"/>
  <c r="U62"/>
  <c r="T62"/>
  <c r="S62"/>
  <c r="R62"/>
  <c r="Q62"/>
  <c r="P62"/>
  <c r="O62"/>
  <c r="N62"/>
  <c r="M62"/>
  <c r="L62"/>
  <c r="J62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X61"/>
  <c r="W61"/>
  <c r="V61"/>
  <c r="U61"/>
  <c r="T61"/>
  <c r="S61"/>
  <c r="R61"/>
  <c r="Q61"/>
  <c r="P61"/>
  <c r="O61"/>
  <c r="N61"/>
  <c r="M61"/>
  <c r="L61"/>
  <c r="J61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X60"/>
  <c r="W60"/>
  <c r="V60"/>
  <c r="U60"/>
  <c r="T60"/>
  <c r="S60"/>
  <c r="R60"/>
  <c r="Q60"/>
  <c r="P60"/>
  <c r="O60"/>
  <c r="N60"/>
  <c r="M60"/>
  <c r="L60"/>
  <c r="J60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X59"/>
  <c r="W59"/>
  <c r="V59"/>
  <c r="U59"/>
  <c r="T59"/>
  <c r="S59"/>
  <c r="R59"/>
  <c r="Q59"/>
  <c r="P59"/>
  <c r="O59"/>
  <c r="N59"/>
  <c r="M59"/>
  <c r="L59"/>
  <c r="J59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X58"/>
  <c r="W58"/>
  <c r="V58"/>
  <c r="U58"/>
  <c r="T58"/>
  <c r="S58"/>
  <c r="R58"/>
  <c r="Q58"/>
  <c r="P58"/>
  <c r="O58"/>
  <c r="N58"/>
  <c r="M58"/>
  <c r="L58"/>
  <c r="J58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X57"/>
  <c r="W57"/>
  <c r="V57"/>
  <c r="U57"/>
  <c r="T57"/>
  <c r="S57"/>
  <c r="R57"/>
  <c r="Q57"/>
  <c r="P57"/>
  <c r="O57"/>
  <c r="N57"/>
  <c r="M57"/>
  <c r="L57"/>
  <c r="J57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X56"/>
  <c r="W56"/>
  <c r="V56"/>
  <c r="U56"/>
  <c r="T56"/>
  <c r="S56"/>
  <c r="R56"/>
  <c r="Q56"/>
  <c r="P56"/>
  <c r="O56"/>
  <c r="N56"/>
  <c r="M56"/>
  <c r="L56"/>
  <c r="J56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X55"/>
  <c r="W55"/>
  <c r="V55"/>
  <c r="U55"/>
  <c r="T55"/>
  <c r="S55"/>
  <c r="R55"/>
  <c r="Q55"/>
  <c r="P55"/>
  <c r="O55"/>
  <c r="N55"/>
  <c r="M55"/>
  <c r="L55"/>
  <c r="J55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X54"/>
  <c r="W54"/>
  <c r="V54"/>
  <c r="U54"/>
  <c r="T54"/>
  <c r="S54"/>
  <c r="R54"/>
  <c r="Q54"/>
  <c r="P54"/>
  <c r="O54"/>
  <c r="N54"/>
  <c r="M54"/>
  <c r="L54"/>
  <c r="J54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X53"/>
  <c r="W53"/>
  <c r="V53"/>
  <c r="U53"/>
  <c r="T53"/>
  <c r="S53"/>
  <c r="R53"/>
  <c r="Q53"/>
  <c r="P53"/>
  <c r="O53"/>
  <c r="N53"/>
  <c r="M53"/>
  <c r="L53"/>
  <c r="J53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X52"/>
  <c r="W52"/>
  <c r="V52"/>
  <c r="U52"/>
  <c r="T52"/>
  <c r="S52"/>
  <c r="R52"/>
  <c r="Q52"/>
  <c r="P52"/>
  <c r="O52"/>
  <c r="N52"/>
  <c r="M52"/>
  <c r="L52"/>
  <c r="J52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X51"/>
  <c r="W51"/>
  <c r="V51"/>
  <c r="U51"/>
  <c r="T51"/>
  <c r="S51"/>
  <c r="R51"/>
  <c r="Q51"/>
  <c r="P51"/>
  <c r="O51"/>
  <c r="N51"/>
  <c r="M51"/>
  <c r="L51"/>
  <c r="J51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X50"/>
  <c r="W50"/>
  <c r="V50"/>
  <c r="U50"/>
  <c r="T50"/>
  <c r="S50"/>
  <c r="R50"/>
  <c r="Q50"/>
  <c r="P50"/>
  <c r="O50"/>
  <c r="N50"/>
  <c r="M50"/>
  <c r="L50"/>
  <c r="J50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X49"/>
  <c r="W49"/>
  <c r="V49"/>
  <c r="U49"/>
  <c r="T49"/>
  <c r="S49"/>
  <c r="R49"/>
  <c r="Q49"/>
  <c r="P49"/>
  <c r="O49"/>
  <c r="N49"/>
  <c r="M49"/>
  <c r="L49"/>
  <c r="J49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X48"/>
  <c r="W48"/>
  <c r="V48"/>
  <c r="U48"/>
  <c r="T48"/>
  <c r="S48"/>
  <c r="R48"/>
  <c r="Q48"/>
  <c r="P48"/>
  <c r="O48"/>
  <c r="N48"/>
  <c r="M48"/>
  <c r="L48"/>
  <c r="J48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X47"/>
  <c r="W47"/>
  <c r="V47"/>
  <c r="U47"/>
  <c r="T47"/>
  <c r="S47"/>
  <c r="R47"/>
  <c r="Q47"/>
  <c r="P47"/>
  <c r="O47"/>
  <c r="N47"/>
  <c r="M47"/>
  <c r="L47"/>
  <c r="J47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X46"/>
  <c r="W46"/>
  <c r="V46"/>
  <c r="U46"/>
  <c r="T46"/>
  <c r="S46"/>
  <c r="R46"/>
  <c r="Q46"/>
  <c r="P46"/>
  <c r="O46"/>
  <c r="N46"/>
  <c r="M46"/>
  <c r="L46"/>
  <c r="J46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X45"/>
  <c r="W45"/>
  <c r="V45"/>
  <c r="U45"/>
  <c r="T45"/>
  <c r="S45"/>
  <c r="R45"/>
  <c r="Q45"/>
  <c r="P45"/>
  <c r="O45"/>
  <c r="N45"/>
  <c r="M45"/>
  <c r="L45"/>
  <c r="J45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X44"/>
  <c r="W44"/>
  <c r="V44"/>
  <c r="U44"/>
  <c r="T44"/>
  <c r="S44"/>
  <c r="R44"/>
  <c r="Q44"/>
  <c r="P44"/>
  <c r="O44"/>
  <c r="N44"/>
  <c r="M44"/>
  <c r="L44"/>
  <c r="J44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X43"/>
  <c r="W43"/>
  <c r="V43"/>
  <c r="U43"/>
  <c r="T43"/>
  <c r="S43"/>
  <c r="R43"/>
  <c r="Q43"/>
  <c r="P43"/>
  <c r="O43"/>
  <c r="N43"/>
  <c r="M43"/>
  <c r="L43"/>
  <c r="J43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X42"/>
  <c r="W42"/>
  <c r="V42"/>
  <c r="U42"/>
  <c r="T42"/>
  <c r="S42"/>
  <c r="R42"/>
  <c r="Q42"/>
  <c r="P42"/>
  <c r="O42"/>
  <c r="N42"/>
  <c r="M42"/>
  <c r="L42"/>
  <c r="J42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X41"/>
  <c r="W41"/>
  <c r="V41"/>
  <c r="U41"/>
  <c r="T41"/>
  <c r="S41"/>
  <c r="R41"/>
  <c r="Q41"/>
  <c r="P41"/>
  <c r="O41"/>
  <c r="N41"/>
  <c r="M41"/>
  <c r="L41"/>
  <c r="J41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X40"/>
  <c r="W40"/>
  <c r="V40"/>
  <c r="U40"/>
  <c r="T40"/>
  <c r="S40"/>
  <c r="R40"/>
  <c r="Q40"/>
  <c r="P40"/>
  <c r="O40"/>
  <c r="N40"/>
  <c r="M40"/>
  <c r="L40"/>
  <c r="J40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X39"/>
  <c r="W39"/>
  <c r="V39"/>
  <c r="U39"/>
  <c r="T39"/>
  <c r="S39"/>
  <c r="R39"/>
  <c r="Q39"/>
  <c r="P39"/>
  <c r="O39"/>
  <c r="N39"/>
  <c r="M39"/>
  <c r="L39"/>
  <c r="J39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X38"/>
  <c r="W38"/>
  <c r="V38"/>
  <c r="U38"/>
  <c r="T38"/>
  <c r="S38"/>
  <c r="R38"/>
  <c r="Q38"/>
  <c r="P38"/>
  <c r="O38"/>
  <c r="N38"/>
  <c r="M38"/>
  <c r="L38"/>
  <c r="J38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X37"/>
  <c r="W37"/>
  <c r="V37"/>
  <c r="U37"/>
  <c r="T37"/>
  <c r="S37"/>
  <c r="R37"/>
  <c r="Q37"/>
  <c r="P37"/>
  <c r="O37"/>
  <c r="N37"/>
  <c r="M37"/>
  <c r="L37"/>
  <c r="J37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X36"/>
  <c r="W36"/>
  <c r="V36"/>
  <c r="U36"/>
  <c r="T36"/>
  <c r="S36"/>
  <c r="R36"/>
  <c r="Q36"/>
  <c r="P36"/>
  <c r="O36"/>
  <c r="N36"/>
  <c r="M36"/>
  <c r="L36"/>
  <c r="J36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X35"/>
  <c r="W35"/>
  <c r="V35"/>
  <c r="U35"/>
  <c r="T35"/>
  <c r="S35"/>
  <c r="R35"/>
  <c r="Q35"/>
  <c r="P35"/>
  <c r="O35"/>
  <c r="N35"/>
  <c r="M35"/>
  <c r="L35"/>
  <c r="J35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X34"/>
  <c r="W34"/>
  <c r="V34"/>
  <c r="U34"/>
  <c r="T34"/>
  <c r="S34"/>
  <c r="R34"/>
  <c r="Q34"/>
  <c r="P34"/>
  <c r="O34"/>
  <c r="N34"/>
  <c r="M34"/>
  <c r="L34"/>
  <c r="J34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X33"/>
  <c r="W33"/>
  <c r="V33"/>
  <c r="U33"/>
  <c r="T33"/>
  <c r="S33"/>
  <c r="R33"/>
  <c r="Q33"/>
  <c r="P33"/>
  <c r="O33"/>
  <c r="N33"/>
  <c r="M33"/>
  <c r="L33"/>
  <c r="J33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X32"/>
  <c r="W32"/>
  <c r="V32"/>
  <c r="U32"/>
  <c r="T32"/>
  <c r="S32"/>
  <c r="R32"/>
  <c r="Q32"/>
  <c r="P32"/>
  <c r="O32"/>
  <c r="N32"/>
  <c r="M32"/>
  <c r="L32"/>
  <c r="J32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X31"/>
  <c r="W31"/>
  <c r="V31"/>
  <c r="U31"/>
  <c r="T31"/>
  <c r="S31"/>
  <c r="R31"/>
  <c r="Q31"/>
  <c r="P31"/>
  <c r="O31"/>
  <c r="N31"/>
  <c r="M31"/>
  <c r="L31"/>
  <c r="J31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X30"/>
  <c r="W30"/>
  <c r="V30"/>
  <c r="U30"/>
  <c r="T30"/>
  <c r="S30"/>
  <c r="R30"/>
  <c r="Q30"/>
  <c r="P30"/>
  <c r="O30"/>
  <c r="N30"/>
  <c r="M30"/>
  <c r="L30"/>
  <c r="J30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X29"/>
  <c r="W29"/>
  <c r="V29"/>
  <c r="U29"/>
  <c r="T29"/>
  <c r="S29"/>
  <c r="R29"/>
  <c r="Q29"/>
  <c r="P29"/>
  <c r="O29"/>
  <c r="N29"/>
  <c r="M29"/>
  <c r="L29"/>
  <c r="J29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X28"/>
  <c r="W28"/>
  <c r="V28"/>
  <c r="U28"/>
  <c r="T28"/>
  <c r="S28"/>
  <c r="R28"/>
  <c r="Q28"/>
  <c r="P28"/>
  <c r="O28"/>
  <c r="N28"/>
  <c r="M28"/>
  <c r="L28"/>
  <c r="J28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X27"/>
  <c r="W27"/>
  <c r="V27"/>
  <c r="U27"/>
  <c r="T27"/>
  <c r="S27"/>
  <c r="R27"/>
  <c r="Q27"/>
  <c r="P27"/>
  <c r="O27"/>
  <c r="N27"/>
  <c r="M27"/>
  <c r="L27"/>
  <c r="J27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X26"/>
  <c r="W26"/>
  <c r="V26"/>
  <c r="U26"/>
  <c r="T26"/>
  <c r="S26"/>
  <c r="R26"/>
  <c r="Q26"/>
  <c r="P26"/>
  <c r="O26"/>
  <c r="N26"/>
  <c r="M26"/>
  <c r="L26"/>
  <c r="J26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X25"/>
  <c r="W25"/>
  <c r="V25"/>
  <c r="U25"/>
  <c r="T25"/>
  <c r="S25"/>
  <c r="R25"/>
  <c r="Q25"/>
  <c r="P25"/>
  <c r="O25"/>
  <c r="N25"/>
  <c r="M25"/>
  <c r="L25"/>
  <c r="J25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X24"/>
  <c r="W24"/>
  <c r="V24"/>
  <c r="U24"/>
  <c r="T24"/>
  <c r="S24"/>
  <c r="R24"/>
  <c r="Q24"/>
  <c r="P24"/>
  <c r="O24"/>
  <c r="N24"/>
  <c r="M24"/>
  <c r="L24"/>
  <c r="J24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X23"/>
  <c r="W23"/>
  <c r="V23"/>
  <c r="U23"/>
  <c r="T23"/>
  <c r="S23"/>
  <c r="R23"/>
  <c r="Q23"/>
  <c r="P23"/>
  <c r="O23"/>
  <c r="N23"/>
  <c r="M23"/>
  <c r="L23"/>
  <c r="J23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X22"/>
  <c r="W22"/>
  <c r="V22"/>
  <c r="U22"/>
  <c r="T22"/>
  <c r="S22"/>
  <c r="R22"/>
  <c r="Q22"/>
  <c r="P22"/>
  <c r="O22"/>
  <c r="N22"/>
  <c r="M22"/>
  <c r="L22"/>
  <c r="J22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X21"/>
  <c r="W21"/>
  <c r="V21"/>
  <c r="U21"/>
  <c r="T21"/>
  <c r="S21"/>
  <c r="R21"/>
  <c r="Q21"/>
  <c r="P21"/>
  <c r="O21"/>
  <c r="N21"/>
  <c r="M21"/>
  <c r="L21"/>
  <c r="J21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X20"/>
  <c r="W20"/>
  <c r="V20"/>
  <c r="U20"/>
  <c r="T20"/>
  <c r="S20"/>
  <c r="R20"/>
  <c r="Q20"/>
  <c r="P20"/>
  <c r="O20"/>
  <c r="N20"/>
  <c r="M20"/>
  <c r="L20"/>
  <c r="J20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X19"/>
  <c r="W19"/>
  <c r="V19"/>
  <c r="U19"/>
  <c r="T19"/>
  <c r="S19"/>
  <c r="R19"/>
  <c r="Q19"/>
  <c r="P19"/>
  <c r="O19"/>
  <c r="N19"/>
  <c r="M19"/>
  <c r="L19"/>
  <c r="J19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X18"/>
  <c r="W18"/>
  <c r="V18"/>
  <c r="U18"/>
  <c r="T18"/>
  <c r="S18"/>
  <c r="R18"/>
  <c r="Q18"/>
  <c r="P18"/>
  <c r="O18"/>
  <c r="N18"/>
  <c r="M18"/>
  <c r="L18"/>
  <c r="J18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X17"/>
  <c r="W17"/>
  <c r="V17"/>
  <c r="U17"/>
  <c r="T17"/>
  <c r="S17"/>
  <c r="R17"/>
  <c r="Q17"/>
  <c r="P17"/>
  <c r="O17"/>
  <c r="N17"/>
  <c r="M17"/>
  <c r="L17"/>
  <c r="J17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X16"/>
  <c r="W16"/>
  <c r="V16"/>
  <c r="U16"/>
  <c r="T16"/>
  <c r="S16"/>
  <c r="R16"/>
  <c r="Q16"/>
  <c r="P16"/>
  <c r="O16"/>
  <c r="N16"/>
  <c r="M16"/>
  <c r="L16"/>
  <c r="J16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X15"/>
  <c r="W15"/>
  <c r="V15"/>
  <c r="U15"/>
  <c r="T15"/>
  <c r="S15"/>
  <c r="R15"/>
  <c r="Q15"/>
  <c r="P15"/>
  <c r="O15"/>
  <c r="N15"/>
  <c r="M15"/>
  <c r="L15"/>
  <c r="J15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X14"/>
  <c r="W14"/>
  <c r="V14"/>
  <c r="U14"/>
  <c r="T14"/>
  <c r="S14"/>
  <c r="R14"/>
  <c r="Q14"/>
  <c r="P14"/>
  <c r="O14"/>
  <c r="N14"/>
  <c r="M14"/>
  <c r="L14"/>
  <c r="J14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X13"/>
  <c r="W13"/>
  <c r="V13"/>
  <c r="U13"/>
  <c r="T13"/>
  <c r="S13"/>
  <c r="R13"/>
  <c r="Q13"/>
  <c r="P13"/>
  <c r="O13"/>
  <c r="N13"/>
  <c r="M13"/>
  <c r="L13"/>
  <c r="J13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X12"/>
  <c r="W12"/>
  <c r="V12"/>
  <c r="U12"/>
  <c r="T12"/>
  <c r="S12"/>
  <c r="R12"/>
  <c r="Q12"/>
  <c r="P12"/>
  <c r="O12"/>
  <c r="N12"/>
  <c r="M12"/>
  <c r="L12"/>
  <c r="J12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X11"/>
  <c r="W11"/>
  <c r="V11"/>
  <c r="U11"/>
  <c r="T11"/>
  <c r="S11"/>
  <c r="R11"/>
  <c r="Q11"/>
  <c r="P11"/>
  <c r="O11"/>
  <c r="N11"/>
  <c r="M11"/>
  <c r="L11"/>
  <c r="J11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X10"/>
  <c r="W10"/>
  <c r="V10"/>
  <c r="U10"/>
  <c r="T10"/>
  <c r="S10"/>
  <c r="R10"/>
  <c r="Q10"/>
  <c r="P10"/>
  <c r="O10"/>
  <c r="N10"/>
  <c r="M10"/>
  <c r="L10"/>
  <c r="J10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X9"/>
  <c r="W9"/>
  <c r="V9"/>
  <c r="U9"/>
  <c r="T9"/>
  <c r="S9"/>
  <c r="R9"/>
  <c r="Q9"/>
  <c r="P9"/>
  <c r="O9"/>
  <c r="N9"/>
  <c r="M9"/>
  <c r="L9"/>
  <c r="J9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X8"/>
  <c r="W8"/>
  <c r="V8"/>
  <c r="U8"/>
  <c r="T8"/>
  <c r="S8"/>
  <c r="R8"/>
  <c r="Q8"/>
  <c r="P8"/>
  <c r="O8"/>
  <c r="N8"/>
  <c r="M8"/>
  <c r="L8"/>
  <c r="J8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X7"/>
  <c r="W7"/>
  <c r="V7"/>
  <c r="U7"/>
  <c r="T7"/>
  <c r="S7"/>
  <c r="R7"/>
  <c r="Q7"/>
  <c r="P7"/>
  <c r="O7"/>
  <c r="N7"/>
  <c r="M7"/>
  <c r="L7"/>
  <c r="J7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X6"/>
  <c r="W6"/>
  <c r="V6"/>
  <c r="U6"/>
  <c r="T6"/>
  <c r="S6"/>
  <c r="R6"/>
  <c r="Q6"/>
  <c r="P6"/>
  <c r="O6"/>
  <c r="N6"/>
  <c r="M6"/>
  <c r="L6"/>
  <c r="J6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X5"/>
  <c r="W5"/>
  <c r="V5"/>
  <c r="U5"/>
  <c r="T5"/>
  <c r="S5"/>
  <c r="R5"/>
  <c r="Q5"/>
  <c r="P5"/>
  <c r="O5"/>
  <c r="N5"/>
  <c r="M5"/>
  <c r="L5"/>
  <c r="J5"/>
  <c r="CU74" i="41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J74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J73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J72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J71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J70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J69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J68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J67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J66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J65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J64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J63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J62"/>
  <c r="CU61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J61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J60"/>
  <c r="CU59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J59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J58"/>
  <c r="CU57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J57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J56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J55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J54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J53"/>
  <c r="CU52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J52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J51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J50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J49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J48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J47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J46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J45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J44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J43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J42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J41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J40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J39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J38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J37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J36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J35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J34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J33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J32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J31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J30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J29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J28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J27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J26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J25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J24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J23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J22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J21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J20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J19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J18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J17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J16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J15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J14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J13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J12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J11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J10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J9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J8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J7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J6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J5"/>
  <c r="J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H23" i="44"/>
  <c r="R22"/>
  <c r="Q22"/>
  <c r="I22"/>
  <c r="G22"/>
  <c r="F22"/>
  <c r="H21"/>
  <c r="H20"/>
  <c r="H19"/>
  <c r="H18"/>
  <c r="H17"/>
  <c r="R15"/>
  <c r="R24" s="1"/>
  <c r="Q15"/>
  <c r="Q24" s="1"/>
  <c r="H15"/>
  <c r="H14"/>
  <c r="H13"/>
  <c r="I11"/>
  <c r="I24" s="1"/>
  <c r="G11"/>
  <c r="F11"/>
  <c r="F24" s="1"/>
  <c r="H10"/>
  <c r="H9"/>
  <c r="H8"/>
  <c r="H7"/>
  <c r="G24" l="1"/>
  <c r="H22"/>
  <c r="H11"/>
  <c r="M9" i="42"/>
  <c r="L9"/>
  <c r="CU300" i="41"/>
  <c r="CT300"/>
  <c r="CS300"/>
  <c r="CR300"/>
  <c r="CQ300"/>
  <c r="CP300"/>
  <c r="CO300"/>
  <c r="CN300"/>
  <c r="CM300"/>
  <c r="CL300"/>
  <c r="CK300"/>
  <c r="CJ300"/>
  <c r="CI300"/>
  <c r="CH300"/>
  <c r="CG300"/>
  <c r="CF300"/>
  <c r="CE300"/>
  <c r="CD300"/>
  <c r="CC300"/>
  <c r="CB300"/>
  <c r="CA300"/>
  <c r="BZ300"/>
  <c r="BY300"/>
  <c r="BX300"/>
  <c r="AT300"/>
  <c r="AS300"/>
  <c r="AR300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J300"/>
  <c r="CU299"/>
  <c r="CT299"/>
  <c r="CS299"/>
  <c r="CR299"/>
  <c r="CQ299"/>
  <c r="CP299"/>
  <c r="CO299"/>
  <c r="CN299"/>
  <c r="CM299"/>
  <c r="CL299"/>
  <c r="CK299"/>
  <c r="CJ299"/>
  <c r="CI299"/>
  <c r="CH299"/>
  <c r="CG299"/>
  <c r="CF299"/>
  <c r="CE299"/>
  <c r="CD299"/>
  <c r="CC299"/>
  <c r="CB299"/>
  <c r="CA299"/>
  <c r="BZ299"/>
  <c r="BY299"/>
  <c r="BX299"/>
  <c r="AT299"/>
  <c r="AS299"/>
  <c r="AR299"/>
  <c r="AQ299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J299"/>
  <c r="CU298"/>
  <c r="CT298"/>
  <c r="CS298"/>
  <c r="CR298"/>
  <c r="CQ298"/>
  <c r="CP298"/>
  <c r="CO298"/>
  <c r="CN298"/>
  <c r="CM298"/>
  <c r="CL298"/>
  <c r="CK298"/>
  <c r="CJ298"/>
  <c r="CI298"/>
  <c r="CH298"/>
  <c r="CG298"/>
  <c r="CF298"/>
  <c r="CE298"/>
  <c r="CD298"/>
  <c r="CC298"/>
  <c r="CB298"/>
  <c r="CA298"/>
  <c r="BZ298"/>
  <c r="BY298"/>
  <c r="BX298"/>
  <c r="AT298"/>
  <c r="AS298"/>
  <c r="AR298"/>
  <c r="AQ298"/>
  <c r="AP298"/>
  <c r="AO298"/>
  <c r="AN298"/>
  <c r="AM298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J298"/>
  <c r="CU297"/>
  <c r="CT297"/>
  <c r="CS297"/>
  <c r="CR297"/>
  <c r="CQ297"/>
  <c r="CP297"/>
  <c r="CO297"/>
  <c r="CN297"/>
  <c r="CM297"/>
  <c r="CL297"/>
  <c r="CK297"/>
  <c r="CJ297"/>
  <c r="CI297"/>
  <c r="CH297"/>
  <c r="CG297"/>
  <c r="CF297"/>
  <c r="CE297"/>
  <c r="CD297"/>
  <c r="CC297"/>
  <c r="CB297"/>
  <c r="CA297"/>
  <c r="BZ297"/>
  <c r="BY297"/>
  <c r="BX297"/>
  <c r="AT297"/>
  <c r="AS297"/>
  <c r="AR297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J297"/>
  <c r="CU296"/>
  <c r="CT296"/>
  <c r="CS296"/>
  <c r="CR296"/>
  <c r="CQ296"/>
  <c r="CP296"/>
  <c r="CO296"/>
  <c r="CN296"/>
  <c r="CM296"/>
  <c r="CL296"/>
  <c r="CK296"/>
  <c r="CJ296"/>
  <c r="CI296"/>
  <c r="CH296"/>
  <c r="CG296"/>
  <c r="CF296"/>
  <c r="CE296"/>
  <c r="CD296"/>
  <c r="CC296"/>
  <c r="CB296"/>
  <c r="CA296"/>
  <c r="BZ296"/>
  <c r="BY296"/>
  <c r="BX296"/>
  <c r="AT296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J296"/>
  <c r="CU295"/>
  <c r="CT295"/>
  <c r="CS295"/>
  <c r="CR295"/>
  <c r="CQ295"/>
  <c r="CP295"/>
  <c r="CO295"/>
  <c r="CN295"/>
  <c r="CM295"/>
  <c r="CL295"/>
  <c r="CK295"/>
  <c r="CJ295"/>
  <c r="CI295"/>
  <c r="CH295"/>
  <c r="CG295"/>
  <c r="CF295"/>
  <c r="CE295"/>
  <c r="CD295"/>
  <c r="CC295"/>
  <c r="CB295"/>
  <c r="CA295"/>
  <c r="BZ295"/>
  <c r="BY295"/>
  <c r="BX295"/>
  <c r="AT295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J295"/>
  <c r="CU294"/>
  <c r="CT294"/>
  <c r="CS294"/>
  <c r="CR294"/>
  <c r="CQ294"/>
  <c r="CP294"/>
  <c r="CO294"/>
  <c r="CN294"/>
  <c r="CM294"/>
  <c r="CL294"/>
  <c r="CK294"/>
  <c r="CJ294"/>
  <c r="CI294"/>
  <c r="CH294"/>
  <c r="CG294"/>
  <c r="CF294"/>
  <c r="CE294"/>
  <c r="CD294"/>
  <c r="CC294"/>
  <c r="CB294"/>
  <c r="CA294"/>
  <c r="BZ294"/>
  <c r="BY294"/>
  <c r="BX294"/>
  <c r="AT294"/>
  <c r="AS294"/>
  <c r="AR294"/>
  <c r="AQ294"/>
  <c r="AP294"/>
  <c r="AO294"/>
  <c r="AN294"/>
  <c r="AM294"/>
  <c r="AL294"/>
  <c r="AK294"/>
  <c r="AJ294"/>
  <c r="AI294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J294"/>
  <c r="CU293"/>
  <c r="CT293"/>
  <c r="CS293"/>
  <c r="CR293"/>
  <c r="CQ293"/>
  <c r="CP293"/>
  <c r="CO293"/>
  <c r="CN293"/>
  <c r="CM293"/>
  <c r="CL293"/>
  <c r="CK293"/>
  <c r="CJ293"/>
  <c r="CI293"/>
  <c r="CH293"/>
  <c r="CG293"/>
  <c r="CF293"/>
  <c r="CE293"/>
  <c r="CD293"/>
  <c r="CC293"/>
  <c r="CB293"/>
  <c r="CA293"/>
  <c r="BZ293"/>
  <c r="BY293"/>
  <c r="BX293"/>
  <c r="AT293"/>
  <c r="AS293"/>
  <c r="AR293"/>
  <c r="AQ293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J293"/>
  <c r="CU292"/>
  <c r="CT292"/>
  <c r="CS292"/>
  <c r="CR292"/>
  <c r="CQ292"/>
  <c r="CP292"/>
  <c r="CO292"/>
  <c r="CN292"/>
  <c r="CM292"/>
  <c r="CL292"/>
  <c r="CK292"/>
  <c r="CJ292"/>
  <c r="CI292"/>
  <c r="CH292"/>
  <c r="CG292"/>
  <c r="CF292"/>
  <c r="CE292"/>
  <c r="CD292"/>
  <c r="CC292"/>
  <c r="CB292"/>
  <c r="CA292"/>
  <c r="BZ292"/>
  <c r="BY292"/>
  <c r="BX292"/>
  <c r="AT292"/>
  <c r="AS292"/>
  <c r="AR292"/>
  <c r="AQ292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J292"/>
  <c r="CU291"/>
  <c r="CT291"/>
  <c r="CS291"/>
  <c r="CR291"/>
  <c r="CQ291"/>
  <c r="CP291"/>
  <c r="CO291"/>
  <c r="CN291"/>
  <c r="CM291"/>
  <c r="CL291"/>
  <c r="CK291"/>
  <c r="CJ291"/>
  <c r="CI291"/>
  <c r="CH291"/>
  <c r="CG291"/>
  <c r="CF291"/>
  <c r="CE291"/>
  <c r="CD291"/>
  <c r="CC291"/>
  <c r="CB291"/>
  <c r="CA291"/>
  <c r="BZ291"/>
  <c r="BY291"/>
  <c r="BX291"/>
  <c r="AT291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J291"/>
  <c r="CU290"/>
  <c r="CT290"/>
  <c r="CS290"/>
  <c r="CR290"/>
  <c r="CQ290"/>
  <c r="CP290"/>
  <c r="CO290"/>
  <c r="CN290"/>
  <c r="CM290"/>
  <c r="CL290"/>
  <c r="CK290"/>
  <c r="CJ290"/>
  <c r="CI290"/>
  <c r="CH290"/>
  <c r="CG290"/>
  <c r="CF290"/>
  <c r="CE290"/>
  <c r="CD290"/>
  <c r="CC290"/>
  <c r="CB290"/>
  <c r="CA290"/>
  <c r="BZ290"/>
  <c r="BY290"/>
  <c r="BX290"/>
  <c r="AT290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J290"/>
  <c r="CU289"/>
  <c r="CT289"/>
  <c r="CS289"/>
  <c r="CR289"/>
  <c r="CQ289"/>
  <c r="CP289"/>
  <c r="CO289"/>
  <c r="CN289"/>
  <c r="CM289"/>
  <c r="CL289"/>
  <c r="CK289"/>
  <c r="CJ289"/>
  <c r="CI289"/>
  <c r="CH289"/>
  <c r="CG289"/>
  <c r="CF289"/>
  <c r="CE289"/>
  <c r="CD289"/>
  <c r="CC289"/>
  <c r="CB289"/>
  <c r="CA289"/>
  <c r="BZ289"/>
  <c r="BY289"/>
  <c r="BX289"/>
  <c r="AT289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J289"/>
  <c r="CU288"/>
  <c r="CT288"/>
  <c r="CS288"/>
  <c r="CR288"/>
  <c r="CQ288"/>
  <c r="CP288"/>
  <c r="CO288"/>
  <c r="CN288"/>
  <c r="CM288"/>
  <c r="CL288"/>
  <c r="CK288"/>
  <c r="CJ288"/>
  <c r="CI288"/>
  <c r="CH288"/>
  <c r="CG288"/>
  <c r="CF288"/>
  <c r="CE288"/>
  <c r="CD288"/>
  <c r="CC288"/>
  <c r="CB288"/>
  <c r="CA288"/>
  <c r="BZ288"/>
  <c r="BY288"/>
  <c r="BX288"/>
  <c r="AT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S288"/>
  <c r="R288"/>
  <c r="Q288"/>
  <c r="P288"/>
  <c r="J288"/>
  <c r="CU287"/>
  <c r="CT287"/>
  <c r="CS287"/>
  <c r="CR287"/>
  <c r="CQ287"/>
  <c r="CP287"/>
  <c r="CO287"/>
  <c r="CN287"/>
  <c r="CM287"/>
  <c r="CL287"/>
  <c r="CK287"/>
  <c r="CJ287"/>
  <c r="CI287"/>
  <c r="CH287"/>
  <c r="CG287"/>
  <c r="CF287"/>
  <c r="CE287"/>
  <c r="CD287"/>
  <c r="CC287"/>
  <c r="CB287"/>
  <c r="CA287"/>
  <c r="BZ287"/>
  <c r="BY287"/>
  <c r="BX287"/>
  <c r="AT287"/>
  <c r="AS287"/>
  <c r="AR287"/>
  <c r="AQ287"/>
  <c r="AP287"/>
  <c r="AO287"/>
  <c r="AN287"/>
  <c r="AM287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P287"/>
  <c r="J287"/>
  <c r="CU286"/>
  <c r="CT286"/>
  <c r="CS286"/>
  <c r="CR286"/>
  <c r="CQ286"/>
  <c r="CP286"/>
  <c r="CO286"/>
  <c r="CN286"/>
  <c r="CM286"/>
  <c r="CL286"/>
  <c r="CK286"/>
  <c r="CJ286"/>
  <c r="CI286"/>
  <c r="CH286"/>
  <c r="CG286"/>
  <c r="CF286"/>
  <c r="CE286"/>
  <c r="CD286"/>
  <c r="CC286"/>
  <c r="CB286"/>
  <c r="CA286"/>
  <c r="BZ286"/>
  <c r="BY286"/>
  <c r="BX286"/>
  <c r="AT286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J286"/>
  <c r="CU285"/>
  <c r="CT285"/>
  <c r="CS285"/>
  <c r="CR285"/>
  <c r="CQ285"/>
  <c r="CP285"/>
  <c r="CO285"/>
  <c r="CN285"/>
  <c r="CM285"/>
  <c r="CL285"/>
  <c r="CK285"/>
  <c r="CJ285"/>
  <c r="CI285"/>
  <c r="CH285"/>
  <c r="CG285"/>
  <c r="CF285"/>
  <c r="CE285"/>
  <c r="CD285"/>
  <c r="CC285"/>
  <c r="CB285"/>
  <c r="CA285"/>
  <c r="BZ285"/>
  <c r="BY285"/>
  <c r="BX285"/>
  <c r="AT285"/>
  <c r="AS285"/>
  <c r="AR285"/>
  <c r="AQ285"/>
  <c r="AP285"/>
  <c r="AO285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J285"/>
  <c r="CU284"/>
  <c r="CT284"/>
  <c r="CS284"/>
  <c r="CR284"/>
  <c r="CQ284"/>
  <c r="CP284"/>
  <c r="CO284"/>
  <c r="CN284"/>
  <c r="CM284"/>
  <c r="CL284"/>
  <c r="CK284"/>
  <c r="CJ284"/>
  <c r="CI284"/>
  <c r="CH284"/>
  <c r="CG284"/>
  <c r="CF284"/>
  <c r="CE284"/>
  <c r="CD284"/>
  <c r="CC284"/>
  <c r="CB284"/>
  <c r="CA284"/>
  <c r="BZ284"/>
  <c r="BY284"/>
  <c r="BX284"/>
  <c r="AT284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J284"/>
  <c r="CU283"/>
  <c r="CT283"/>
  <c r="CS283"/>
  <c r="CR283"/>
  <c r="CQ283"/>
  <c r="CP283"/>
  <c r="CO283"/>
  <c r="CN283"/>
  <c r="CM283"/>
  <c r="CL283"/>
  <c r="CK283"/>
  <c r="CJ283"/>
  <c r="CI283"/>
  <c r="CH283"/>
  <c r="CG283"/>
  <c r="CF283"/>
  <c r="CE283"/>
  <c r="CD283"/>
  <c r="CC283"/>
  <c r="CB283"/>
  <c r="CA283"/>
  <c r="BZ283"/>
  <c r="BY283"/>
  <c r="BX283"/>
  <c r="AT283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J283"/>
  <c r="CU282"/>
  <c r="CT282"/>
  <c r="CS282"/>
  <c r="CR282"/>
  <c r="CQ282"/>
  <c r="CP282"/>
  <c r="CO282"/>
  <c r="CN282"/>
  <c r="CM282"/>
  <c r="CL282"/>
  <c r="CK282"/>
  <c r="CJ282"/>
  <c r="CI282"/>
  <c r="CH282"/>
  <c r="CG282"/>
  <c r="CF282"/>
  <c r="CE282"/>
  <c r="CD282"/>
  <c r="CC282"/>
  <c r="CB282"/>
  <c r="CA282"/>
  <c r="BZ282"/>
  <c r="BY282"/>
  <c r="BX282"/>
  <c r="AT282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J282"/>
  <c r="CU281"/>
  <c r="CT281"/>
  <c r="CS281"/>
  <c r="CR281"/>
  <c r="CQ281"/>
  <c r="CP281"/>
  <c r="CO281"/>
  <c r="CN281"/>
  <c r="CM281"/>
  <c r="CL281"/>
  <c r="CK281"/>
  <c r="CJ281"/>
  <c r="CI281"/>
  <c r="CH281"/>
  <c r="CG281"/>
  <c r="CF281"/>
  <c r="CE281"/>
  <c r="CD281"/>
  <c r="CC281"/>
  <c r="CB281"/>
  <c r="CA281"/>
  <c r="BZ281"/>
  <c r="BY281"/>
  <c r="BX281"/>
  <c r="AT281"/>
  <c r="AS281"/>
  <c r="AR281"/>
  <c r="AQ281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J281"/>
  <c r="CU280"/>
  <c r="CT280"/>
  <c r="CS280"/>
  <c r="CR280"/>
  <c r="CQ280"/>
  <c r="CP280"/>
  <c r="CO280"/>
  <c r="CN280"/>
  <c r="CM280"/>
  <c r="CL280"/>
  <c r="CK280"/>
  <c r="CJ280"/>
  <c r="CI280"/>
  <c r="CH280"/>
  <c r="CG280"/>
  <c r="CF280"/>
  <c r="CE280"/>
  <c r="CD280"/>
  <c r="CC280"/>
  <c r="CB280"/>
  <c r="CA280"/>
  <c r="BZ280"/>
  <c r="BY280"/>
  <c r="BX280"/>
  <c r="AT280"/>
  <c r="AS280"/>
  <c r="AR280"/>
  <c r="AQ280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J280"/>
  <c r="CU279"/>
  <c r="CT279"/>
  <c r="CS279"/>
  <c r="CR279"/>
  <c r="CQ279"/>
  <c r="CP279"/>
  <c r="CO279"/>
  <c r="CN279"/>
  <c r="CM279"/>
  <c r="CL279"/>
  <c r="CK279"/>
  <c r="CJ279"/>
  <c r="CI279"/>
  <c r="CH279"/>
  <c r="CG279"/>
  <c r="CF279"/>
  <c r="CE279"/>
  <c r="CD279"/>
  <c r="CC279"/>
  <c r="CB279"/>
  <c r="CA279"/>
  <c r="BZ279"/>
  <c r="BY279"/>
  <c r="BX279"/>
  <c r="AT279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J279"/>
  <c r="CU278"/>
  <c r="CT278"/>
  <c r="CS278"/>
  <c r="CR278"/>
  <c r="CQ278"/>
  <c r="CP278"/>
  <c r="CO278"/>
  <c r="CN278"/>
  <c r="CM278"/>
  <c r="CL278"/>
  <c r="CK278"/>
  <c r="CJ278"/>
  <c r="CI278"/>
  <c r="CH278"/>
  <c r="CG278"/>
  <c r="CF278"/>
  <c r="CE278"/>
  <c r="CD278"/>
  <c r="CC278"/>
  <c r="CB278"/>
  <c r="CA278"/>
  <c r="BZ278"/>
  <c r="BY278"/>
  <c r="BX278"/>
  <c r="AT278"/>
  <c r="AS278"/>
  <c r="AR278"/>
  <c r="AQ278"/>
  <c r="AP278"/>
  <c r="AO278"/>
  <c r="AN278"/>
  <c r="AM278"/>
  <c r="AL278"/>
  <c r="AK278"/>
  <c r="AJ278"/>
  <c r="AI278"/>
  <c r="AH278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J278"/>
  <c r="CU277"/>
  <c r="CT277"/>
  <c r="CS277"/>
  <c r="CR277"/>
  <c r="CQ277"/>
  <c r="CP277"/>
  <c r="CO277"/>
  <c r="CN277"/>
  <c r="CM277"/>
  <c r="CL277"/>
  <c r="CK277"/>
  <c r="CJ277"/>
  <c r="CI277"/>
  <c r="CH277"/>
  <c r="CG277"/>
  <c r="CF277"/>
  <c r="CE277"/>
  <c r="CD277"/>
  <c r="CC277"/>
  <c r="CB277"/>
  <c r="CA277"/>
  <c r="BZ277"/>
  <c r="BY277"/>
  <c r="BX277"/>
  <c r="AT277"/>
  <c r="AS277"/>
  <c r="AR277"/>
  <c r="AQ277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J277"/>
  <c r="CU276"/>
  <c r="CT276"/>
  <c r="CS276"/>
  <c r="CR276"/>
  <c r="CQ276"/>
  <c r="CP276"/>
  <c r="CO276"/>
  <c r="CN276"/>
  <c r="CM276"/>
  <c r="CL276"/>
  <c r="CK276"/>
  <c r="CJ276"/>
  <c r="CI276"/>
  <c r="CH276"/>
  <c r="CG276"/>
  <c r="CF276"/>
  <c r="CE276"/>
  <c r="CD276"/>
  <c r="CC276"/>
  <c r="CB276"/>
  <c r="CA276"/>
  <c r="BZ276"/>
  <c r="BY276"/>
  <c r="BX276"/>
  <c r="AT276"/>
  <c r="AS276"/>
  <c r="AR276"/>
  <c r="AQ276"/>
  <c r="AP276"/>
  <c r="AO276"/>
  <c r="AN276"/>
  <c r="AM276"/>
  <c r="AL276"/>
  <c r="AK276"/>
  <c r="AJ276"/>
  <c r="AI276"/>
  <c r="AH276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J276"/>
  <c r="CU275"/>
  <c r="CT275"/>
  <c r="CS275"/>
  <c r="CR275"/>
  <c r="CQ275"/>
  <c r="CP275"/>
  <c r="CO275"/>
  <c r="CN275"/>
  <c r="CM275"/>
  <c r="CL275"/>
  <c r="CK275"/>
  <c r="CJ275"/>
  <c r="CI275"/>
  <c r="CH275"/>
  <c r="CG275"/>
  <c r="CF275"/>
  <c r="CE275"/>
  <c r="CD275"/>
  <c r="CC275"/>
  <c r="CB275"/>
  <c r="CA275"/>
  <c r="BZ275"/>
  <c r="BY275"/>
  <c r="BX275"/>
  <c r="AT275"/>
  <c r="AS275"/>
  <c r="AR275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J275"/>
  <c r="CU274"/>
  <c r="CT274"/>
  <c r="CS274"/>
  <c r="CR274"/>
  <c r="CQ274"/>
  <c r="CP274"/>
  <c r="CO274"/>
  <c r="CN274"/>
  <c r="CM274"/>
  <c r="CL274"/>
  <c r="CK274"/>
  <c r="CJ274"/>
  <c r="CI274"/>
  <c r="CH274"/>
  <c r="CG274"/>
  <c r="CF274"/>
  <c r="CE274"/>
  <c r="CD274"/>
  <c r="CC274"/>
  <c r="CB274"/>
  <c r="CA274"/>
  <c r="BZ274"/>
  <c r="BY274"/>
  <c r="BX274"/>
  <c r="AT274"/>
  <c r="AS274"/>
  <c r="AR274"/>
  <c r="AQ274"/>
  <c r="AP274"/>
  <c r="AO274"/>
  <c r="AN274"/>
  <c r="AM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J274"/>
  <c r="CU273"/>
  <c r="CT273"/>
  <c r="CS273"/>
  <c r="CR273"/>
  <c r="CQ273"/>
  <c r="CP273"/>
  <c r="CO273"/>
  <c r="CN273"/>
  <c r="CM273"/>
  <c r="CL273"/>
  <c r="CK273"/>
  <c r="CJ273"/>
  <c r="CI273"/>
  <c r="CH273"/>
  <c r="CG273"/>
  <c r="CF273"/>
  <c r="CE273"/>
  <c r="CD273"/>
  <c r="CC273"/>
  <c r="CB273"/>
  <c r="CA273"/>
  <c r="BZ273"/>
  <c r="BY273"/>
  <c r="BX273"/>
  <c r="AT273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J273"/>
  <c r="CU272"/>
  <c r="CT272"/>
  <c r="CS272"/>
  <c r="CR272"/>
  <c r="CQ272"/>
  <c r="CP272"/>
  <c r="CO272"/>
  <c r="CN272"/>
  <c r="CM272"/>
  <c r="CL272"/>
  <c r="CK272"/>
  <c r="CJ272"/>
  <c r="CI272"/>
  <c r="CH272"/>
  <c r="CG272"/>
  <c r="CF272"/>
  <c r="CE272"/>
  <c r="CD272"/>
  <c r="CC272"/>
  <c r="CB272"/>
  <c r="CA272"/>
  <c r="BZ272"/>
  <c r="BY272"/>
  <c r="BX272"/>
  <c r="AT272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J272"/>
  <c r="CU271"/>
  <c r="CT271"/>
  <c r="CS271"/>
  <c r="CR271"/>
  <c r="CQ271"/>
  <c r="CP271"/>
  <c r="CO271"/>
  <c r="CN271"/>
  <c r="CM271"/>
  <c r="CL271"/>
  <c r="CK271"/>
  <c r="CJ271"/>
  <c r="CI271"/>
  <c r="CH271"/>
  <c r="CG271"/>
  <c r="CF271"/>
  <c r="CE271"/>
  <c r="CD271"/>
  <c r="CC271"/>
  <c r="CB271"/>
  <c r="CA271"/>
  <c r="BZ271"/>
  <c r="BY271"/>
  <c r="BX271"/>
  <c r="AT271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J271"/>
  <c r="CU270"/>
  <c r="CT270"/>
  <c r="CS270"/>
  <c r="CR270"/>
  <c r="CQ270"/>
  <c r="CP270"/>
  <c r="CO270"/>
  <c r="CN270"/>
  <c r="CM270"/>
  <c r="CL270"/>
  <c r="CK270"/>
  <c r="CJ270"/>
  <c r="CI270"/>
  <c r="CH270"/>
  <c r="CG270"/>
  <c r="CF270"/>
  <c r="CE270"/>
  <c r="CD270"/>
  <c r="CC270"/>
  <c r="CB270"/>
  <c r="CA270"/>
  <c r="BZ270"/>
  <c r="BY270"/>
  <c r="BX270"/>
  <c r="AT270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J270"/>
  <c r="CU269"/>
  <c r="CT269"/>
  <c r="CS269"/>
  <c r="CR269"/>
  <c r="CQ269"/>
  <c r="CP269"/>
  <c r="CO269"/>
  <c r="CN269"/>
  <c r="CM269"/>
  <c r="CL269"/>
  <c r="CK269"/>
  <c r="CJ269"/>
  <c r="CI269"/>
  <c r="CH269"/>
  <c r="CG269"/>
  <c r="CF269"/>
  <c r="CE269"/>
  <c r="CD269"/>
  <c r="CC269"/>
  <c r="CB269"/>
  <c r="CA269"/>
  <c r="BZ269"/>
  <c r="BY269"/>
  <c r="BX269"/>
  <c r="AT269"/>
  <c r="AS269"/>
  <c r="AR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J269"/>
  <c r="CU268"/>
  <c r="CT268"/>
  <c r="CS268"/>
  <c r="CR268"/>
  <c r="CQ268"/>
  <c r="CP268"/>
  <c r="CO268"/>
  <c r="CN268"/>
  <c r="CM268"/>
  <c r="CL268"/>
  <c r="CK268"/>
  <c r="CJ268"/>
  <c r="CI268"/>
  <c r="CH268"/>
  <c r="CG268"/>
  <c r="CF268"/>
  <c r="CE268"/>
  <c r="CD268"/>
  <c r="CC268"/>
  <c r="CB268"/>
  <c r="CA268"/>
  <c r="BZ268"/>
  <c r="BY268"/>
  <c r="BX268"/>
  <c r="AT268"/>
  <c r="AS268"/>
  <c r="AR268"/>
  <c r="AQ268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J268"/>
  <c r="CU267"/>
  <c r="CT267"/>
  <c r="CS267"/>
  <c r="CR267"/>
  <c r="CQ267"/>
  <c r="CP267"/>
  <c r="CO267"/>
  <c r="CN267"/>
  <c r="CM267"/>
  <c r="CL267"/>
  <c r="CK267"/>
  <c r="CJ267"/>
  <c r="CI267"/>
  <c r="CH267"/>
  <c r="CG267"/>
  <c r="CF267"/>
  <c r="CE267"/>
  <c r="CD267"/>
  <c r="CC267"/>
  <c r="CB267"/>
  <c r="CA267"/>
  <c r="BZ267"/>
  <c r="BY267"/>
  <c r="BX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J267"/>
  <c r="CU266"/>
  <c r="CT266"/>
  <c r="CS266"/>
  <c r="CR266"/>
  <c r="CQ266"/>
  <c r="CP266"/>
  <c r="CO266"/>
  <c r="CN266"/>
  <c r="CM266"/>
  <c r="CL266"/>
  <c r="CK266"/>
  <c r="CJ266"/>
  <c r="CI266"/>
  <c r="CH266"/>
  <c r="CG266"/>
  <c r="CF266"/>
  <c r="CE266"/>
  <c r="CD266"/>
  <c r="CC266"/>
  <c r="CB266"/>
  <c r="CA266"/>
  <c r="BZ266"/>
  <c r="BY266"/>
  <c r="BX266"/>
  <c r="AT266"/>
  <c r="AS266"/>
  <c r="AR266"/>
  <c r="AQ266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J266"/>
  <c r="CU265"/>
  <c r="CT265"/>
  <c r="CS265"/>
  <c r="CR265"/>
  <c r="CQ265"/>
  <c r="CP265"/>
  <c r="CO265"/>
  <c r="CN265"/>
  <c r="CM265"/>
  <c r="CL265"/>
  <c r="CK265"/>
  <c r="CJ265"/>
  <c r="CI265"/>
  <c r="CH265"/>
  <c r="CG265"/>
  <c r="CF265"/>
  <c r="CE265"/>
  <c r="CD265"/>
  <c r="CC265"/>
  <c r="CB265"/>
  <c r="CA265"/>
  <c r="BZ265"/>
  <c r="BY265"/>
  <c r="BX265"/>
  <c r="AT265"/>
  <c r="AS265"/>
  <c r="AR265"/>
  <c r="AQ265"/>
  <c r="AP265"/>
  <c r="AO265"/>
  <c r="AN265"/>
  <c r="AM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J265"/>
  <c r="CU264"/>
  <c r="CT264"/>
  <c r="CS264"/>
  <c r="CR264"/>
  <c r="CQ264"/>
  <c r="CP264"/>
  <c r="CO264"/>
  <c r="CN264"/>
  <c r="CM264"/>
  <c r="CL264"/>
  <c r="CK264"/>
  <c r="CJ264"/>
  <c r="CI264"/>
  <c r="CH264"/>
  <c r="CG264"/>
  <c r="CF264"/>
  <c r="CE264"/>
  <c r="CD264"/>
  <c r="CC264"/>
  <c r="CB264"/>
  <c r="CA264"/>
  <c r="BZ264"/>
  <c r="BY264"/>
  <c r="BX264"/>
  <c r="AT264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J264"/>
  <c r="CU263"/>
  <c r="CT263"/>
  <c r="CS263"/>
  <c r="CR263"/>
  <c r="CQ263"/>
  <c r="CP263"/>
  <c r="CO263"/>
  <c r="CN263"/>
  <c r="CM263"/>
  <c r="CL263"/>
  <c r="CK263"/>
  <c r="CJ263"/>
  <c r="CI263"/>
  <c r="CH263"/>
  <c r="CG263"/>
  <c r="CF263"/>
  <c r="CE263"/>
  <c r="CD263"/>
  <c r="CC263"/>
  <c r="CB263"/>
  <c r="CA263"/>
  <c r="BZ263"/>
  <c r="BY263"/>
  <c r="BX263"/>
  <c r="AT263"/>
  <c r="AS263"/>
  <c r="AR263"/>
  <c r="AQ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J263"/>
  <c r="CU262"/>
  <c r="CT262"/>
  <c r="CS262"/>
  <c r="CR262"/>
  <c r="CQ262"/>
  <c r="CP262"/>
  <c r="CO262"/>
  <c r="CN262"/>
  <c r="CM262"/>
  <c r="CL262"/>
  <c r="CK262"/>
  <c r="CJ262"/>
  <c r="CI262"/>
  <c r="CH262"/>
  <c r="CG262"/>
  <c r="CF262"/>
  <c r="CE262"/>
  <c r="CD262"/>
  <c r="CC262"/>
  <c r="CB262"/>
  <c r="CA262"/>
  <c r="BZ262"/>
  <c r="BY262"/>
  <c r="BX262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J262"/>
  <c r="CU261"/>
  <c r="CT261"/>
  <c r="CS261"/>
  <c r="CR261"/>
  <c r="CQ261"/>
  <c r="CP261"/>
  <c r="CO261"/>
  <c r="CN261"/>
  <c r="CM261"/>
  <c r="CL261"/>
  <c r="CK261"/>
  <c r="CJ261"/>
  <c r="CI261"/>
  <c r="CH261"/>
  <c r="CG261"/>
  <c r="CF261"/>
  <c r="CE261"/>
  <c r="CD261"/>
  <c r="CC261"/>
  <c r="CB261"/>
  <c r="CA261"/>
  <c r="BZ261"/>
  <c r="BY261"/>
  <c r="BX261"/>
  <c r="AT261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J261"/>
  <c r="CU260"/>
  <c r="CT260"/>
  <c r="CS260"/>
  <c r="CR260"/>
  <c r="CQ260"/>
  <c r="CP260"/>
  <c r="CO260"/>
  <c r="CN260"/>
  <c r="CM260"/>
  <c r="CL260"/>
  <c r="CK260"/>
  <c r="CJ260"/>
  <c r="CI260"/>
  <c r="CH260"/>
  <c r="CG260"/>
  <c r="CF260"/>
  <c r="CE260"/>
  <c r="CD260"/>
  <c r="CC260"/>
  <c r="CB260"/>
  <c r="CA260"/>
  <c r="BZ260"/>
  <c r="BY260"/>
  <c r="BX260"/>
  <c r="AT260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J260"/>
  <c r="CU259"/>
  <c r="CT259"/>
  <c r="CS259"/>
  <c r="CR259"/>
  <c r="CQ259"/>
  <c r="CP259"/>
  <c r="CO259"/>
  <c r="CN259"/>
  <c r="CM259"/>
  <c r="CL259"/>
  <c r="CK259"/>
  <c r="CJ259"/>
  <c r="CI259"/>
  <c r="CH259"/>
  <c r="CG259"/>
  <c r="CF259"/>
  <c r="CE259"/>
  <c r="CD259"/>
  <c r="CC259"/>
  <c r="CB259"/>
  <c r="CA259"/>
  <c r="BZ259"/>
  <c r="BY259"/>
  <c r="BX259"/>
  <c r="AT259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J259"/>
  <c r="CU258"/>
  <c r="CT258"/>
  <c r="CS258"/>
  <c r="CR258"/>
  <c r="CQ258"/>
  <c r="CP258"/>
  <c r="CO258"/>
  <c r="CN258"/>
  <c r="CM258"/>
  <c r="CL258"/>
  <c r="CK258"/>
  <c r="CJ258"/>
  <c r="CI258"/>
  <c r="CH258"/>
  <c r="CG258"/>
  <c r="CF258"/>
  <c r="CE258"/>
  <c r="CD258"/>
  <c r="CC258"/>
  <c r="CB258"/>
  <c r="CA258"/>
  <c r="BZ258"/>
  <c r="BY258"/>
  <c r="BX258"/>
  <c r="AT258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J258"/>
  <c r="CU257"/>
  <c r="CT257"/>
  <c r="CS257"/>
  <c r="CR257"/>
  <c r="CQ257"/>
  <c r="CP257"/>
  <c r="CO257"/>
  <c r="CN257"/>
  <c r="CM257"/>
  <c r="CL257"/>
  <c r="CK257"/>
  <c r="CJ257"/>
  <c r="CI257"/>
  <c r="CH257"/>
  <c r="CG257"/>
  <c r="CF257"/>
  <c r="CE257"/>
  <c r="CD257"/>
  <c r="CC257"/>
  <c r="CB257"/>
  <c r="CA257"/>
  <c r="BZ257"/>
  <c r="BY257"/>
  <c r="BX257"/>
  <c r="AT257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J257"/>
  <c r="CU256"/>
  <c r="CT256"/>
  <c r="CS256"/>
  <c r="CR256"/>
  <c r="CQ256"/>
  <c r="CP256"/>
  <c r="CO256"/>
  <c r="CN256"/>
  <c r="CM256"/>
  <c r="CL256"/>
  <c r="CK256"/>
  <c r="CJ256"/>
  <c r="CI256"/>
  <c r="CH256"/>
  <c r="CG256"/>
  <c r="CF256"/>
  <c r="CE256"/>
  <c r="CD256"/>
  <c r="CC256"/>
  <c r="CB256"/>
  <c r="CA256"/>
  <c r="BZ256"/>
  <c r="BY256"/>
  <c r="BX256"/>
  <c r="AT256"/>
  <c r="AS256"/>
  <c r="AR256"/>
  <c r="AQ256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J256"/>
  <c r="CU255"/>
  <c r="CT255"/>
  <c r="CS255"/>
  <c r="CR255"/>
  <c r="CQ255"/>
  <c r="CP255"/>
  <c r="CO255"/>
  <c r="CN255"/>
  <c r="CM255"/>
  <c r="CL255"/>
  <c r="CK255"/>
  <c r="CJ255"/>
  <c r="CI255"/>
  <c r="CH255"/>
  <c r="CG255"/>
  <c r="CF255"/>
  <c r="CE255"/>
  <c r="CD255"/>
  <c r="CC255"/>
  <c r="CB255"/>
  <c r="CA255"/>
  <c r="BZ255"/>
  <c r="BY255"/>
  <c r="BX255"/>
  <c r="AT255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J255"/>
  <c r="CU254"/>
  <c r="CT254"/>
  <c r="CS254"/>
  <c r="CR254"/>
  <c r="CQ254"/>
  <c r="CP254"/>
  <c r="CO254"/>
  <c r="CN254"/>
  <c r="CM254"/>
  <c r="CL254"/>
  <c r="CK254"/>
  <c r="CJ254"/>
  <c r="CI254"/>
  <c r="CH254"/>
  <c r="CG254"/>
  <c r="CF254"/>
  <c r="CE254"/>
  <c r="CD254"/>
  <c r="CC254"/>
  <c r="CB254"/>
  <c r="CA254"/>
  <c r="BZ254"/>
  <c r="BY254"/>
  <c r="BX254"/>
  <c r="AT254"/>
  <c r="AS254"/>
  <c r="AR254"/>
  <c r="AQ254"/>
  <c r="AP254"/>
  <c r="AO254"/>
  <c r="AN254"/>
  <c r="AM254"/>
  <c r="AL254"/>
  <c r="AK254"/>
  <c r="AJ254"/>
  <c r="AI254"/>
  <c r="AH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J254"/>
  <c r="CU253"/>
  <c r="CT253"/>
  <c r="CS253"/>
  <c r="CR253"/>
  <c r="CQ253"/>
  <c r="CP253"/>
  <c r="CO253"/>
  <c r="CN253"/>
  <c r="CM253"/>
  <c r="CL253"/>
  <c r="CK253"/>
  <c r="CJ253"/>
  <c r="CI253"/>
  <c r="CH253"/>
  <c r="CG253"/>
  <c r="CF253"/>
  <c r="CE253"/>
  <c r="CD253"/>
  <c r="CC253"/>
  <c r="CB253"/>
  <c r="CA253"/>
  <c r="BZ253"/>
  <c r="BY253"/>
  <c r="BX253"/>
  <c r="AT253"/>
  <c r="AS253"/>
  <c r="AR253"/>
  <c r="AQ253"/>
  <c r="AP253"/>
  <c r="AO253"/>
  <c r="AN253"/>
  <c r="AM253"/>
  <c r="AL253"/>
  <c r="AK253"/>
  <c r="AJ253"/>
  <c r="AI253"/>
  <c r="AH253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J253"/>
  <c r="CU252"/>
  <c r="CT252"/>
  <c r="CS252"/>
  <c r="CR252"/>
  <c r="CQ252"/>
  <c r="CP252"/>
  <c r="CO252"/>
  <c r="CN252"/>
  <c r="CM252"/>
  <c r="CL252"/>
  <c r="CK252"/>
  <c r="CJ252"/>
  <c r="CI252"/>
  <c r="CH252"/>
  <c r="CG252"/>
  <c r="CF252"/>
  <c r="CE252"/>
  <c r="CD252"/>
  <c r="CC252"/>
  <c r="CB252"/>
  <c r="CA252"/>
  <c r="BZ252"/>
  <c r="BY252"/>
  <c r="BX252"/>
  <c r="AT252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J252"/>
  <c r="CU251"/>
  <c r="CT251"/>
  <c r="CS251"/>
  <c r="CR251"/>
  <c r="CQ251"/>
  <c r="CP251"/>
  <c r="CO251"/>
  <c r="CN251"/>
  <c r="CM251"/>
  <c r="CL251"/>
  <c r="CK251"/>
  <c r="CJ251"/>
  <c r="CI251"/>
  <c r="CH251"/>
  <c r="CG251"/>
  <c r="CF251"/>
  <c r="CE251"/>
  <c r="CD251"/>
  <c r="CC251"/>
  <c r="CB251"/>
  <c r="CA251"/>
  <c r="BZ251"/>
  <c r="BY251"/>
  <c r="BX251"/>
  <c r="AT251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J251"/>
  <c r="CU250"/>
  <c r="CT250"/>
  <c r="CS250"/>
  <c r="CR250"/>
  <c r="CQ250"/>
  <c r="CP250"/>
  <c r="CO250"/>
  <c r="CN250"/>
  <c r="CM250"/>
  <c r="CL250"/>
  <c r="CK250"/>
  <c r="CJ250"/>
  <c r="CI250"/>
  <c r="CH250"/>
  <c r="CG250"/>
  <c r="CF250"/>
  <c r="CE250"/>
  <c r="CD250"/>
  <c r="CC250"/>
  <c r="CB250"/>
  <c r="CA250"/>
  <c r="BZ250"/>
  <c r="BY250"/>
  <c r="BX250"/>
  <c r="AT250"/>
  <c r="AS250"/>
  <c r="AR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J250"/>
  <c r="CU249"/>
  <c r="CT249"/>
  <c r="CS249"/>
  <c r="CR249"/>
  <c r="CQ249"/>
  <c r="CP249"/>
  <c r="CO249"/>
  <c r="CN249"/>
  <c r="CM249"/>
  <c r="CL249"/>
  <c r="CK249"/>
  <c r="CJ249"/>
  <c r="CI249"/>
  <c r="CH249"/>
  <c r="CG249"/>
  <c r="CF249"/>
  <c r="CE249"/>
  <c r="CD249"/>
  <c r="CC249"/>
  <c r="CB249"/>
  <c r="CA249"/>
  <c r="BZ249"/>
  <c r="BY249"/>
  <c r="BX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J249"/>
  <c r="CU248"/>
  <c r="CT248"/>
  <c r="CS248"/>
  <c r="CR248"/>
  <c r="CQ248"/>
  <c r="CP248"/>
  <c r="CO248"/>
  <c r="CN248"/>
  <c r="CM248"/>
  <c r="CL248"/>
  <c r="CK248"/>
  <c r="CJ248"/>
  <c r="CI248"/>
  <c r="CH248"/>
  <c r="CG248"/>
  <c r="CF248"/>
  <c r="CE248"/>
  <c r="CD248"/>
  <c r="CC248"/>
  <c r="CB248"/>
  <c r="CA248"/>
  <c r="BZ248"/>
  <c r="BY248"/>
  <c r="BX248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J248"/>
  <c r="CU247"/>
  <c r="CT247"/>
  <c r="CS247"/>
  <c r="CR247"/>
  <c r="CQ247"/>
  <c r="CP247"/>
  <c r="CO247"/>
  <c r="CN247"/>
  <c r="CM247"/>
  <c r="CL247"/>
  <c r="CK247"/>
  <c r="CJ247"/>
  <c r="CI247"/>
  <c r="CH247"/>
  <c r="CG247"/>
  <c r="CF247"/>
  <c r="CE247"/>
  <c r="CD247"/>
  <c r="CC247"/>
  <c r="CB247"/>
  <c r="CA247"/>
  <c r="BZ247"/>
  <c r="BY247"/>
  <c r="BX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J247"/>
  <c r="CU246"/>
  <c r="CT246"/>
  <c r="CS246"/>
  <c r="CR246"/>
  <c r="CQ246"/>
  <c r="CP246"/>
  <c r="CO246"/>
  <c r="CN246"/>
  <c r="CM246"/>
  <c r="CL246"/>
  <c r="CK246"/>
  <c r="CJ246"/>
  <c r="CI246"/>
  <c r="CH246"/>
  <c r="CG246"/>
  <c r="CF246"/>
  <c r="CE246"/>
  <c r="CD246"/>
  <c r="CC246"/>
  <c r="CB246"/>
  <c r="CA246"/>
  <c r="BZ246"/>
  <c r="BY246"/>
  <c r="BX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J246"/>
  <c r="CU245"/>
  <c r="CT245"/>
  <c r="CS245"/>
  <c r="CR245"/>
  <c r="CQ245"/>
  <c r="CP245"/>
  <c r="CO245"/>
  <c r="CN245"/>
  <c r="CM245"/>
  <c r="CL245"/>
  <c r="CK245"/>
  <c r="CJ245"/>
  <c r="CI245"/>
  <c r="CH245"/>
  <c r="CG245"/>
  <c r="CF245"/>
  <c r="CE245"/>
  <c r="CD245"/>
  <c r="CC245"/>
  <c r="CB245"/>
  <c r="CA245"/>
  <c r="BZ245"/>
  <c r="BY245"/>
  <c r="BX245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J245"/>
  <c r="CU244"/>
  <c r="CT244"/>
  <c r="CS244"/>
  <c r="CR244"/>
  <c r="CQ244"/>
  <c r="CP244"/>
  <c r="CO244"/>
  <c r="CN244"/>
  <c r="CM244"/>
  <c r="CL244"/>
  <c r="CK244"/>
  <c r="CJ244"/>
  <c r="CI244"/>
  <c r="CH244"/>
  <c r="CG244"/>
  <c r="CF244"/>
  <c r="CE244"/>
  <c r="CD244"/>
  <c r="CC244"/>
  <c r="CB244"/>
  <c r="CA244"/>
  <c r="BZ244"/>
  <c r="BY244"/>
  <c r="BX244"/>
  <c r="AT244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J244"/>
  <c r="CU243"/>
  <c r="CT243"/>
  <c r="CS243"/>
  <c r="CR243"/>
  <c r="CQ243"/>
  <c r="CP243"/>
  <c r="CO243"/>
  <c r="CN243"/>
  <c r="CM243"/>
  <c r="CL243"/>
  <c r="CK243"/>
  <c r="CJ243"/>
  <c r="CI243"/>
  <c r="CH243"/>
  <c r="CG243"/>
  <c r="CF243"/>
  <c r="CE243"/>
  <c r="CD243"/>
  <c r="CC243"/>
  <c r="CB243"/>
  <c r="CA243"/>
  <c r="BZ243"/>
  <c r="BY243"/>
  <c r="BX243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J243"/>
  <c r="CU242"/>
  <c r="CT242"/>
  <c r="CS242"/>
  <c r="CR242"/>
  <c r="CQ242"/>
  <c r="CP242"/>
  <c r="CO242"/>
  <c r="CN242"/>
  <c r="CM242"/>
  <c r="CL242"/>
  <c r="CK242"/>
  <c r="CJ242"/>
  <c r="CI242"/>
  <c r="CH242"/>
  <c r="CG242"/>
  <c r="CF242"/>
  <c r="CE242"/>
  <c r="CD242"/>
  <c r="CC242"/>
  <c r="CB242"/>
  <c r="CA242"/>
  <c r="BZ242"/>
  <c r="BY242"/>
  <c r="BX242"/>
  <c r="AT242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J242"/>
  <c r="CU241"/>
  <c r="CT241"/>
  <c r="CS241"/>
  <c r="CR241"/>
  <c r="CQ241"/>
  <c r="CP241"/>
  <c r="CO241"/>
  <c r="CN241"/>
  <c r="CM241"/>
  <c r="CL241"/>
  <c r="CK241"/>
  <c r="CJ241"/>
  <c r="CI241"/>
  <c r="CH241"/>
  <c r="CG241"/>
  <c r="CF241"/>
  <c r="CE241"/>
  <c r="CD241"/>
  <c r="CC241"/>
  <c r="CB241"/>
  <c r="CA241"/>
  <c r="BZ241"/>
  <c r="BY241"/>
  <c r="BX241"/>
  <c r="AT241"/>
  <c r="AS241"/>
  <c r="AR241"/>
  <c r="AQ241"/>
  <c r="AP241"/>
  <c r="AO241"/>
  <c r="AN241"/>
  <c r="AM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J241"/>
  <c r="CU240"/>
  <c r="CT240"/>
  <c r="CS240"/>
  <c r="CR240"/>
  <c r="CQ240"/>
  <c r="CP240"/>
  <c r="CO240"/>
  <c r="CN240"/>
  <c r="CM240"/>
  <c r="CL240"/>
  <c r="CK240"/>
  <c r="CJ240"/>
  <c r="CI240"/>
  <c r="CH240"/>
  <c r="CG240"/>
  <c r="CF240"/>
  <c r="CE240"/>
  <c r="CD240"/>
  <c r="CC240"/>
  <c r="CB240"/>
  <c r="CA240"/>
  <c r="BZ240"/>
  <c r="BY240"/>
  <c r="BX240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J240"/>
  <c r="CU239"/>
  <c r="CT239"/>
  <c r="CS239"/>
  <c r="CR239"/>
  <c r="CQ239"/>
  <c r="CP239"/>
  <c r="CO239"/>
  <c r="CN239"/>
  <c r="CM239"/>
  <c r="CL239"/>
  <c r="CK239"/>
  <c r="CJ239"/>
  <c r="CI239"/>
  <c r="CH239"/>
  <c r="CG239"/>
  <c r="CF239"/>
  <c r="CE239"/>
  <c r="CD239"/>
  <c r="CC239"/>
  <c r="CB239"/>
  <c r="CA239"/>
  <c r="BZ239"/>
  <c r="BY239"/>
  <c r="BX239"/>
  <c r="AT239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J239"/>
  <c r="CU238"/>
  <c r="CT238"/>
  <c r="CS238"/>
  <c r="CR238"/>
  <c r="CQ238"/>
  <c r="CP238"/>
  <c r="CO238"/>
  <c r="CN238"/>
  <c r="CM238"/>
  <c r="CL238"/>
  <c r="CK238"/>
  <c r="CJ238"/>
  <c r="CI238"/>
  <c r="CH238"/>
  <c r="CG238"/>
  <c r="CF238"/>
  <c r="CE238"/>
  <c r="CD238"/>
  <c r="CC238"/>
  <c r="CB238"/>
  <c r="CA238"/>
  <c r="BZ238"/>
  <c r="BY238"/>
  <c r="BX238"/>
  <c r="AT238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J238"/>
  <c r="CU237"/>
  <c r="CT237"/>
  <c r="CS237"/>
  <c r="CR237"/>
  <c r="CQ237"/>
  <c r="CP237"/>
  <c r="CO237"/>
  <c r="CN237"/>
  <c r="CM237"/>
  <c r="CL237"/>
  <c r="CK237"/>
  <c r="CJ237"/>
  <c r="CI237"/>
  <c r="CH237"/>
  <c r="CG237"/>
  <c r="CF237"/>
  <c r="CE237"/>
  <c r="CD237"/>
  <c r="CC237"/>
  <c r="CB237"/>
  <c r="CA237"/>
  <c r="BZ237"/>
  <c r="BY237"/>
  <c r="BX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J237"/>
  <c r="CU236"/>
  <c r="CT236"/>
  <c r="CS236"/>
  <c r="CR236"/>
  <c r="CQ236"/>
  <c r="CP236"/>
  <c r="CO236"/>
  <c r="CN236"/>
  <c r="CM236"/>
  <c r="CL236"/>
  <c r="CK236"/>
  <c r="CJ236"/>
  <c r="CI236"/>
  <c r="CH236"/>
  <c r="CG236"/>
  <c r="CF236"/>
  <c r="CE236"/>
  <c r="CD236"/>
  <c r="CC236"/>
  <c r="CB236"/>
  <c r="CA236"/>
  <c r="BZ236"/>
  <c r="BY236"/>
  <c r="BX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J236"/>
  <c r="CU235"/>
  <c r="CT235"/>
  <c r="CS235"/>
  <c r="CR235"/>
  <c r="CQ235"/>
  <c r="CP235"/>
  <c r="CO235"/>
  <c r="CN235"/>
  <c r="CM235"/>
  <c r="CL235"/>
  <c r="CK235"/>
  <c r="CJ235"/>
  <c r="CI235"/>
  <c r="CH235"/>
  <c r="CG235"/>
  <c r="CF235"/>
  <c r="CE235"/>
  <c r="CD235"/>
  <c r="CC235"/>
  <c r="CB235"/>
  <c r="CA235"/>
  <c r="BZ235"/>
  <c r="BY235"/>
  <c r="BX235"/>
  <c r="AT235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J235"/>
  <c r="CU234"/>
  <c r="CT234"/>
  <c r="CS234"/>
  <c r="CR234"/>
  <c r="CQ234"/>
  <c r="CP234"/>
  <c r="CO234"/>
  <c r="CN234"/>
  <c r="CM234"/>
  <c r="CL234"/>
  <c r="CK234"/>
  <c r="CJ234"/>
  <c r="CI234"/>
  <c r="CH234"/>
  <c r="CG234"/>
  <c r="CF234"/>
  <c r="CE234"/>
  <c r="CD234"/>
  <c r="CC234"/>
  <c r="CB234"/>
  <c r="CA234"/>
  <c r="BZ234"/>
  <c r="BY234"/>
  <c r="BX234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J234"/>
  <c r="CU233"/>
  <c r="CT233"/>
  <c r="CS233"/>
  <c r="CR233"/>
  <c r="CQ233"/>
  <c r="CP233"/>
  <c r="CO233"/>
  <c r="CN233"/>
  <c r="CM233"/>
  <c r="CL233"/>
  <c r="CK233"/>
  <c r="CJ233"/>
  <c r="CI233"/>
  <c r="CH233"/>
  <c r="CG233"/>
  <c r="CF233"/>
  <c r="CE233"/>
  <c r="CD233"/>
  <c r="CC233"/>
  <c r="CB233"/>
  <c r="CA233"/>
  <c r="BZ233"/>
  <c r="BY233"/>
  <c r="BX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J233"/>
  <c r="CU232"/>
  <c r="CT232"/>
  <c r="CS232"/>
  <c r="CR232"/>
  <c r="CQ232"/>
  <c r="CP232"/>
  <c r="CO232"/>
  <c r="CN232"/>
  <c r="CM232"/>
  <c r="CL232"/>
  <c r="CK232"/>
  <c r="CJ232"/>
  <c r="CI232"/>
  <c r="CH232"/>
  <c r="CG232"/>
  <c r="CF232"/>
  <c r="CE232"/>
  <c r="CD232"/>
  <c r="CC232"/>
  <c r="CB232"/>
  <c r="CA232"/>
  <c r="BZ232"/>
  <c r="BY232"/>
  <c r="BX232"/>
  <c r="AT232"/>
  <c r="AS232"/>
  <c r="AR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J232"/>
  <c r="CU231"/>
  <c r="CT231"/>
  <c r="CS231"/>
  <c r="CR231"/>
  <c r="CQ231"/>
  <c r="CP231"/>
  <c r="CO231"/>
  <c r="CN231"/>
  <c r="CM231"/>
  <c r="CL231"/>
  <c r="CK231"/>
  <c r="CJ231"/>
  <c r="CI231"/>
  <c r="CH231"/>
  <c r="CG231"/>
  <c r="CF231"/>
  <c r="CE231"/>
  <c r="CD231"/>
  <c r="CC231"/>
  <c r="CB231"/>
  <c r="CA231"/>
  <c r="BZ231"/>
  <c r="BY231"/>
  <c r="BX231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J231"/>
  <c r="CU230"/>
  <c r="CT230"/>
  <c r="CS230"/>
  <c r="CR230"/>
  <c r="CQ230"/>
  <c r="CP230"/>
  <c r="CO230"/>
  <c r="CN230"/>
  <c r="CM230"/>
  <c r="CL230"/>
  <c r="CK230"/>
  <c r="CJ230"/>
  <c r="CI230"/>
  <c r="CH230"/>
  <c r="CG230"/>
  <c r="CF230"/>
  <c r="CE230"/>
  <c r="CD230"/>
  <c r="CC230"/>
  <c r="CB230"/>
  <c r="CA230"/>
  <c r="BZ230"/>
  <c r="BY230"/>
  <c r="BX230"/>
  <c r="AT230"/>
  <c r="AS230"/>
  <c r="AR230"/>
  <c r="AQ230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J230"/>
  <c r="CU229"/>
  <c r="CT229"/>
  <c r="CS229"/>
  <c r="CR229"/>
  <c r="CQ229"/>
  <c r="CP229"/>
  <c r="CO229"/>
  <c r="CN229"/>
  <c r="CM229"/>
  <c r="CL229"/>
  <c r="CK229"/>
  <c r="CJ229"/>
  <c r="CI229"/>
  <c r="CH229"/>
  <c r="CG229"/>
  <c r="CF229"/>
  <c r="CE229"/>
  <c r="CD229"/>
  <c r="CC229"/>
  <c r="CB229"/>
  <c r="CA229"/>
  <c r="BZ229"/>
  <c r="BY229"/>
  <c r="BX229"/>
  <c r="AT229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J229"/>
  <c r="CU228"/>
  <c r="CT228"/>
  <c r="CS228"/>
  <c r="CR228"/>
  <c r="CQ228"/>
  <c r="CP228"/>
  <c r="CO228"/>
  <c r="CN228"/>
  <c r="CM228"/>
  <c r="CL228"/>
  <c r="CK228"/>
  <c r="CJ228"/>
  <c r="CI228"/>
  <c r="CH228"/>
  <c r="CG228"/>
  <c r="CF228"/>
  <c r="CE228"/>
  <c r="CD228"/>
  <c r="CC228"/>
  <c r="CB228"/>
  <c r="CA228"/>
  <c r="BZ228"/>
  <c r="BY228"/>
  <c r="BX228"/>
  <c r="AT228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J228"/>
  <c r="CU227"/>
  <c r="CT227"/>
  <c r="CS227"/>
  <c r="CR227"/>
  <c r="CQ227"/>
  <c r="CP227"/>
  <c r="CO227"/>
  <c r="CN227"/>
  <c r="CM227"/>
  <c r="CL227"/>
  <c r="CK227"/>
  <c r="CJ227"/>
  <c r="CI227"/>
  <c r="CH227"/>
  <c r="CG227"/>
  <c r="CF227"/>
  <c r="CE227"/>
  <c r="CD227"/>
  <c r="CC227"/>
  <c r="CB227"/>
  <c r="CA227"/>
  <c r="BZ227"/>
  <c r="BY227"/>
  <c r="BX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J227"/>
  <c r="CU226"/>
  <c r="CT226"/>
  <c r="CS226"/>
  <c r="CR226"/>
  <c r="CQ226"/>
  <c r="CP226"/>
  <c r="CO226"/>
  <c r="CN226"/>
  <c r="CM226"/>
  <c r="CL226"/>
  <c r="CK226"/>
  <c r="CJ226"/>
  <c r="CI226"/>
  <c r="CH226"/>
  <c r="CG226"/>
  <c r="CF226"/>
  <c r="CE226"/>
  <c r="CD226"/>
  <c r="CC226"/>
  <c r="CB226"/>
  <c r="CA226"/>
  <c r="BZ226"/>
  <c r="BY226"/>
  <c r="BX226"/>
  <c r="AT226"/>
  <c r="AS226"/>
  <c r="AR226"/>
  <c r="AQ226"/>
  <c r="AP226"/>
  <c r="AO226"/>
  <c r="AN226"/>
  <c r="AM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J226"/>
  <c r="CU225"/>
  <c r="CT225"/>
  <c r="CS225"/>
  <c r="CR225"/>
  <c r="CQ225"/>
  <c r="CP225"/>
  <c r="CO225"/>
  <c r="CN225"/>
  <c r="CM225"/>
  <c r="CL225"/>
  <c r="CK225"/>
  <c r="CJ225"/>
  <c r="CI225"/>
  <c r="CH225"/>
  <c r="CG225"/>
  <c r="CF225"/>
  <c r="CE225"/>
  <c r="CD225"/>
  <c r="CC225"/>
  <c r="CB225"/>
  <c r="CA225"/>
  <c r="BZ225"/>
  <c r="BY225"/>
  <c r="BX225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J225"/>
  <c r="CU224"/>
  <c r="CT224"/>
  <c r="CS224"/>
  <c r="CR224"/>
  <c r="CQ224"/>
  <c r="CP224"/>
  <c r="CO224"/>
  <c r="CN224"/>
  <c r="CM224"/>
  <c r="CL224"/>
  <c r="CK224"/>
  <c r="CJ224"/>
  <c r="CI224"/>
  <c r="CH224"/>
  <c r="CG224"/>
  <c r="CF224"/>
  <c r="CE224"/>
  <c r="CD224"/>
  <c r="CC224"/>
  <c r="CB224"/>
  <c r="CA224"/>
  <c r="BZ224"/>
  <c r="BY224"/>
  <c r="BX224"/>
  <c r="AT224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J224"/>
  <c r="CU223"/>
  <c r="CT223"/>
  <c r="CS223"/>
  <c r="CR223"/>
  <c r="CQ223"/>
  <c r="CP223"/>
  <c r="CO223"/>
  <c r="CN223"/>
  <c r="CM223"/>
  <c r="CL223"/>
  <c r="CK223"/>
  <c r="CJ223"/>
  <c r="CI223"/>
  <c r="CH223"/>
  <c r="CG223"/>
  <c r="CF223"/>
  <c r="CE223"/>
  <c r="CD223"/>
  <c r="CC223"/>
  <c r="CB223"/>
  <c r="CA223"/>
  <c r="BZ223"/>
  <c r="BY223"/>
  <c r="BX223"/>
  <c r="AT223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J223"/>
  <c r="CU222"/>
  <c r="CT222"/>
  <c r="CS222"/>
  <c r="CR222"/>
  <c r="CQ222"/>
  <c r="CP222"/>
  <c r="CO222"/>
  <c r="CN222"/>
  <c r="CM222"/>
  <c r="CL222"/>
  <c r="CK222"/>
  <c r="CJ222"/>
  <c r="CI222"/>
  <c r="CH222"/>
  <c r="CG222"/>
  <c r="CF222"/>
  <c r="CE222"/>
  <c r="CD222"/>
  <c r="CC222"/>
  <c r="CB222"/>
  <c r="CA222"/>
  <c r="BZ222"/>
  <c r="BY222"/>
  <c r="BX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J222"/>
  <c r="CU221"/>
  <c r="CT221"/>
  <c r="CS221"/>
  <c r="CR221"/>
  <c r="CQ221"/>
  <c r="CP221"/>
  <c r="CO221"/>
  <c r="CN221"/>
  <c r="CM221"/>
  <c r="CL221"/>
  <c r="CK221"/>
  <c r="CJ221"/>
  <c r="CI221"/>
  <c r="CH221"/>
  <c r="CG221"/>
  <c r="CF221"/>
  <c r="CE221"/>
  <c r="CD221"/>
  <c r="CC221"/>
  <c r="CB221"/>
  <c r="CA221"/>
  <c r="BZ221"/>
  <c r="BY221"/>
  <c r="BX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J221"/>
  <c r="CU220"/>
  <c r="CT220"/>
  <c r="CS220"/>
  <c r="CR220"/>
  <c r="CQ220"/>
  <c r="CP220"/>
  <c r="CO220"/>
  <c r="CN220"/>
  <c r="CM220"/>
  <c r="CL220"/>
  <c r="CK220"/>
  <c r="CJ220"/>
  <c r="CI220"/>
  <c r="CH220"/>
  <c r="CG220"/>
  <c r="CF220"/>
  <c r="CE220"/>
  <c r="CD220"/>
  <c r="CC220"/>
  <c r="CB220"/>
  <c r="CA220"/>
  <c r="BZ220"/>
  <c r="BY220"/>
  <c r="BX220"/>
  <c r="AT220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J220"/>
  <c r="CU219"/>
  <c r="CT219"/>
  <c r="CS219"/>
  <c r="CR219"/>
  <c r="CQ219"/>
  <c r="CP219"/>
  <c r="CO219"/>
  <c r="CN219"/>
  <c r="CM219"/>
  <c r="CL219"/>
  <c r="CK219"/>
  <c r="CJ219"/>
  <c r="CI219"/>
  <c r="CH219"/>
  <c r="CG219"/>
  <c r="CF219"/>
  <c r="CE219"/>
  <c r="CD219"/>
  <c r="CC219"/>
  <c r="CB219"/>
  <c r="CA219"/>
  <c r="BZ219"/>
  <c r="BY219"/>
  <c r="BX219"/>
  <c r="AT219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J219"/>
  <c r="CU218"/>
  <c r="CT218"/>
  <c r="CS218"/>
  <c r="CR218"/>
  <c r="CQ218"/>
  <c r="CP218"/>
  <c r="CO218"/>
  <c r="CN218"/>
  <c r="CM218"/>
  <c r="CL218"/>
  <c r="CK218"/>
  <c r="CJ218"/>
  <c r="CI218"/>
  <c r="CH218"/>
  <c r="CG218"/>
  <c r="CF218"/>
  <c r="CE218"/>
  <c r="CD218"/>
  <c r="CC218"/>
  <c r="CB218"/>
  <c r="CA218"/>
  <c r="BZ218"/>
  <c r="BY218"/>
  <c r="BX218"/>
  <c r="AT218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J218"/>
  <c r="CU217"/>
  <c r="CT217"/>
  <c r="CS217"/>
  <c r="CR217"/>
  <c r="CQ217"/>
  <c r="CP217"/>
  <c r="CO217"/>
  <c r="CN217"/>
  <c r="CM217"/>
  <c r="CL217"/>
  <c r="CK217"/>
  <c r="CJ217"/>
  <c r="CI217"/>
  <c r="CH217"/>
  <c r="CG217"/>
  <c r="CF217"/>
  <c r="CE217"/>
  <c r="CD217"/>
  <c r="CC217"/>
  <c r="CB217"/>
  <c r="CA217"/>
  <c r="BZ217"/>
  <c r="BY217"/>
  <c r="BX217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J217"/>
  <c r="CU216"/>
  <c r="CT216"/>
  <c r="CS216"/>
  <c r="CR216"/>
  <c r="CQ216"/>
  <c r="CP216"/>
  <c r="CO216"/>
  <c r="CN216"/>
  <c r="CM216"/>
  <c r="CL216"/>
  <c r="CK216"/>
  <c r="CJ216"/>
  <c r="CI216"/>
  <c r="CH216"/>
  <c r="CG216"/>
  <c r="CF216"/>
  <c r="CE216"/>
  <c r="CD216"/>
  <c r="CC216"/>
  <c r="CB216"/>
  <c r="CA216"/>
  <c r="BZ216"/>
  <c r="BY216"/>
  <c r="BX216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J216"/>
  <c r="CU215"/>
  <c r="CT215"/>
  <c r="CS215"/>
  <c r="CR215"/>
  <c r="CQ215"/>
  <c r="CP215"/>
  <c r="CO215"/>
  <c r="CN215"/>
  <c r="CM215"/>
  <c r="CL215"/>
  <c r="CK215"/>
  <c r="CJ215"/>
  <c r="CI215"/>
  <c r="CH215"/>
  <c r="CG215"/>
  <c r="CF215"/>
  <c r="CE215"/>
  <c r="CD215"/>
  <c r="CC215"/>
  <c r="CB215"/>
  <c r="CA215"/>
  <c r="BZ215"/>
  <c r="BY215"/>
  <c r="BX215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J215"/>
  <c r="CU214"/>
  <c r="CT214"/>
  <c r="CS214"/>
  <c r="CR214"/>
  <c r="CQ214"/>
  <c r="CP214"/>
  <c r="CO214"/>
  <c r="CN214"/>
  <c r="CM214"/>
  <c r="CL214"/>
  <c r="CK214"/>
  <c r="CJ214"/>
  <c r="CI214"/>
  <c r="CH214"/>
  <c r="CG214"/>
  <c r="CF214"/>
  <c r="CE214"/>
  <c r="CD214"/>
  <c r="CC214"/>
  <c r="CB214"/>
  <c r="CA214"/>
  <c r="BZ214"/>
  <c r="BY214"/>
  <c r="BX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J214"/>
  <c r="CU213"/>
  <c r="CT213"/>
  <c r="CS213"/>
  <c r="CR213"/>
  <c r="CQ213"/>
  <c r="CP213"/>
  <c r="CO213"/>
  <c r="CN213"/>
  <c r="CM213"/>
  <c r="CL213"/>
  <c r="CK213"/>
  <c r="CJ213"/>
  <c r="CI213"/>
  <c r="CH213"/>
  <c r="CG213"/>
  <c r="CF213"/>
  <c r="CE213"/>
  <c r="CD213"/>
  <c r="CC213"/>
  <c r="CB213"/>
  <c r="CA213"/>
  <c r="BZ213"/>
  <c r="BY213"/>
  <c r="BX213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J213"/>
  <c r="CU212"/>
  <c r="CT212"/>
  <c r="CS212"/>
  <c r="CR212"/>
  <c r="CQ212"/>
  <c r="CP212"/>
  <c r="CO212"/>
  <c r="CN212"/>
  <c r="CM212"/>
  <c r="CL212"/>
  <c r="CK212"/>
  <c r="CJ212"/>
  <c r="CI212"/>
  <c r="CH212"/>
  <c r="CG212"/>
  <c r="CF212"/>
  <c r="CE212"/>
  <c r="CD212"/>
  <c r="CC212"/>
  <c r="CB212"/>
  <c r="CA212"/>
  <c r="BZ212"/>
  <c r="BY212"/>
  <c r="BX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J212"/>
  <c r="CU211"/>
  <c r="CT211"/>
  <c r="CS211"/>
  <c r="CR211"/>
  <c r="CQ211"/>
  <c r="CP211"/>
  <c r="CO211"/>
  <c r="CN211"/>
  <c r="CM211"/>
  <c r="CL211"/>
  <c r="CK211"/>
  <c r="CJ211"/>
  <c r="CI211"/>
  <c r="CH211"/>
  <c r="CG211"/>
  <c r="CF211"/>
  <c r="CE211"/>
  <c r="CD211"/>
  <c r="CC211"/>
  <c r="CB211"/>
  <c r="CA211"/>
  <c r="BZ211"/>
  <c r="BY211"/>
  <c r="BX211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J211"/>
  <c r="CU210"/>
  <c r="CT210"/>
  <c r="CS210"/>
  <c r="CR210"/>
  <c r="CQ210"/>
  <c r="CP210"/>
  <c r="CO210"/>
  <c r="CN210"/>
  <c r="CM210"/>
  <c r="CL210"/>
  <c r="CK210"/>
  <c r="CJ210"/>
  <c r="CI210"/>
  <c r="CH210"/>
  <c r="CG210"/>
  <c r="CF210"/>
  <c r="CE210"/>
  <c r="CD210"/>
  <c r="CC210"/>
  <c r="CB210"/>
  <c r="CA210"/>
  <c r="BZ210"/>
  <c r="BY210"/>
  <c r="BX210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J210"/>
  <c r="CU209"/>
  <c r="CT209"/>
  <c r="CS209"/>
  <c r="CR209"/>
  <c r="CQ209"/>
  <c r="CP209"/>
  <c r="CO209"/>
  <c r="CN209"/>
  <c r="CM209"/>
  <c r="CL209"/>
  <c r="CK209"/>
  <c r="CJ209"/>
  <c r="CI209"/>
  <c r="CH209"/>
  <c r="CG209"/>
  <c r="CF209"/>
  <c r="CE209"/>
  <c r="CD209"/>
  <c r="CC209"/>
  <c r="CB209"/>
  <c r="CA209"/>
  <c r="BZ209"/>
  <c r="BY209"/>
  <c r="BX209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J209"/>
  <c r="CU208"/>
  <c r="CT208"/>
  <c r="CS208"/>
  <c r="CR208"/>
  <c r="CQ208"/>
  <c r="CP208"/>
  <c r="CO208"/>
  <c r="CN208"/>
  <c r="CM208"/>
  <c r="CL208"/>
  <c r="CK208"/>
  <c r="CJ208"/>
  <c r="CI208"/>
  <c r="CH208"/>
  <c r="CG208"/>
  <c r="CF208"/>
  <c r="CE208"/>
  <c r="CD208"/>
  <c r="CC208"/>
  <c r="CB208"/>
  <c r="CA208"/>
  <c r="BZ208"/>
  <c r="BY208"/>
  <c r="BX208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J208"/>
  <c r="CU207"/>
  <c r="CT207"/>
  <c r="CS207"/>
  <c r="CR207"/>
  <c r="CQ207"/>
  <c r="CP207"/>
  <c r="CO207"/>
  <c r="CN207"/>
  <c r="CM207"/>
  <c r="CL207"/>
  <c r="CK207"/>
  <c r="CJ207"/>
  <c r="CI207"/>
  <c r="CH207"/>
  <c r="CG207"/>
  <c r="CF207"/>
  <c r="CE207"/>
  <c r="CD207"/>
  <c r="CC207"/>
  <c r="CB207"/>
  <c r="CA207"/>
  <c r="BZ207"/>
  <c r="BY207"/>
  <c r="BX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J207"/>
  <c r="CU206"/>
  <c r="CT206"/>
  <c r="CS206"/>
  <c r="CR206"/>
  <c r="CQ206"/>
  <c r="CP206"/>
  <c r="CO206"/>
  <c r="CN206"/>
  <c r="CM206"/>
  <c r="CL206"/>
  <c r="CK206"/>
  <c r="CJ206"/>
  <c r="CI206"/>
  <c r="CH206"/>
  <c r="CG206"/>
  <c r="CF206"/>
  <c r="CE206"/>
  <c r="CD206"/>
  <c r="CC206"/>
  <c r="CB206"/>
  <c r="CA206"/>
  <c r="BZ206"/>
  <c r="BY206"/>
  <c r="BX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J206"/>
  <c r="CU205"/>
  <c r="CT205"/>
  <c r="CS205"/>
  <c r="CR205"/>
  <c r="CQ205"/>
  <c r="CP205"/>
  <c r="CO205"/>
  <c r="CN205"/>
  <c r="CM205"/>
  <c r="CL205"/>
  <c r="CK205"/>
  <c r="CJ205"/>
  <c r="CI205"/>
  <c r="CH205"/>
  <c r="CG205"/>
  <c r="CF205"/>
  <c r="CE205"/>
  <c r="CD205"/>
  <c r="CC205"/>
  <c r="CB205"/>
  <c r="CA205"/>
  <c r="BZ205"/>
  <c r="BY205"/>
  <c r="BX205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J205"/>
  <c r="CU204"/>
  <c r="CT204"/>
  <c r="CS204"/>
  <c r="CR204"/>
  <c r="CQ204"/>
  <c r="CP204"/>
  <c r="CO204"/>
  <c r="CN204"/>
  <c r="CM204"/>
  <c r="CL204"/>
  <c r="CK204"/>
  <c r="CJ204"/>
  <c r="CI204"/>
  <c r="CH204"/>
  <c r="CG204"/>
  <c r="CF204"/>
  <c r="CE204"/>
  <c r="CD204"/>
  <c r="CC204"/>
  <c r="CB204"/>
  <c r="CA204"/>
  <c r="BZ204"/>
  <c r="BY204"/>
  <c r="BX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J204"/>
  <c r="CU203"/>
  <c r="CT203"/>
  <c r="CS203"/>
  <c r="CR203"/>
  <c r="CQ203"/>
  <c r="CP203"/>
  <c r="CO203"/>
  <c r="CN203"/>
  <c r="CM203"/>
  <c r="CL203"/>
  <c r="CK203"/>
  <c r="CJ203"/>
  <c r="CI203"/>
  <c r="CH203"/>
  <c r="CG203"/>
  <c r="CF203"/>
  <c r="CE203"/>
  <c r="CD203"/>
  <c r="CC203"/>
  <c r="CB203"/>
  <c r="CA203"/>
  <c r="BZ203"/>
  <c r="BY203"/>
  <c r="BX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J203"/>
  <c r="CU202"/>
  <c r="CT202"/>
  <c r="CS202"/>
  <c r="CR202"/>
  <c r="CQ202"/>
  <c r="CP202"/>
  <c r="CO202"/>
  <c r="CN202"/>
  <c r="CM202"/>
  <c r="CL202"/>
  <c r="CK202"/>
  <c r="CJ202"/>
  <c r="CI202"/>
  <c r="CH202"/>
  <c r="CG202"/>
  <c r="CF202"/>
  <c r="CE202"/>
  <c r="CD202"/>
  <c r="CC202"/>
  <c r="CB202"/>
  <c r="CA202"/>
  <c r="BZ202"/>
  <c r="BY202"/>
  <c r="BX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J202"/>
  <c r="CU201"/>
  <c r="CT201"/>
  <c r="CS201"/>
  <c r="CR201"/>
  <c r="CQ201"/>
  <c r="CP201"/>
  <c r="CO201"/>
  <c r="CN201"/>
  <c r="CM201"/>
  <c r="CL201"/>
  <c r="CK201"/>
  <c r="CJ201"/>
  <c r="CI201"/>
  <c r="CH201"/>
  <c r="CG201"/>
  <c r="CF201"/>
  <c r="CE201"/>
  <c r="CD201"/>
  <c r="CC201"/>
  <c r="CB201"/>
  <c r="CA201"/>
  <c r="BZ201"/>
  <c r="BY201"/>
  <c r="BX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J201"/>
  <c r="CU200"/>
  <c r="CT200"/>
  <c r="CS200"/>
  <c r="CR200"/>
  <c r="CQ200"/>
  <c r="CP200"/>
  <c r="CO200"/>
  <c r="CN200"/>
  <c r="CM200"/>
  <c r="CL200"/>
  <c r="CK200"/>
  <c r="CJ200"/>
  <c r="CI200"/>
  <c r="CH200"/>
  <c r="CG200"/>
  <c r="CF200"/>
  <c r="CE200"/>
  <c r="CD200"/>
  <c r="CC200"/>
  <c r="CB200"/>
  <c r="CA200"/>
  <c r="BZ200"/>
  <c r="BY200"/>
  <c r="BX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J200"/>
  <c r="CU199"/>
  <c r="CT199"/>
  <c r="CS199"/>
  <c r="CR199"/>
  <c r="CQ199"/>
  <c r="CP199"/>
  <c r="CO199"/>
  <c r="CN199"/>
  <c r="CM199"/>
  <c r="CL199"/>
  <c r="CK199"/>
  <c r="CJ199"/>
  <c r="CI199"/>
  <c r="CH199"/>
  <c r="CG199"/>
  <c r="CF199"/>
  <c r="CE199"/>
  <c r="CD199"/>
  <c r="CC199"/>
  <c r="CB199"/>
  <c r="CA199"/>
  <c r="BZ199"/>
  <c r="BY199"/>
  <c r="BX199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J199"/>
  <c r="CU198"/>
  <c r="CT198"/>
  <c r="CS198"/>
  <c r="CR198"/>
  <c r="CQ198"/>
  <c r="CP198"/>
  <c r="CO198"/>
  <c r="CN198"/>
  <c r="CM198"/>
  <c r="CL198"/>
  <c r="CK198"/>
  <c r="CJ198"/>
  <c r="CI198"/>
  <c r="CH198"/>
  <c r="CG198"/>
  <c r="CF198"/>
  <c r="CE198"/>
  <c r="CD198"/>
  <c r="CC198"/>
  <c r="CB198"/>
  <c r="CA198"/>
  <c r="BZ198"/>
  <c r="BY198"/>
  <c r="BX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J198"/>
  <c r="CU197"/>
  <c r="CT197"/>
  <c r="CS197"/>
  <c r="CR197"/>
  <c r="CQ197"/>
  <c r="CP197"/>
  <c r="CO197"/>
  <c r="CN197"/>
  <c r="CM197"/>
  <c r="CL197"/>
  <c r="CK197"/>
  <c r="CJ197"/>
  <c r="CI197"/>
  <c r="CH197"/>
  <c r="CG197"/>
  <c r="CF197"/>
  <c r="CE197"/>
  <c r="CD197"/>
  <c r="CC197"/>
  <c r="CB197"/>
  <c r="CA197"/>
  <c r="BZ197"/>
  <c r="BY197"/>
  <c r="BX197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J197"/>
  <c r="CU196"/>
  <c r="CT196"/>
  <c r="CS196"/>
  <c r="CR196"/>
  <c r="CQ196"/>
  <c r="CP196"/>
  <c r="CO196"/>
  <c r="CN196"/>
  <c r="CM196"/>
  <c r="CL196"/>
  <c r="CK196"/>
  <c r="CJ196"/>
  <c r="CI196"/>
  <c r="CH196"/>
  <c r="CG196"/>
  <c r="CF196"/>
  <c r="CE196"/>
  <c r="CD196"/>
  <c r="CC196"/>
  <c r="CB196"/>
  <c r="CA196"/>
  <c r="BZ196"/>
  <c r="BY196"/>
  <c r="BX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J196"/>
  <c r="CU195"/>
  <c r="CT195"/>
  <c r="CS195"/>
  <c r="CR195"/>
  <c r="CQ195"/>
  <c r="CP195"/>
  <c r="CO195"/>
  <c r="CN195"/>
  <c r="CM195"/>
  <c r="CL195"/>
  <c r="CK195"/>
  <c r="CJ195"/>
  <c r="CI195"/>
  <c r="CH195"/>
  <c r="CG195"/>
  <c r="CF195"/>
  <c r="CE195"/>
  <c r="CD195"/>
  <c r="CC195"/>
  <c r="CB195"/>
  <c r="CA195"/>
  <c r="BZ195"/>
  <c r="BY195"/>
  <c r="BX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J195"/>
  <c r="CU194"/>
  <c r="CT194"/>
  <c r="CS194"/>
  <c r="CR194"/>
  <c r="CQ194"/>
  <c r="CP194"/>
  <c r="CO194"/>
  <c r="CN194"/>
  <c r="CM194"/>
  <c r="CL194"/>
  <c r="CK194"/>
  <c r="CJ194"/>
  <c r="CI194"/>
  <c r="CH194"/>
  <c r="CG194"/>
  <c r="CF194"/>
  <c r="CE194"/>
  <c r="CD194"/>
  <c r="CC194"/>
  <c r="CB194"/>
  <c r="CA194"/>
  <c r="BZ194"/>
  <c r="BY194"/>
  <c r="BX194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J194"/>
  <c r="CU193"/>
  <c r="CT193"/>
  <c r="CS193"/>
  <c r="CR193"/>
  <c r="CQ193"/>
  <c r="CP193"/>
  <c r="CO193"/>
  <c r="CN193"/>
  <c r="CM193"/>
  <c r="CL193"/>
  <c r="CK193"/>
  <c r="CJ193"/>
  <c r="CI193"/>
  <c r="CH193"/>
  <c r="CG193"/>
  <c r="CF193"/>
  <c r="CE193"/>
  <c r="CD193"/>
  <c r="CC193"/>
  <c r="CB193"/>
  <c r="CA193"/>
  <c r="BZ193"/>
  <c r="BY193"/>
  <c r="BX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J193"/>
  <c r="CU192"/>
  <c r="CT192"/>
  <c r="CS192"/>
  <c r="CR192"/>
  <c r="CQ192"/>
  <c r="CP192"/>
  <c r="CO192"/>
  <c r="CN192"/>
  <c r="CM192"/>
  <c r="CL192"/>
  <c r="CK192"/>
  <c r="CJ192"/>
  <c r="CI192"/>
  <c r="CH192"/>
  <c r="CG192"/>
  <c r="CF192"/>
  <c r="CE192"/>
  <c r="CD192"/>
  <c r="CC192"/>
  <c r="CB192"/>
  <c r="CA192"/>
  <c r="BZ192"/>
  <c r="BY192"/>
  <c r="BX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J192"/>
  <c r="CU191"/>
  <c r="CT191"/>
  <c r="CS191"/>
  <c r="CR191"/>
  <c r="CQ191"/>
  <c r="CP191"/>
  <c r="CO191"/>
  <c r="CN191"/>
  <c r="CM191"/>
  <c r="CL191"/>
  <c r="CK191"/>
  <c r="CJ191"/>
  <c r="CI191"/>
  <c r="CH191"/>
  <c r="CG191"/>
  <c r="CF191"/>
  <c r="CE191"/>
  <c r="CD191"/>
  <c r="CC191"/>
  <c r="CB191"/>
  <c r="CA191"/>
  <c r="BZ191"/>
  <c r="BY191"/>
  <c r="BX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J191"/>
  <c r="CU190"/>
  <c r="CT190"/>
  <c r="CS190"/>
  <c r="CR190"/>
  <c r="CQ190"/>
  <c r="CP190"/>
  <c r="CO190"/>
  <c r="CN190"/>
  <c r="CM190"/>
  <c r="CL190"/>
  <c r="CK190"/>
  <c r="CJ190"/>
  <c r="CI190"/>
  <c r="CH190"/>
  <c r="CG190"/>
  <c r="CF190"/>
  <c r="CE190"/>
  <c r="CD190"/>
  <c r="CC190"/>
  <c r="CB190"/>
  <c r="CA190"/>
  <c r="BZ190"/>
  <c r="BY190"/>
  <c r="BX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J190"/>
  <c r="CU189"/>
  <c r="CT189"/>
  <c r="CS189"/>
  <c r="CR189"/>
  <c r="CQ189"/>
  <c r="CP189"/>
  <c r="CO189"/>
  <c r="CN189"/>
  <c r="CM189"/>
  <c r="CL189"/>
  <c r="CK189"/>
  <c r="CJ189"/>
  <c r="CI189"/>
  <c r="CH189"/>
  <c r="CG189"/>
  <c r="CF189"/>
  <c r="CE189"/>
  <c r="CD189"/>
  <c r="CC189"/>
  <c r="CB189"/>
  <c r="CA189"/>
  <c r="BZ189"/>
  <c r="BY189"/>
  <c r="BX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J189"/>
  <c r="CU188"/>
  <c r="CT188"/>
  <c r="CS188"/>
  <c r="CR188"/>
  <c r="CQ188"/>
  <c r="CP188"/>
  <c r="CO188"/>
  <c r="CN188"/>
  <c r="CM188"/>
  <c r="CL188"/>
  <c r="CK188"/>
  <c r="CJ188"/>
  <c r="CI188"/>
  <c r="CH188"/>
  <c r="CG188"/>
  <c r="CF188"/>
  <c r="CE188"/>
  <c r="CD188"/>
  <c r="CC188"/>
  <c r="CB188"/>
  <c r="CA188"/>
  <c r="BZ188"/>
  <c r="BY188"/>
  <c r="BX188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J188"/>
  <c r="CU187"/>
  <c r="CT187"/>
  <c r="CS187"/>
  <c r="CR187"/>
  <c r="CQ187"/>
  <c r="CP187"/>
  <c r="CO187"/>
  <c r="CN187"/>
  <c r="CM187"/>
  <c r="CL187"/>
  <c r="CK187"/>
  <c r="CJ187"/>
  <c r="CI187"/>
  <c r="CH187"/>
  <c r="CG187"/>
  <c r="CF187"/>
  <c r="CE187"/>
  <c r="CD187"/>
  <c r="CC187"/>
  <c r="CB187"/>
  <c r="CA187"/>
  <c r="BZ187"/>
  <c r="BY187"/>
  <c r="BX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J187"/>
  <c r="CU186"/>
  <c r="CT186"/>
  <c r="CS186"/>
  <c r="CR186"/>
  <c r="CQ186"/>
  <c r="CP186"/>
  <c r="CO186"/>
  <c r="CN186"/>
  <c r="CM186"/>
  <c r="CL186"/>
  <c r="CK186"/>
  <c r="CJ186"/>
  <c r="CI186"/>
  <c r="CH186"/>
  <c r="CG186"/>
  <c r="CF186"/>
  <c r="CE186"/>
  <c r="CD186"/>
  <c r="CC186"/>
  <c r="CB186"/>
  <c r="CA186"/>
  <c r="BZ186"/>
  <c r="BY186"/>
  <c r="BX186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J186"/>
  <c r="CU185"/>
  <c r="CT185"/>
  <c r="CS185"/>
  <c r="CR185"/>
  <c r="CQ185"/>
  <c r="CP185"/>
  <c r="CO185"/>
  <c r="CN185"/>
  <c r="CM185"/>
  <c r="CL185"/>
  <c r="CK185"/>
  <c r="CJ185"/>
  <c r="CI185"/>
  <c r="CH185"/>
  <c r="CG185"/>
  <c r="CF185"/>
  <c r="CE185"/>
  <c r="CD185"/>
  <c r="CC185"/>
  <c r="CB185"/>
  <c r="CA185"/>
  <c r="BZ185"/>
  <c r="BY185"/>
  <c r="BX185"/>
  <c r="AT185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J185"/>
  <c r="CU184"/>
  <c r="CT184"/>
  <c r="CS184"/>
  <c r="CR184"/>
  <c r="CQ184"/>
  <c r="CP184"/>
  <c r="CO184"/>
  <c r="CN184"/>
  <c r="CM184"/>
  <c r="CL184"/>
  <c r="CK184"/>
  <c r="CJ184"/>
  <c r="CI184"/>
  <c r="CH184"/>
  <c r="CG184"/>
  <c r="CF184"/>
  <c r="CE184"/>
  <c r="CD184"/>
  <c r="CC184"/>
  <c r="CB184"/>
  <c r="CA184"/>
  <c r="BZ184"/>
  <c r="BY184"/>
  <c r="BX184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J184"/>
  <c r="CU183"/>
  <c r="CT183"/>
  <c r="CS183"/>
  <c r="CR183"/>
  <c r="CQ183"/>
  <c r="CP183"/>
  <c r="CO183"/>
  <c r="CN183"/>
  <c r="CM183"/>
  <c r="CL183"/>
  <c r="CK183"/>
  <c r="CJ183"/>
  <c r="CI183"/>
  <c r="CH183"/>
  <c r="CG183"/>
  <c r="CF183"/>
  <c r="CE183"/>
  <c r="CD183"/>
  <c r="CC183"/>
  <c r="CB183"/>
  <c r="CA183"/>
  <c r="BZ183"/>
  <c r="BY183"/>
  <c r="BX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J183"/>
  <c r="CU182"/>
  <c r="CT182"/>
  <c r="CS182"/>
  <c r="CR182"/>
  <c r="CQ182"/>
  <c r="CP182"/>
  <c r="CO182"/>
  <c r="CN182"/>
  <c r="CM182"/>
  <c r="CL182"/>
  <c r="CK182"/>
  <c r="CJ182"/>
  <c r="CI182"/>
  <c r="CH182"/>
  <c r="CG182"/>
  <c r="CF182"/>
  <c r="CE182"/>
  <c r="CD182"/>
  <c r="CC182"/>
  <c r="CB182"/>
  <c r="CA182"/>
  <c r="BZ182"/>
  <c r="BY182"/>
  <c r="BX182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J182"/>
  <c r="CU181"/>
  <c r="CT181"/>
  <c r="CS181"/>
  <c r="CR181"/>
  <c r="CQ181"/>
  <c r="CP181"/>
  <c r="CO181"/>
  <c r="CN181"/>
  <c r="CM181"/>
  <c r="CL181"/>
  <c r="CK181"/>
  <c r="CJ181"/>
  <c r="CI181"/>
  <c r="CH181"/>
  <c r="CG181"/>
  <c r="CF181"/>
  <c r="CE181"/>
  <c r="CD181"/>
  <c r="CC181"/>
  <c r="CB181"/>
  <c r="CA181"/>
  <c r="BZ181"/>
  <c r="BY181"/>
  <c r="BX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J181"/>
  <c r="CU180"/>
  <c r="CT180"/>
  <c r="CS180"/>
  <c r="CR180"/>
  <c r="CQ180"/>
  <c r="CP180"/>
  <c r="CO180"/>
  <c r="CN180"/>
  <c r="CM180"/>
  <c r="CL180"/>
  <c r="CK180"/>
  <c r="CJ180"/>
  <c r="CI180"/>
  <c r="CH180"/>
  <c r="CG180"/>
  <c r="CF180"/>
  <c r="CE180"/>
  <c r="CD180"/>
  <c r="CC180"/>
  <c r="CB180"/>
  <c r="CA180"/>
  <c r="BZ180"/>
  <c r="BY180"/>
  <c r="BX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J180"/>
  <c r="CU179"/>
  <c r="CT179"/>
  <c r="CS179"/>
  <c r="CR179"/>
  <c r="CQ179"/>
  <c r="CP179"/>
  <c r="CO179"/>
  <c r="CN179"/>
  <c r="CM179"/>
  <c r="CL179"/>
  <c r="CK179"/>
  <c r="CJ179"/>
  <c r="CI179"/>
  <c r="CH179"/>
  <c r="CG179"/>
  <c r="CF179"/>
  <c r="CE179"/>
  <c r="CD179"/>
  <c r="CC179"/>
  <c r="CB179"/>
  <c r="CA179"/>
  <c r="BZ179"/>
  <c r="BY179"/>
  <c r="BX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J179"/>
  <c r="CU178"/>
  <c r="CT178"/>
  <c r="CS178"/>
  <c r="CR178"/>
  <c r="CQ178"/>
  <c r="CP178"/>
  <c r="CO178"/>
  <c r="CN178"/>
  <c r="CM178"/>
  <c r="CL178"/>
  <c r="CK178"/>
  <c r="CJ178"/>
  <c r="CI178"/>
  <c r="CH178"/>
  <c r="CG178"/>
  <c r="CF178"/>
  <c r="CE178"/>
  <c r="CD178"/>
  <c r="CC178"/>
  <c r="CB178"/>
  <c r="CA178"/>
  <c r="BZ178"/>
  <c r="BY178"/>
  <c r="BX178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J178"/>
  <c r="CU177"/>
  <c r="CT177"/>
  <c r="CS177"/>
  <c r="CR177"/>
  <c r="CQ177"/>
  <c r="CP177"/>
  <c r="CO177"/>
  <c r="CN177"/>
  <c r="CM177"/>
  <c r="CL177"/>
  <c r="CK177"/>
  <c r="CJ177"/>
  <c r="CI177"/>
  <c r="CH177"/>
  <c r="CG177"/>
  <c r="CF177"/>
  <c r="CE177"/>
  <c r="CD177"/>
  <c r="CC177"/>
  <c r="CB177"/>
  <c r="CA177"/>
  <c r="BZ177"/>
  <c r="BY177"/>
  <c r="BX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J177"/>
  <c r="CU176"/>
  <c r="CT176"/>
  <c r="CS176"/>
  <c r="CR176"/>
  <c r="CQ176"/>
  <c r="CP176"/>
  <c r="CO176"/>
  <c r="CN176"/>
  <c r="CM176"/>
  <c r="CL176"/>
  <c r="CK176"/>
  <c r="CJ176"/>
  <c r="CI176"/>
  <c r="CH176"/>
  <c r="CG176"/>
  <c r="CF176"/>
  <c r="CE176"/>
  <c r="CD176"/>
  <c r="CC176"/>
  <c r="CB176"/>
  <c r="CA176"/>
  <c r="BZ176"/>
  <c r="BY176"/>
  <c r="BX176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J176"/>
  <c r="CU175"/>
  <c r="CT175"/>
  <c r="CS175"/>
  <c r="CR175"/>
  <c r="CQ175"/>
  <c r="CP175"/>
  <c r="CO175"/>
  <c r="CN175"/>
  <c r="CM175"/>
  <c r="CL175"/>
  <c r="CK175"/>
  <c r="CJ175"/>
  <c r="CI175"/>
  <c r="CH175"/>
  <c r="CG175"/>
  <c r="CF175"/>
  <c r="CE175"/>
  <c r="CD175"/>
  <c r="CC175"/>
  <c r="CB175"/>
  <c r="CA175"/>
  <c r="BZ175"/>
  <c r="BY175"/>
  <c r="BX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J175"/>
  <c r="CU174"/>
  <c r="CT174"/>
  <c r="CS174"/>
  <c r="CR174"/>
  <c r="CQ174"/>
  <c r="CP174"/>
  <c r="CO174"/>
  <c r="CN174"/>
  <c r="CM174"/>
  <c r="CL174"/>
  <c r="CK174"/>
  <c r="CJ174"/>
  <c r="CI174"/>
  <c r="CH174"/>
  <c r="CG174"/>
  <c r="CF174"/>
  <c r="CE174"/>
  <c r="CD174"/>
  <c r="CC174"/>
  <c r="CB174"/>
  <c r="CA174"/>
  <c r="BZ174"/>
  <c r="BY174"/>
  <c r="BX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J174"/>
  <c r="CU173"/>
  <c r="CT173"/>
  <c r="CS173"/>
  <c r="CR173"/>
  <c r="CQ173"/>
  <c r="CP173"/>
  <c r="CO173"/>
  <c r="CN173"/>
  <c r="CM173"/>
  <c r="CL173"/>
  <c r="CK173"/>
  <c r="CJ173"/>
  <c r="CI173"/>
  <c r="CH173"/>
  <c r="CG173"/>
  <c r="CF173"/>
  <c r="CE173"/>
  <c r="CD173"/>
  <c r="CC173"/>
  <c r="CB173"/>
  <c r="CA173"/>
  <c r="BZ173"/>
  <c r="BY173"/>
  <c r="BX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J173"/>
  <c r="CU172"/>
  <c r="CT172"/>
  <c r="CS172"/>
  <c r="CR172"/>
  <c r="CQ172"/>
  <c r="CP172"/>
  <c r="CO172"/>
  <c r="CN172"/>
  <c r="CM172"/>
  <c r="CL172"/>
  <c r="CK172"/>
  <c r="CJ172"/>
  <c r="CI172"/>
  <c r="CH172"/>
  <c r="CG172"/>
  <c r="CF172"/>
  <c r="CE172"/>
  <c r="CD172"/>
  <c r="CC172"/>
  <c r="CB172"/>
  <c r="CA172"/>
  <c r="BZ172"/>
  <c r="BY172"/>
  <c r="BX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J172"/>
  <c r="CU171"/>
  <c r="CT171"/>
  <c r="CS171"/>
  <c r="CR171"/>
  <c r="CQ171"/>
  <c r="CP171"/>
  <c r="CO171"/>
  <c r="CN171"/>
  <c r="CM171"/>
  <c r="CL171"/>
  <c r="CK171"/>
  <c r="CJ171"/>
  <c r="CI171"/>
  <c r="CH171"/>
  <c r="CG171"/>
  <c r="CF171"/>
  <c r="CE171"/>
  <c r="CD171"/>
  <c r="CC171"/>
  <c r="CB171"/>
  <c r="CA171"/>
  <c r="BZ171"/>
  <c r="BY171"/>
  <c r="BX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J171"/>
  <c r="CU170"/>
  <c r="CT170"/>
  <c r="CS170"/>
  <c r="CR170"/>
  <c r="CQ170"/>
  <c r="CP170"/>
  <c r="CO170"/>
  <c r="CN170"/>
  <c r="CM170"/>
  <c r="CL170"/>
  <c r="CK170"/>
  <c r="CJ170"/>
  <c r="CI170"/>
  <c r="CH170"/>
  <c r="CG170"/>
  <c r="CF170"/>
  <c r="CE170"/>
  <c r="CD170"/>
  <c r="CC170"/>
  <c r="CB170"/>
  <c r="CA170"/>
  <c r="BZ170"/>
  <c r="BY170"/>
  <c r="BX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J170"/>
  <c r="CU169"/>
  <c r="CT169"/>
  <c r="CS169"/>
  <c r="CR169"/>
  <c r="CQ169"/>
  <c r="CP169"/>
  <c r="CO169"/>
  <c r="CN169"/>
  <c r="CM169"/>
  <c r="CL169"/>
  <c r="CK169"/>
  <c r="CJ169"/>
  <c r="CI169"/>
  <c r="CH169"/>
  <c r="CG169"/>
  <c r="CF169"/>
  <c r="CE169"/>
  <c r="CD169"/>
  <c r="CC169"/>
  <c r="CB169"/>
  <c r="CA169"/>
  <c r="BZ169"/>
  <c r="BY169"/>
  <c r="BX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J169"/>
  <c r="CU168"/>
  <c r="CT168"/>
  <c r="CS168"/>
  <c r="CR168"/>
  <c r="CQ168"/>
  <c r="CP168"/>
  <c r="CO168"/>
  <c r="CN168"/>
  <c r="CM168"/>
  <c r="CL168"/>
  <c r="CK168"/>
  <c r="CJ168"/>
  <c r="CI168"/>
  <c r="CH168"/>
  <c r="CG168"/>
  <c r="CF168"/>
  <c r="CE168"/>
  <c r="CD168"/>
  <c r="CC168"/>
  <c r="CB168"/>
  <c r="CA168"/>
  <c r="BZ168"/>
  <c r="BY168"/>
  <c r="BX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J168"/>
  <c r="CU167"/>
  <c r="CT167"/>
  <c r="CS167"/>
  <c r="CR167"/>
  <c r="CQ167"/>
  <c r="CP167"/>
  <c r="CO167"/>
  <c r="CN167"/>
  <c r="CM167"/>
  <c r="CL167"/>
  <c r="CK167"/>
  <c r="CJ167"/>
  <c r="CI167"/>
  <c r="CH167"/>
  <c r="CG167"/>
  <c r="CF167"/>
  <c r="CE167"/>
  <c r="CD167"/>
  <c r="CC167"/>
  <c r="CB167"/>
  <c r="CA167"/>
  <c r="BZ167"/>
  <c r="BY167"/>
  <c r="BX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J167"/>
  <c r="CU166"/>
  <c r="CT166"/>
  <c r="CS166"/>
  <c r="CR166"/>
  <c r="CQ166"/>
  <c r="CP166"/>
  <c r="CO166"/>
  <c r="CN166"/>
  <c r="CM166"/>
  <c r="CL166"/>
  <c r="CK166"/>
  <c r="CJ166"/>
  <c r="CI166"/>
  <c r="CH166"/>
  <c r="CG166"/>
  <c r="CF166"/>
  <c r="CE166"/>
  <c r="CD166"/>
  <c r="CC166"/>
  <c r="CB166"/>
  <c r="CA166"/>
  <c r="BZ166"/>
  <c r="BY166"/>
  <c r="BX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J166"/>
  <c r="CU165"/>
  <c r="CT165"/>
  <c r="CS165"/>
  <c r="CR165"/>
  <c r="CQ165"/>
  <c r="CP165"/>
  <c r="CO165"/>
  <c r="CN165"/>
  <c r="CM165"/>
  <c r="CL165"/>
  <c r="CK165"/>
  <c r="CJ165"/>
  <c r="CI165"/>
  <c r="CH165"/>
  <c r="CG165"/>
  <c r="CF165"/>
  <c r="CE165"/>
  <c r="CD165"/>
  <c r="CC165"/>
  <c r="CB165"/>
  <c r="CA165"/>
  <c r="BZ165"/>
  <c r="BY165"/>
  <c r="BX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J165"/>
  <c r="CU164"/>
  <c r="CT164"/>
  <c r="CS164"/>
  <c r="CR164"/>
  <c r="CQ164"/>
  <c r="CP164"/>
  <c r="CO164"/>
  <c r="CN164"/>
  <c r="CM164"/>
  <c r="CL164"/>
  <c r="CK164"/>
  <c r="CJ164"/>
  <c r="CI164"/>
  <c r="CH164"/>
  <c r="CG164"/>
  <c r="CF164"/>
  <c r="CE164"/>
  <c r="CD164"/>
  <c r="CC164"/>
  <c r="CB164"/>
  <c r="CA164"/>
  <c r="BZ164"/>
  <c r="BY164"/>
  <c r="BX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J164"/>
  <c r="CU163"/>
  <c r="CT163"/>
  <c r="CS163"/>
  <c r="CR163"/>
  <c r="CQ163"/>
  <c r="CP163"/>
  <c r="CO163"/>
  <c r="CN163"/>
  <c r="CM163"/>
  <c r="CL163"/>
  <c r="CK163"/>
  <c r="CJ163"/>
  <c r="CI163"/>
  <c r="CH163"/>
  <c r="CG163"/>
  <c r="CF163"/>
  <c r="CE163"/>
  <c r="CD163"/>
  <c r="CC163"/>
  <c r="CB163"/>
  <c r="CA163"/>
  <c r="BZ163"/>
  <c r="BY163"/>
  <c r="BX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J163"/>
  <c r="CU162"/>
  <c r="CT162"/>
  <c r="CS162"/>
  <c r="CR162"/>
  <c r="CQ162"/>
  <c r="CP162"/>
  <c r="CO162"/>
  <c r="CN162"/>
  <c r="CM162"/>
  <c r="CL162"/>
  <c r="CK162"/>
  <c r="CJ162"/>
  <c r="CI162"/>
  <c r="CH162"/>
  <c r="CG162"/>
  <c r="CF162"/>
  <c r="CE162"/>
  <c r="CD162"/>
  <c r="CC162"/>
  <c r="CB162"/>
  <c r="CA162"/>
  <c r="BZ162"/>
  <c r="BY162"/>
  <c r="BX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J162"/>
  <c r="CU161"/>
  <c r="CT161"/>
  <c r="CS161"/>
  <c r="CR161"/>
  <c r="CQ161"/>
  <c r="CP161"/>
  <c r="CO161"/>
  <c r="CN161"/>
  <c r="CM161"/>
  <c r="CL161"/>
  <c r="CK161"/>
  <c r="CJ161"/>
  <c r="CI161"/>
  <c r="CH161"/>
  <c r="CG161"/>
  <c r="CF161"/>
  <c r="CE161"/>
  <c r="CD161"/>
  <c r="CC161"/>
  <c r="CB161"/>
  <c r="CA161"/>
  <c r="BZ161"/>
  <c r="BY161"/>
  <c r="BX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J161"/>
  <c r="CU160"/>
  <c r="CT160"/>
  <c r="CS160"/>
  <c r="CR160"/>
  <c r="CQ160"/>
  <c r="CP160"/>
  <c r="CO160"/>
  <c r="CN160"/>
  <c r="CM160"/>
  <c r="CL160"/>
  <c r="CK160"/>
  <c r="CJ160"/>
  <c r="CI160"/>
  <c r="CH160"/>
  <c r="CG160"/>
  <c r="CF160"/>
  <c r="CE160"/>
  <c r="CD160"/>
  <c r="CC160"/>
  <c r="CB160"/>
  <c r="CA160"/>
  <c r="BZ160"/>
  <c r="BY160"/>
  <c r="BX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J160"/>
  <c r="CU159"/>
  <c r="CT159"/>
  <c r="CS159"/>
  <c r="CR159"/>
  <c r="CQ159"/>
  <c r="CP159"/>
  <c r="CO159"/>
  <c r="CN159"/>
  <c r="CM159"/>
  <c r="CL159"/>
  <c r="CK159"/>
  <c r="CJ159"/>
  <c r="CI159"/>
  <c r="CH159"/>
  <c r="CG159"/>
  <c r="CF159"/>
  <c r="CE159"/>
  <c r="CD159"/>
  <c r="CC159"/>
  <c r="CB159"/>
  <c r="CA159"/>
  <c r="BZ159"/>
  <c r="BY159"/>
  <c r="BX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J159"/>
  <c r="CU158"/>
  <c r="CT158"/>
  <c r="CS158"/>
  <c r="CR158"/>
  <c r="CQ158"/>
  <c r="CP158"/>
  <c r="CO158"/>
  <c r="CN158"/>
  <c r="CM158"/>
  <c r="CL158"/>
  <c r="CK158"/>
  <c r="CJ158"/>
  <c r="CI158"/>
  <c r="CH158"/>
  <c r="CG158"/>
  <c r="CF158"/>
  <c r="CE158"/>
  <c r="CD158"/>
  <c r="CC158"/>
  <c r="CB158"/>
  <c r="CA158"/>
  <c r="BZ158"/>
  <c r="BY158"/>
  <c r="BX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J158"/>
  <c r="CU157"/>
  <c r="CT157"/>
  <c r="CS157"/>
  <c r="CR157"/>
  <c r="CQ157"/>
  <c r="CP157"/>
  <c r="CO157"/>
  <c r="CN157"/>
  <c r="CM157"/>
  <c r="CL157"/>
  <c r="CK157"/>
  <c r="CJ157"/>
  <c r="CI157"/>
  <c r="CH157"/>
  <c r="CG157"/>
  <c r="CF157"/>
  <c r="CE157"/>
  <c r="CD157"/>
  <c r="CC157"/>
  <c r="CB157"/>
  <c r="CA157"/>
  <c r="BZ157"/>
  <c r="BY157"/>
  <c r="BX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J157"/>
  <c r="CU156"/>
  <c r="CT156"/>
  <c r="CS156"/>
  <c r="CR156"/>
  <c r="CQ156"/>
  <c r="CP156"/>
  <c r="CO156"/>
  <c r="CN156"/>
  <c r="CM156"/>
  <c r="CL156"/>
  <c r="CK156"/>
  <c r="CJ156"/>
  <c r="CI156"/>
  <c r="CH156"/>
  <c r="CG156"/>
  <c r="CF156"/>
  <c r="CE156"/>
  <c r="CD156"/>
  <c r="CC156"/>
  <c r="CB156"/>
  <c r="CA156"/>
  <c r="BZ156"/>
  <c r="BY156"/>
  <c r="BX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J156"/>
  <c r="CU155"/>
  <c r="CT155"/>
  <c r="CS155"/>
  <c r="CR155"/>
  <c r="CQ155"/>
  <c r="CP155"/>
  <c r="CO155"/>
  <c r="CN155"/>
  <c r="CM155"/>
  <c r="CL155"/>
  <c r="CK155"/>
  <c r="CJ155"/>
  <c r="CI155"/>
  <c r="CH155"/>
  <c r="CG155"/>
  <c r="CF155"/>
  <c r="CE155"/>
  <c r="CD155"/>
  <c r="CC155"/>
  <c r="CB155"/>
  <c r="CA155"/>
  <c r="BZ155"/>
  <c r="BY155"/>
  <c r="BX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J155"/>
  <c r="CU154"/>
  <c r="CT154"/>
  <c r="CS154"/>
  <c r="CR154"/>
  <c r="CQ154"/>
  <c r="CP154"/>
  <c r="CO154"/>
  <c r="CN154"/>
  <c r="CM154"/>
  <c r="CL154"/>
  <c r="CK154"/>
  <c r="CJ154"/>
  <c r="CI154"/>
  <c r="CH154"/>
  <c r="CG154"/>
  <c r="CF154"/>
  <c r="CE154"/>
  <c r="CD154"/>
  <c r="CC154"/>
  <c r="CB154"/>
  <c r="CA154"/>
  <c r="BZ154"/>
  <c r="BY154"/>
  <c r="BX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J154"/>
  <c r="CU153"/>
  <c r="CT153"/>
  <c r="CS153"/>
  <c r="CR153"/>
  <c r="CQ153"/>
  <c r="CP153"/>
  <c r="CO153"/>
  <c r="CN153"/>
  <c r="CM153"/>
  <c r="CL153"/>
  <c r="CK153"/>
  <c r="CJ153"/>
  <c r="CI153"/>
  <c r="CH153"/>
  <c r="CG153"/>
  <c r="CF153"/>
  <c r="CE153"/>
  <c r="CD153"/>
  <c r="CC153"/>
  <c r="CB153"/>
  <c r="CA153"/>
  <c r="BZ153"/>
  <c r="BY153"/>
  <c r="BX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J153"/>
  <c r="CU152"/>
  <c r="CT152"/>
  <c r="CS152"/>
  <c r="CR152"/>
  <c r="CQ152"/>
  <c r="CP152"/>
  <c r="CO152"/>
  <c r="CN152"/>
  <c r="CM152"/>
  <c r="CL152"/>
  <c r="CK152"/>
  <c r="CJ152"/>
  <c r="CI152"/>
  <c r="CH152"/>
  <c r="CG152"/>
  <c r="CF152"/>
  <c r="CE152"/>
  <c r="CD152"/>
  <c r="CC152"/>
  <c r="CB152"/>
  <c r="CA152"/>
  <c r="BZ152"/>
  <c r="BY152"/>
  <c r="BX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J152"/>
  <c r="CU151"/>
  <c r="CT151"/>
  <c r="CS151"/>
  <c r="CR151"/>
  <c r="CQ151"/>
  <c r="CP151"/>
  <c r="CO151"/>
  <c r="CN151"/>
  <c r="CM151"/>
  <c r="CL151"/>
  <c r="CK151"/>
  <c r="CJ151"/>
  <c r="CI151"/>
  <c r="CH151"/>
  <c r="CG151"/>
  <c r="CF151"/>
  <c r="CE151"/>
  <c r="CD151"/>
  <c r="CC151"/>
  <c r="CB151"/>
  <c r="CA151"/>
  <c r="BZ151"/>
  <c r="BY151"/>
  <c r="BX151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J151"/>
  <c r="CU150"/>
  <c r="CT150"/>
  <c r="CS150"/>
  <c r="CR150"/>
  <c r="CQ150"/>
  <c r="CP150"/>
  <c r="CO150"/>
  <c r="CN150"/>
  <c r="CM150"/>
  <c r="CL150"/>
  <c r="CK150"/>
  <c r="CJ150"/>
  <c r="CI150"/>
  <c r="CH150"/>
  <c r="CG150"/>
  <c r="CF150"/>
  <c r="CE150"/>
  <c r="CD150"/>
  <c r="CC150"/>
  <c r="CB150"/>
  <c r="CA150"/>
  <c r="BZ150"/>
  <c r="BY150"/>
  <c r="BX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J150"/>
  <c r="CU149"/>
  <c r="CT149"/>
  <c r="CS149"/>
  <c r="CR149"/>
  <c r="CQ149"/>
  <c r="CP149"/>
  <c r="CO149"/>
  <c r="CN149"/>
  <c r="CM149"/>
  <c r="CL149"/>
  <c r="CK149"/>
  <c r="CJ149"/>
  <c r="CI149"/>
  <c r="CH149"/>
  <c r="CG149"/>
  <c r="CF149"/>
  <c r="CE149"/>
  <c r="CD149"/>
  <c r="CC149"/>
  <c r="CB149"/>
  <c r="CA149"/>
  <c r="BZ149"/>
  <c r="BY149"/>
  <c r="BX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J149"/>
  <c r="CU148"/>
  <c r="CT148"/>
  <c r="CS148"/>
  <c r="CR148"/>
  <c r="CQ148"/>
  <c r="CP148"/>
  <c r="CO148"/>
  <c r="CN148"/>
  <c r="CM148"/>
  <c r="CL148"/>
  <c r="CK148"/>
  <c r="CJ148"/>
  <c r="CI148"/>
  <c r="CH148"/>
  <c r="CG148"/>
  <c r="CF148"/>
  <c r="CE148"/>
  <c r="CD148"/>
  <c r="CC148"/>
  <c r="CB148"/>
  <c r="CA148"/>
  <c r="BZ148"/>
  <c r="BY148"/>
  <c r="BX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J148"/>
  <c r="CU147"/>
  <c r="CT147"/>
  <c r="CS147"/>
  <c r="CR147"/>
  <c r="CQ147"/>
  <c r="CP147"/>
  <c r="CO147"/>
  <c r="CN147"/>
  <c r="CM147"/>
  <c r="CL147"/>
  <c r="CK147"/>
  <c r="CJ147"/>
  <c r="CI147"/>
  <c r="CH147"/>
  <c r="CG147"/>
  <c r="CF147"/>
  <c r="CE147"/>
  <c r="CD147"/>
  <c r="CC147"/>
  <c r="CB147"/>
  <c r="CA147"/>
  <c r="BZ147"/>
  <c r="BY147"/>
  <c r="BX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J147"/>
  <c r="CU146"/>
  <c r="CT146"/>
  <c r="CS146"/>
  <c r="CR146"/>
  <c r="CQ146"/>
  <c r="CP146"/>
  <c r="CO146"/>
  <c r="CN146"/>
  <c r="CM146"/>
  <c r="CL146"/>
  <c r="CK146"/>
  <c r="CJ146"/>
  <c r="CI146"/>
  <c r="CH146"/>
  <c r="CG146"/>
  <c r="CF146"/>
  <c r="CE146"/>
  <c r="CD146"/>
  <c r="CC146"/>
  <c r="CB146"/>
  <c r="CA146"/>
  <c r="BZ146"/>
  <c r="BY146"/>
  <c r="BX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J146"/>
  <c r="CU145"/>
  <c r="CT145"/>
  <c r="CS145"/>
  <c r="CR145"/>
  <c r="CQ145"/>
  <c r="CP145"/>
  <c r="CO145"/>
  <c r="CN145"/>
  <c r="CM145"/>
  <c r="CL145"/>
  <c r="CK145"/>
  <c r="CJ145"/>
  <c r="CI145"/>
  <c r="CH145"/>
  <c r="CG145"/>
  <c r="CF145"/>
  <c r="CE145"/>
  <c r="CD145"/>
  <c r="CC145"/>
  <c r="CB145"/>
  <c r="CA145"/>
  <c r="BZ145"/>
  <c r="BY145"/>
  <c r="BX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J145"/>
  <c r="CU144"/>
  <c r="CT144"/>
  <c r="CS144"/>
  <c r="CR144"/>
  <c r="CQ144"/>
  <c r="CP144"/>
  <c r="CO144"/>
  <c r="CN144"/>
  <c r="CM144"/>
  <c r="CL144"/>
  <c r="CK144"/>
  <c r="CJ144"/>
  <c r="CI144"/>
  <c r="CH144"/>
  <c r="CG144"/>
  <c r="CF144"/>
  <c r="CE144"/>
  <c r="CD144"/>
  <c r="CC144"/>
  <c r="CB144"/>
  <c r="CA144"/>
  <c r="BZ144"/>
  <c r="BY144"/>
  <c r="BX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J144"/>
  <c r="CU143"/>
  <c r="CT143"/>
  <c r="CS143"/>
  <c r="CR143"/>
  <c r="CQ143"/>
  <c r="CP143"/>
  <c r="CO143"/>
  <c r="CN143"/>
  <c r="CM143"/>
  <c r="CL143"/>
  <c r="CK143"/>
  <c r="CJ143"/>
  <c r="CI143"/>
  <c r="CH143"/>
  <c r="CG143"/>
  <c r="CF143"/>
  <c r="CE143"/>
  <c r="CD143"/>
  <c r="CC143"/>
  <c r="CB143"/>
  <c r="CA143"/>
  <c r="BZ143"/>
  <c r="BY143"/>
  <c r="BX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J143"/>
  <c r="CU142"/>
  <c r="CT142"/>
  <c r="CS142"/>
  <c r="CR142"/>
  <c r="CQ142"/>
  <c r="CP142"/>
  <c r="CO142"/>
  <c r="CN142"/>
  <c r="CM142"/>
  <c r="CL142"/>
  <c r="CK142"/>
  <c r="CJ142"/>
  <c r="CI142"/>
  <c r="CH142"/>
  <c r="CG142"/>
  <c r="CF142"/>
  <c r="CE142"/>
  <c r="CD142"/>
  <c r="CC142"/>
  <c r="CB142"/>
  <c r="CA142"/>
  <c r="BZ142"/>
  <c r="BY142"/>
  <c r="BX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J142"/>
  <c r="CU141"/>
  <c r="CT141"/>
  <c r="CS141"/>
  <c r="CR141"/>
  <c r="CQ141"/>
  <c r="CP141"/>
  <c r="CO141"/>
  <c r="CN141"/>
  <c r="CM141"/>
  <c r="CL141"/>
  <c r="CK141"/>
  <c r="CJ141"/>
  <c r="CI141"/>
  <c r="CH141"/>
  <c r="CG141"/>
  <c r="CF141"/>
  <c r="CE141"/>
  <c r="CD141"/>
  <c r="CC141"/>
  <c r="CB141"/>
  <c r="CA141"/>
  <c r="BZ141"/>
  <c r="BY141"/>
  <c r="BX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J141"/>
  <c r="CU140"/>
  <c r="CT140"/>
  <c r="CS140"/>
  <c r="CR140"/>
  <c r="CQ140"/>
  <c r="CP140"/>
  <c r="CO140"/>
  <c r="CN140"/>
  <c r="CM140"/>
  <c r="CL140"/>
  <c r="CK140"/>
  <c r="CJ140"/>
  <c r="CI140"/>
  <c r="CH140"/>
  <c r="CG140"/>
  <c r="CF140"/>
  <c r="CE140"/>
  <c r="CD140"/>
  <c r="CC140"/>
  <c r="CB140"/>
  <c r="CA140"/>
  <c r="BZ140"/>
  <c r="BY140"/>
  <c r="BX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J140"/>
  <c r="CU139"/>
  <c r="CT139"/>
  <c r="CS139"/>
  <c r="CR139"/>
  <c r="CQ139"/>
  <c r="CP139"/>
  <c r="CO139"/>
  <c r="CN139"/>
  <c r="CM139"/>
  <c r="CL139"/>
  <c r="CK139"/>
  <c r="CJ139"/>
  <c r="CI139"/>
  <c r="CH139"/>
  <c r="CG139"/>
  <c r="CF139"/>
  <c r="CE139"/>
  <c r="CD139"/>
  <c r="CC139"/>
  <c r="CB139"/>
  <c r="CA139"/>
  <c r="BZ139"/>
  <c r="BY139"/>
  <c r="BX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J139"/>
  <c r="CU138"/>
  <c r="CT138"/>
  <c r="CS138"/>
  <c r="CR138"/>
  <c r="CQ138"/>
  <c r="CP138"/>
  <c r="CO138"/>
  <c r="CN138"/>
  <c r="CM138"/>
  <c r="CL138"/>
  <c r="CK138"/>
  <c r="CJ138"/>
  <c r="CI138"/>
  <c r="CH138"/>
  <c r="CG138"/>
  <c r="CF138"/>
  <c r="CE138"/>
  <c r="CD138"/>
  <c r="CC138"/>
  <c r="CB138"/>
  <c r="CA138"/>
  <c r="BZ138"/>
  <c r="BY138"/>
  <c r="BX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J138"/>
  <c r="CU137"/>
  <c r="CT137"/>
  <c r="CS137"/>
  <c r="CR137"/>
  <c r="CQ137"/>
  <c r="CP137"/>
  <c r="CO137"/>
  <c r="CN137"/>
  <c r="CM137"/>
  <c r="CL137"/>
  <c r="CK137"/>
  <c r="CJ137"/>
  <c r="CI137"/>
  <c r="CH137"/>
  <c r="CG137"/>
  <c r="CF137"/>
  <c r="CE137"/>
  <c r="CD137"/>
  <c r="CC137"/>
  <c r="CB137"/>
  <c r="CA137"/>
  <c r="BZ137"/>
  <c r="BY137"/>
  <c r="BX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J137"/>
  <c r="CU136"/>
  <c r="CT136"/>
  <c r="CS136"/>
  <c r="CR136"/>
  <c r="CQ136"/>
  <c r="CP136"/>
  <c r="CO136"/>
  <c r="CN136"/>
  <c r="CM136"/>
  <c r="CL136"/>
  <c r="CK136"/>
  <c r="CJ136"/>
  <c r="CI136"/>
  <c r="CH136"/>
  <c r="CG136"/>
  <c r="CF136"/>
  <c r="CE136"/>
  <c r="CD136"/>
  <c r="CC136"/>
  <c r="CB136"/>
  <c r="CA136"/>
  <c r="BZ136"/>
  <c r="BY136"/>
  <c r="BX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J136"/>
  <c r="CU135"/>
  <c r="CT135"/>
  <c r="CS135"/>
  <c r="CR135"/>
  <c r="CQ135"/>
  <c r="CP135"/>
  <c r="CO135"/>
  <c r="CN135"/>
  <c r="CM135"/>
  <c r="CL135"/>
  <c r="CK135"/>
  <c r="CJ135"/>
  <c r="CI135"/>
  <c r="CH135"/>
  <c r="CG135"/>
  <c r="CF135"/>
  <c r="CE135"/>
  <c r="CD135"/>
  <c r="CC135"/>
  <c r="CB135"/>
  <c r="CA135"/>
  <c r="BZ135"/>
  <c r="BY135"/>
  <c r="BX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J135"/>
  <c r="CU134"/>
  <c r="CT134"/>
  <c r="CS134"/>
  <c r="CR134"/>
  <c r="CQ134"/>
  <c r="CP134"/>
  <c r="CO134"/>
  <c r="CN134"/>
  <c r="CM134"/>
  <c r="CL134"/>
  <c r="CK134"/>
  <c r="CJ134"/>
  <c r="CI134"/>
  <c r="CH134"/>
  <c r="CG134"/>
  <c r="CF134"/>
  <c r="CE134"/>
  <c r="CD134"/>
  <c r="CC134"/>
  <c r="CB134"/>
  <c r="CA134"/>
  <c r="BZ134"/>
  <c r="BY134"/>
  <c r="BX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J134"/>
  <c r="CU133"/>
  <c r="CT133"/>
  <c r="CS133"/>
  <c r="CR133"/>
  <c r="CQ133"/>
  <c r="CP133"/>
  <c r="CO133"/>
  <c r="CN133"/>
  <c r="CM133"/>
  <c r="CL133"/>
  <c r="CK133"/>
  <c r="CJ133"/>
  <c r="CI133"/>
  <c r="CH133"/>
  <c r="CG133"/>
  <c r="CF133"/>
  <c r="CE133"/>
  <c r="CD133"/>
  <c r="CC133"/>
  <c r="CB133"/>
  <c r="CA133"/>
  <c r="BZ133"/>
  <c r="BY133"/>
  <c r="BX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J133"/>
  <c r="CU132"/>
  <c r="CT132"/>
  <c r="CS132"/>
  <c r="CR132"/>
  <c r="CQ132"/>
  <c r="CP132"/>
  <c r="CO132"/>
  <c r="CN132"/>
  <c r="CM132"/>
  <c r="CL132"/>
  <c r="CK132"/>
  <c r="CJ132"/>
  <c r="CI132"/>
  <c r="CH132"/>
  <c r="CG132"/>
  <c r="CF132"/>
  <c r="CE132"/>
  <c r="CD132"/>
  <c r="CC132"/>
  <c r="CB132"/>
  <c r="CA132"/>
  <c r="BZ132"/>
  <c r="BY132"/>
  <c r="BX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J132"/>
  <c r="CU131"/>
  <c r="CT131"/>
  <c r="CS131"/>
  <c r="CR131"/>
  <c r="CQ131"/>
  <c r="CP131"/>
  <c r="CO131"/>
  <c r="CN131"/>
  <c r="CM131"/>
  <c r="CL131"/>
  <c r="CK131"/>
  <c r="CJ131"/>
  <c r="CI131"/>
  <c r="CH131"/>
  <c r="CG131"/>
  <c r="CF131"/>
  <c r="CE131"/>
  <c r="CD131"/>
  <c r="CC131"/>
  <c r="CB131"/>
  <c r="CA131"/>
  <c r="BZ131"/>
  <c r="BY131"/>
  <c r="BX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J131"/>
  <c r="CU130"/>
  <c r="CT130"/>
  <c r="CS130"/>
  <c r="CR130"/>
  <c r="CQ130"/>
  <c r="CP130"/>
  <c r="CO130"/>
  <c r="CN130"/>
  <c r="CM130"/>
  <c r="CL130"/>
  <c r="CK130"/>
  <c r="CJ130"/>
  <c r="CI130"/>
  <c r="CH130"/>
  <c r="CG130"/>
  <c r="CF130"/>
  <c r="CE130"/>
  <c r="CD130"/>
  <c r="CC130"/>
  <c r="CB130"/>
  <c r="CA130"/>
  <c r="BZ130"/>
  <c r="BY130"/>
  <c r="BX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J130"/>
  <c r="CU129"/>
  <c r="CT129"/>
  <c r="CS129"/>
  <c r="CR129"/>
  <c r="CQ129"/>
  <c r="CP129"/>
  <c r="CO129"/>
  <c r="CN129"/>
  <c r="CM129"/>
  <c r="CL129"/>
  <c r="CK129"/>
  <c r="CJ129"/>
  <c r="CI129"/>
  <c r="CH129"/>
  <c r="CG129"/>
  <c r="CF129"/>
  <c r="CE129"/>
  <c r="CD129"/>
  <c r="CC129"/>
  <c r="CB129"/>
  <c r="CA129"/>
  <c r="BZ129"/>
  <c r="BY129"/>
  <c r="BX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J129"/>
  <c r="CU128"/>
  <c r="CT128"/>
  <c r="CS128"/>
  <c r="CR128"/>
  <c r="CQ128"/>
  <c r="CP128"/>
  <c r="CO128"/>
  <c r="CN128"/>
  <c r="CM128"/>
  <c r="CL128"/>
  <c r="CK128"/>
  <c r="CJ128"/>
  <c r="CI128"/>
  <c r="CH128"/>
  <c r="CG128"/>
  <c r="CF128"/>
  <c r="CE128"/>
  <c r="CD128"/>
  <c r="CC128"/>
  <c r="CB128"/>
  <c r="CA128"/>
  <c r="BZ128"/>
  <c r="BY128"/>
  <c r="BX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J128"/>
  <c r="CU127"/>
  <c r="CT127"/>
  <c r="CS127"/>
  <c r="CR127"/>
  <c r="CQ127"/>
  <c r="CP127"/>
  <c r="CO127"/>
  <c r="CN127"/>
  <c r="CM127"/>
  <c r="CL127"/>
  <c r="CK127"/>
  <c r="CJ127"/>
  <c r="CI127"/>
  <c r="CH127"/>
  <c r="CG127"/>
  <c r="CF127"/>
  <c r="CE127"/>
  <c r="CD127"/>
  <c r="CC127"/>
  <c r="CB127"/>
  <c r="CA127"/>
  <c r="BZ127"/>
  <c r="BY127"/>
  <c r="BX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J127"/>
  <c r="CU126"/>
  <c r="CT126"/>
  <c r="CS126"/>
  <c r="CR126"/>
  <c r="CQ126"/>
  <c r="CP126"/>
  <c r="CO126"/>
  <c r="CN126"/>
  <c r="CM126"/>
  <c r="CL126"/>
  <c r="CK126"/>
  <c r="CJ126"/>
  <c r="CI126"/>
  <c r="CH126"/>
  <c r="CG126"/>
  <c r="CF126"/>
  <c r="CE126"/>
  <c r="CD126"/>
  <c r="CC126"/>
  <c r="CB126"/>
  <c r="CA126"/>
  <c r="BZ126"/>
  <c r="BY126"/>
  <c r="BX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J126"/>
  <c r="CU125"/>
  <c r="CT125"/>
  <c r="CS125"/>
  <c r="CR125"/>
  <c r="CQ125"/>
  <c r="CP125"/>
  <c r="CO125"/>
  <c r="CN125"/>
  <c r="CM125"/>
  <c r="CL125"/>
  <c r="CK125"/>
  <c r="CJ125"/>
  <c r="CI125"/>
  <c r="CH125"/>
  <c r="CG125"/>
  <c r="CF125"/>
  <c r="CE125"/>
  <c r="CD125"/>
  <c r="CC125"/>
  <c r="CB125"/>
  <c r="CA125"/>
  <c r="BZ125"/>
  <c r="BY125"/>
  <c r="BX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J125"/>
  <c r="CU124"/>
  <c r="CT124"/>
  <c r="CS124"/>
  <c r="CR124"/>
  <c r="CQ124"/>
  <c r="CP124"/>
  <c r="CO124"/>
  <c r="CN124"/>
  <c r="CM124"/>
  <c r="CL124"/>
  <c r="CK124"/>
  <c r="CJ124"/>
  <c r="CI124"/>
  <c r="CH124"/>
  <c r="CG124"/>
  <c r="CF124"/>
  <c r="CE124"/>
  <c r="CD124"/>
  <c r="CC124"/>
  <c r="CB124"/>
  <c r="CA124"/>
  <c r="BZ124"/>
  <c r="BY124"/>
  <c r="BX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J124"/>
  <c r="CU123"/>
  <c r="CT123"/>
  <c r="CS123"/>
  <c r="CR123"/>
  <c r="CQ123"/>
  <c r="CP123"/>
  <c r="CO123"/>
  <c r="CN123"/>
  <c r="CM123"/>
  <c r="CL123"/>
  <c r="CK123"/>
  <c r="CJ123"/>
  <c r="CI123"/>
  <c r="CH123"/>
  <c r="CG123"/>
  <c r="CF123"/>
  <c r="CE123"/>
  <c r="CD123"/>
  <c r="CC123"/>
  <c r="CB123"/>
  <c r="CA123"/>
  <c r="BZ123"/>
  <c r="BY123"/>
  <c r="BX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J123"/>
  <c r="CU122"/>
  <c r="CT122"/>
  <c r="CS122"/>
  <c r="CR122"/>
  <c r="CQ122"/>
  <c r="CP122"/>
  <c r="CO122"/>
  <c r="CN122"/>
  <c r="CM122"/>
  <c r="CL122"/>
  <c r="CK122"/>
  <c r="CJ122"/>
  <c r="CI122"/>
  <c r="CH122"/>
  <c r="CG122"/>
  <c r="CF122"/>
  <c r="CE122"/>
  <c r="CD122"/>
  <c r="CC122"/>
  <c r="CB122"/>
  <c r="CA122"/>
  <c r="BZ122"/>
  <c r="BY122"/>
  <c r="BX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J122"/>
  <c r="CU121"/>
  <c r="CT121"/>
  <c r="CS121"/>
  <c r="CR121"/>
  <c r="CQ121"/>
  <c r="CP121"/>
  <c r="CO121"/>
  <c r="CN121"/>
  <c r="CM121"/>
  <c r="CL121"/>
  <c r="CK121"/>
  <c r="CJ121"/>
  <c r="CI121"/>
  <c r="CH121"/>
  <c r="CG121"/>
  <c r="CF121"/>
  <c r="CE121"/>
  <c r="CD121"/>
  <c r="CC121"/>
  <c r="CB121"/>
  <c r="CA121"/>
  <c r="BZ121"/>
  <c r="BY121"/>
  <c r="BX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J121"/>
  <c r="CU120"/>
  <c r="CT120"/>
  <c r="CS120"/>
  <c r="CR120"/>
  <c r="CQ120"/>
  <c r="CP120"/>
  <c r="CO120"/>
  <c r="CN120"/>
  <c r="CM120"/>
  <c r="CL120"/>
  <c r="CK120"/>
  <c r="CJ120"/>
  <c r="CI120"/>
  <c r="CH120"/>
  <c r="CG120"/>
  <c r="CF120"/>
  <c r="CE120"/>
  <c r="CD120"/>
  <c r="CC120"/>
  <c r="CB120"/>
  <c r="CA120"/>
  <c r="BZ120"/>
  <c r="BY120"/>
  <c r="BX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J120"/>
  <c r="CU119"/>
  <c r="CT119"/>
  <c r="CS119"/>
  <c r="CR119"/>
  <c r="CQ119"/>
  <c r="CP119"/>
  <c r="CO119"/>
  <c r="CN119"/>
  <c r="CM119"/>
  <c r="CL119"/>
  <c r="CK119"/>
  <c r="CJ119"/>
  <c r="CI119"/>
  <c r="CH119"/>
  <c r="CG119"/>
  <c r="CF119"/>
  <c r="CE119"/>
  <c r="CD119"/>
  <c r="CC119"/>
  <c r="CB119"/>
  <c r="CA119"/>
  <c r="BZ119"/>
  <c r="BY119"/>
  <c r="BX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J119"/>
  <c r="CU118"/>
  <c r="CT118"/>
  <c r="CS118"/>
  <c r="CR118"/>
  <c r="CQ118"/>
  <c r="CP118"/>
  <c r="CO118"/>
  <c r="CN118"/>
  <c r="CM118"/>
  <c r="CL118"/>
  <c r="CK118"/>
  <c r="CJ118"/>
  <c r="CI118"/>
  <c r="CH118"/>
  <c r="CG118"/>
  <c r="CF118"/>
  <c r="CE118"/>
  <c r="CD118"/>
  <c r="CC118"/>
  <c r="CB118"/>
  <c r="CA118"/>
  <c r="BZ118"/>
  <c r="BY118"/>
  <c r="BX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J118"/>
  <c r="CU117"/>
  <c r="CT117"/>
  <c r="CS117"/>
  <c r="CR117"/>
  <c r="CQ117"/>
  <c r="CP117"/>
  <c r="CO117"/>
  <c r="CN117"/>
  <c r="CM117"/>
  <c r="CL117"/>
  <c r="CK117"/>
  <c r="CJ117"/>
  <c r="CI117"/>
  <c r="CH117"/>
  <c r="CG117"/>
  <c r="CF117"/>
  <c r="CE117"/>
  <c r="CD117"/>
  <c r="CC117"/>
  <c r="CB117"/>
  <c r="CA117"/>
  <c r="BZ117"/>
  <c r="BY117"/>
  <c r="BX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J117"/>
  <c r="CU116"/>
  <c r="CT116"/>
  <c r="CS116"/>
  <c r="CR116"/>
  <c r="CQ116"/>
  <c r="CP116"/>
  <c r="CO116"/>
  <c r="CN116"/>
  <c r="CM116"/>
  <c r="CL116"/>
  <c r="CK116"/>
  <c r="CJ116"/>
  <c r="CI116"/>
  <c r="CH116"/>
  <c r="CG116"/>
  <c r="CF116"/>
  <c r="CE116"/>
  <c r="CD116"/>
  <c r="CC116"/>
  <c r="CB116"/>
  <c r="CA116"/>
  <c r="BZ116"/>
  <c r="BY116"/>
  <c r="BX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J116"/>
  <c r="CU115"/>
  <c r="CT115"/>
  <c r="CS115"/>
  <c r="CR115"/>
  <c r="CQ115"/>
  <c r="CP115"/>
  <c r="CO115"/>
  <c r="CN115"/>
  <c r="CM115"/>
  <c r="CL115"/>
  <c r="CK115"/>
  <c r="CJ115"/>
  <c r="CI115"/>
  <c r="CH115"/>
  <c r="CG115"/>
  <c r="CF115"/>
  <c r="CE115"/>
  <c r="CD115"/>
  <c r="CC115"/>
  <c r="CB115"/>
  <c r="CA115"/>
  <c r="BZ115"/>
  <c r="BY115"/>
  <c r="BX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J115"/>
  <c r="CU114"/>
  <c r="CT114"/>
  <c r="CS114"/>
  <c r="CR114"/>
  <c r="CQ114"/>
  <c r="CP114"/>
  <c r="CO114"/>
  <c r="CN114"/>
  <c r="CM114"/>
  <c r="CL114"/>
  <c r="CK114"/>
  <c r="CJ114"/>
  <c r="CI114"/>
  <c r="CH114"/>
  <c r="CG114"/>
  <c r="CF114"/>
  <c r="CE114"/>
  <c r="CD114"/>
  <c r="CC114"/>
  <c r="CB114"/>
  <c r="CA114"/>
  <c r="BZ114"/>
  <c r="BY114"/>
  <c r="BX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J114"/>
  <c r="CU113"/>
  <c r="CT113"/>
  <c r="CS113"/>
  <c r="CR113"/>
  <c r="CQ113"/>
  <c r="CP113"/>
  <c r="CO113"/>
  <c r="CN113"/>
  <c r="CM113"/>
  <c r="CL113"/>
  <c r="CK113"/>
  <c r="CJ113"/>
  <c r="CI113"/>
  <c r="CH113"/>
  <c r="CG113"/>
  <c r="CF113"/>
  <c r="CE113"/>
  <c r="CD113"/>
  <c r="CC113"/>
  <c r="CB113"/>
  <c r="CA113"/>
  <c r="BZ113"/>
  <c r="BY113"/>
  <c r="BX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J113"/>
  <c r="CU112"/>
  <c r="CT112"/>
  <c r="CS112"/>
  <c r="CR112"/>
  <c r="CQ112"/>
  <c r="CP112"/>
  <c r="CO112"/>
  <c r="CN112"/>
  <c r="CM112"/>
  <c r="CL112"/>
  <c r="CK112"/>
  <c r="CJ112"/>
  <c r="CI112"/>
  <c r="CH112"/>
  <c r="CG112"/>
  <c r="CF112"/>
  <c r="CE112"/>
  <c r="CD112"/>
  <c r="CC112"/>
  <c r="CB112"/>
  <c r="CA112"/>
  <c r="BZ112"/>
  <c r="BY112"/>
  <c r="BX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J112"/>
  <c r="CU111"/>
  <c r="CT111"/>
  <c r="CS111"/>
  <c r="CR111"/>
  <c r="CQ111"/>
  <c r="CP111"/>
  <c r="CO111"/>
  <c r="CN111"/>
  <c r="CM111"/>
  <c r="CL111"/>
  <c r="CK111"/>
  <c r="CJ111"/>
  <c r="CI111"/>
  <c r="CH111"/>
  <c r="CG111"/>
  <c r="CF111"/>
  <c r="CE111"/>
  <c r="CD111"/>
  <c r="CC111"/>
  <c r="CB111"/>
  <c r="CA111"/>
  <c r="BZ111"/>
  <c r="BY111"/>
  <c r="BX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J111"/>
  <c r="CU110"/>
  <c r="CT110"/>
  <c r="CS110"/>
  <c r="CR110"/>
  <c r="CQ110"/>
  <c r="CP110"/>
  <c r="CO110"/>
  <c r="CN110"/>
  <c r="CM110"/>
  <c r="CL110"/>
  <c r="CK110"/>
  <c r="CJ110"/>
  <c r="CI110"/>
  <c r="CH110"/>
  <c r="CG110"/>
  <c r="CF110"/>
  <c r="CE110"/>
  <c r="CD110"/>
  <c r="CC110"/>
  <c r="CB110"/>
  <c r="CA110"/>
  <c r="BZ110"/>
  <c r="BY110"/>
  <c r="BX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J110"/>
  <c r="CU109"/>
  <c r="CT109"/>
  <c r="CS109"/>
  <c r="CR109"/>
  <c r="CQ109"/>
  <c r="CP109"/>
  <c r="CO109"/>
  <c r="CN109"/>
  <c r="CM109"/>
  <c r="CL109"/>
  <c r="CK109"/>
  <c r="CJ109"/>
  <c r="CI109"/>
  <c r="CH109"/>
  <c r="CG109"/>
  <c r="CF109"/>
  <c r="CE109"/>
  <c r="CD109"/>
  <c r="CC109"/>
  <c r="CB109"/>
  <c r="CA109"/>
  <c r="BZ109"/>
  <c r="BY109"/>
  <c r="BX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J109"/>
  <c r="CU108"/>
  <c r="CT108"/>
  <c r="CS108"/>
  <c r="CR108"/>
  <c r="CQ108"/>
  <c r="CP108"/>
  <c r="CO108"/>
  <c r="CN108"/>
  <c r="CM108"/>
  <c r="CL108"/>
  <c r="CK108"/>
  <c r="CJ108"/>
  <c r="CI108"/>
  <c r="CH108"/>
  <c r="CG108"/>
  <c r="CF108"/>
  <c r="CE108"/>
  <c r="CD108"/>
  <c r="CC108"/>
  <c r="CB108"/>
  <c r="CA108"/>
  <c r="BZ108"/>
  <c r="BY108"/>
  <c r="BX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J108"/>
  <c r="CU107"/>
  <c r="CT107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J107"/>
  <c r="CU106"/>
  <c r="CT106"/>
  <c r="CS106"/>
  <c r="CR106"/>
  <c r="CQ106"/>
  <c r="CP106"/>
  <c r="CO106"/>
  <c r="CN106"/>
  <c r="CM106"/>
  <c r="CL106"/>
  <c r="CK106"/>
  <c r="CJ106"/>
  <c r="CI106"/>
  <c r="CH106"/>
  <c r="CG106"/>
  <c r="CF106"/>
  <c r="CE106"/>
  <c r="CD106"/>
  <c r="CC106"/>
  <c r="CB106"/>
  <c r="CA106"/>
  <c r="BZ106"/>
  <c r="BY106"/>
  <c r="BX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J106"/>
  <c r="CU105"/>
  <c r="CT105"/>
  <c r="CS105"/>
  <c r="CR105"/>
  <c r="CQ105"/>
  <c r="CP105"/>
  <c r="CO105"/>
  <c r="CN105"/>
  <c r="CM105"/>
  <c r="CL105"/>
  <c r="CK105"/>
  <c r="CJ105"/>
  <c r="CI105"/>
  <c r="CH105"/>
  <c r="CG105"/>
  <c r="CF105"/>
  <c r="CE105"/>
  <c r="CD105"/>
  <c r="CC105"/>
  <c r="CB105"/>
  <c r="CA105"/>
  <c r="BZ105"/>
  <c r="BY105"/>
  <c r="BX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J105"/>
  <c r="CU104"/>
  <c r="CT104"/>
  <c r="CS104"/>
  <c r="CR104"/>
  <c r="CQ104"/>
  <c r="CP104"/>
  <c r="CO104"/>
  <c r="CN104"/>
  <c r="CM104"/>
  <c r="CL104"/>
  <c r="CK104"/>
  <c r="CJ104"/>
  <c r="CI104"/>
  <c r="CH104"/>
  <c r="CG104"/>
  <c r="CF104"/>
  <c r="CE104"/>
  <c r="CD104"/>
  <c r="CC104"/>
  <c r="CB104"/>
  <c r="CA104"/>
  <c r="BZ104"/>
  <c r="BY104"/>
  <c r="BX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J104"/>
  <c r="CU103"/>
  <c r="CT103"/>
  <c r="CS103"/>
  <c r="CR103"/>
  <c r="CQ103"/>
  <c r="CP103"/>
  <c r="CO103"/>
  <c r="CN103"/>
  <c r="CM103"/>
  <c r="CL103"/>
  <c r="CK103"/>
  <c r="CJ103"/>
  <c r="CI103"/>
  <c r="CH103"/>
  <c r="CG103"/>
  <c r="CF103"/>
  <c r="CE103"/>
  <c r="CD103"/>
  <c r="CC103"/>
  <c r="CB103"/>
  <c r="CA103"/>
  <c r="BZ103"/>
  <c r="BY103"/>
  <c r="BX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J103"/>
  <c r="CU102"/>
  <c r="CT102"/>
  <c r="CS102"/>
  <c r="CR102"/>
  <c r="CQ102"/>
  <c r="CP102"/>
  <c r="CO102"/>
  <c r="CN102"/>
  <c r="CM102"/>
  <c r="CL102"/>
  <c r="CK102"/>
  <c r="CJ102"/>
  <c r="CI102"/>
  <c r="CH102"/>
  <c r="CG102"/>
  <c r="CF102"/>
  <c r="CE102"/>
  <c r="CD102"/>
  <c r="CC102"/>
  <c r="CB102"/>
  <c r="CA102"/>
  <c r="BZ102"/>
  <c r="BY102"/>
  <c r="BX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J102"/>
  <c r="CU101"/>
  <c r="CT101"/>
  <c r="CS101"/>
  <c r="CR101"/>
  <c r="CQ101"/>
  <c r="CP101"/>
  <c r="CO101"/>
  <c r="CN101"/>
  <c r="CM101"/>
  <c r="CL101"/>
  <c r="CK101"/>
  <c r="CJ101"/>
  <c r="CI101"/>
  <c r="CH101"/>
  <c r="CG101"/>
  <c r="CF101"/>
  <c r="CE101"/>
  <c r="CD101"/>
  <c r="CC101"/>
  <c r="CB101"/>
  <c r="CA101"/>
  <c r="BZ101"/>
  <c r="BY101"/>
  <c r="BX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J101"/>
  <c r="CU100"/>
  <c r="CT100"/>
  <c r="CS100"/>
  <c r="CR100"/>
  <c r="CQ100"/>
  <c r="CP100"/>
  <c r="CO100"/>
  <c r="CN100"/>
  <c r="CM100"/>
  <c r="CL100"/>
  <c r="CK100"/>
  <c r="CJ100"/>
  <c r="CI100"/>
  <c r="CH100"/>
  <c r="CG100"/>
  <c r="CF100"/>
  <c r="CE100"/>
  <c r="CD100"/>
  <c r="CC100"/>
  <c r="CB100"/>
  <c r="CA100"/>
  <c r="BZ100"/>
  <c r="BY100"/>
  <c r="BX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J100"/>
  <c r="CU99"/>
  <c r="CT99"/>
  <c r="CS99"/>
  <c r="CR99"/>
  <c r="CQ99"/>
  <c r="CP99"/>
  <c r="CO99"/>
  <c r="CN99"/>
  <c r="CM99"/>
  <c r="CL99"/>
  <c r="CK99"/>
  <c r="CJ99"/>
  <c r="CI99"/>
  <c r="CH99"/>
  <c r="CG99"/>
  <c r="CF99"/>
  <c r="CE99"/>
  <c r="CD99"/>
  <c r="CC99"/>
  <c r="CB99"/>
  <c r="CA99"/>
  <c r="BZ99"/>
  <c r="BY99"/>
  <c r="BX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J99"/>
  <c r="CU98"/>
  <c r="CT98"/>
  <c r="CS98"/>
  <c r="CR98"/>
  <c r="CQ98"/>
  <c r="CP98"/>
  <c r="CO98"/>
  <c r="CN98"/>
  <c r="CM98"/>
  <c r="CL98"/>
  <c r="CK98"/>
  <c r="CJ98"/>
  <c r="CI98"/>
  <c r="CH98"/>
  <c r="CG98"/>
  <c r="CF98"/>
  <c r="CE98"/>
  <c r="CD98"/>
  <c r="CC98"/>
  <c r="CB98"/>
  <c r="CA98"/>
  <c r="BZ98"/>
  <c r="BY98"/>
  <c r="BX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J98"/>
  <c r="CU97"/>
  <c r="CT97"/>
  <c r="CS97"/>
  <c r="CR97"/>
  <c r="CQ97"/>
  <c r="CP97"/>
  <c r="CO97"/>
  <c r="CN97"/>
  <c r="CM97"/>
  <c r="CL97"/>
  <c r="CK97"/>
  <c r="CJ97"/>
  <c r="CI97"/>
  <c r="CH97"/>
  <c r="CG97"/>
  <c r="CF97"/>
  <c r="CE97"/>
  <c r="CD97"/>
  <c r="CC97"/>
  <c r="CB97"/>
  <c r="CA97"/>
  <c r="BZ97"/>
  <c r="BY97"/>
  <c r="BX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J97"/>
  <c r="CU96"/>
  <c r="CT96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CA96"/>
  <c r="BZ96"/>
  <c r="BY96"/>
  <c r="BX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J96"/>
  <c r="CU95"/>
  <c r="CT95"/>
  <c r="CS95"/>
  <c r="CR95"/>
  <c r="CQ95"/>
  <c r="CP95"/>
  <c r="CO95"/>
  <c r="CN95"/>
  <c r="CM95"/>
  <c r="CL95"/>
  <c r="CK95"/>
  <c r="CJ95"/>
  <c r="CI95"/>
  <c r="CH95"/>
  <c r="CG95"/>
  <c r="CF95"/>
  <c r="CE95"/>
  <c r="CD95"/>
  <c r="CC95"/>
  <c r="CB95"/>
  <c r="CA95"/>
  <c r="BZ95"/>
  <c r="BY95"/>
  <c r="BX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J95"/>
  <c r="CU94"/>
  <c r="CT94"/>
  <c r="CS94"/>
  <c r="CR94"/>
  <c r="CQ94"/>
  <c r="CP94"/>
  <c r="CO94"/>
  <c r="CN94"/>
  <c r="CM94"/>
  <c r="CL94"/>
  <c r="CK94"/>
  <c r="CJ94"/>
  <c r="CI94"/>
  <c r="CH94"/>
  <c r="CG94"/>
  <c r="CF94"/>
  <c r="CE94"/>
  <c r="CD94"/>
  <c r="CC94"/>
  <c r="CB94"/>
  <c r="CA94"/>
  <c r="BZ94"/>
  <c r="BY94"/>
  <c r="BX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J94"/>
  <c r="CU93"/>
  <c r="CT93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J93"/>
  <c r="CU92"/>
  <c r="CT92"/>
  <c r="CS92"/>
  <c r="CR92"/>
  <c r="CQ92"/>
  <c r="CP92"/>
  <c r="CO92"/>
  <c r="CN92"/>
  <c r="CM92"/>
  <c r="CL92"/>
  <c r="CK92"/>
  <c r="CJ92"/>
  <c r="CI92"/>
  <c r="CH92"/>
  <c r="CG92"/>
  <c r="CF92"/>
  <c r="CE92"/>
  <c r="CD92"/>
  <c r="CC92"/>
  <c r="CB92"/>
  <c r="CA92"/>
  <c r="BZ92"/>
  <c r="BY92"/>
  <c r="BX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J92"/>
  <c r="CU91"/>
  <c r="CT91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CA91"/>
  <c r="BZ91"/>
  <c r="BY91"/>
  <c r="BX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J91"/>
  <c r="CU90"/>
  <c r="CT90"/>
  <c r="CS90"/>
  <c r="CR90"/>
  <c r="CQ90"/>
  <c r="CP90"/>
  <c r="CO90"/>
  <c r="CN90"/>
  <c r="CM90"/>
  <c r="CL90"/>
  <c r="CK90"/>
  <c r="CJ90"/>
  <c r="CI90"/>
  <c r="CH90"/>
  <c r="CG90"/>
  <c r="CF90"/>
  <c r="CE90"/>
  <c r="CD90"/>
  <c r="CC90"/>
  <c r="CB90"/>
  <c r="CA90"/>
  <c r="BZ90"/>
  <c r="BY90"/>
  <c r="BX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J90"/>
  <c r="CU89"/>
  <c r="CT89"/>
  <c r="CS89"/>
  <c r="CR89"/>
  <c r="CQ89"/>
  <c r="CP89"/>
  <c r="CO89"/>
  <c r="CN89"/>
  <c r="CM89"/>
  <c r="CL89"/>
  <c r="CK89"/>
  <c r="CJ89"/>
  <c r="CI89"/>
  <c r="CH89"/>
  <c r="CG89"/>
  <c r="CF89"/>
  <c r="CE89"/>
  <c r="CD89"/>
  <c r="CC89"/>
  <c r="CB89"/>
  <c r="CA89"/>
  <c r="BZ89"/>
  <c r="BY89"/>
  <c r="BX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J89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J88"/>
  <c r="CU87"/>
  <c r="CT87"/>
  <c r="CS87"/>
  <c r="CR87"/>
  <c r="CQ87"/>
  <c r="CP87"/>
  <c r="CO87"/>
  <c r="CN87"/>
  <c r="CM87"/>
  <c r="CL87"/>
  <c r="CK87"/>
  <c r="CJ87"/>
  <c r="CI87"/>
  <c r="CH87"/>
  <c r="CG87"/>
  <c r="CF87"/>
  <c r="CE87"/>
  <c r="CD87"/>
  <c r="CC87"/>
  <c r="CB87"/>
  <c r="CA87"/>
  <c r="BZ87"/>
  <c r="BY87"/>
  <c r="BX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J87"/>
  <c r="CU86"/>
  <c r="CT86"/>
  <c r="CS86"/>
  <c r="CR86"/>
  <c r="CQ86"/>
  <c r="CP86"/>
  <c r="CO86"/>
  <c r="CN86"/>
  <c r="CM86"/>
  <c r="CL86"/>
  <c r="CK86"/>
  <c r="CJ86"/>
  <c r="CI86"/>
  <c r="CH86"/>
  <c r="CG86"/>
  <c r="CF86"/>
  <c r="CE86"/>
  <c r="CD86"/>
  <c r="CC86"/>
  <c r="CB86"/>
  <c r="CA86"/>
  <c r="BZ86"/>
  <c r="BY86"/>
  <c r="BX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J86"/>
  <c r="CU85"/>
  <c r="CT85"/>
  <c r="CS85"/>
  <c r="CR85"/>
  <c r="CQ85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J85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J84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J83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J82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J81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J80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J79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J78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J77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J76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C3" s="1"/>
  <c r="B15" i="36" s="1"/>
  <c r="L37" i="42" s="1"/>
  <c r="AB75" i="41"/>
  <c r="AA75"/>
  <c r="AA3" s="1"/>
  <c r="B14" i="36" s="1"/>
  <c r="K37" i="42" s="1"/>
  <c r="Z75" i="41"/>
  <c r="Y75"/>
  <c r="Y3" s="1"/>
  <c r="B13" i="36" s="1"/>
  <c r="J37" i="42" s="1"/>
  <c r="X75" i="41"/>
  <c r="W75"/>
  <c r="W3" s="1"/>
  <c r="B39" i="36" s="1"/>
  <c r="V75" i="41"/>
  <c r="U75"/>
  <c r="U3" s="1"/>
  <c r="B23" i="36" s="1"/>
  <c r="T75" i="41"/>
  <c r="S75"/>
  <c r="S3" s="1"/>
  <c r="E11" i="36" s="1"/>
  <c r="H30" i="42" s="1"/>
  <c r="H42" s="1"/>
  <c r="R75" i="41"/>
  <c r="Q75"/>
  <c r="P75"/>
  <c r="J75"/>
  <c r="AH3"/>
  <c r="B16" i="36" s="1"/>
  <c r="M37" i="42" s="1"/>
  <c r="Z3" i="41"/>
  <c r="E13" i="36" s="1"/>
  <c r="J30" i="42" s="1"/>
  <c r="J42" s="1"/>
  <c r="X3" i="41"/>
  <c r="E12" i="36" s="1"/>
  <c r="I30" i="42" s="1"/>
  <c r="V3" i="41"/>
  <c r="B31" i="36" s="1"/>
  <c r="R3" i="41"/>
  <c r="B11" i="36" s="1"/>
  <c r="H37" i="42" s="1"/>
  <c r="CU3" i="41"/>
  <c r="J39" i="39" s="1"/>
  <c r="CS3" i="41"/>
  <c r="J37" i="39" s="1"/>
  <c r="CQ3" i="41"/>
  <c r="J47" i="39" s="1"/>
  <c r="CO3" i="41"/>
  <c r="J45" i="39" s="1"/>
  <c r="CM3" i="41"/>
  <c r="J43" i="39" s="1"/>
  <c r="CK3" i="41"/>
  <c r="J41" i="39" s="1"/>
  <c r="CI3" i="41"/>
  <c r="C39" i="39" s="1"/>
  <c r="CG3" i="41"/>
  <c r="C37" i="39" s="1"/>
  <c r="CE3" i="41"/>
  <c r="C47" i="39" s="1"/>
  <c r="CC3" i="41"/>
  <c r="C45" i="39" s="1"/>
  <c r="CA3" i="41"/>
  <c r="C43" i="39" s="1"/>
  <c r="BY3" i="41"/>
  <c r="C41" i="39" s="1"/>
  <c r="BX3" i="41" l="1"/>
  <c r="C40" i="39" s="1"/>
  <c r="BZ3" i="41"/>
  <c r="C42" i="39" s="1"/>
  <c r="CB3" i="41"/>
  <c r="C44" i="39" s="1"/>
  <c r="CD3" i="41"/>
  <c r="C46" i="39" s="1"/>
  <c r="CF3" i="41"/>
  <c r="C36" i="39" s="1"/>
  <c r="CH3" i="41"/>
  <c r="C38" i="39" s="1"/>
  <c r="CJ3" i="41"/>
  <c r="J40" i="39" s="1"/>
  <c r="CL3" i="41"/>
  <c r="J42" i="39" s="1"/>
  <c r="CN3" i="41"/>
  <c r="J44" i="39" s="1"/>
  <c r="CP3" i="41"/>
  <c r="J46" i="39" s="1"/>
  <c r="CR3" i="41"/>
  <c r="J36" i="39" s="1"/>
  <c r="CT3" i="41"/>
  <c r="J38" i="39" s="1"/>
  <c r="AG3" i="41"/>
  <c r="E15" i="36" s="1"/>
  <c r="L30" i="42" s="1"/>
  <c r="L42" s="1"/>
  <c r="AI3" i="41"/>
  <c r="E16" i="36" s="1"/>
  <c r="M30" i="42" s="1"/>
  <c r="M42" s="1"/>
  <c r="H24" i="44"/>
  <c r="T3" i="41"/>
  <c r="B12" i="36" s="1"/>
  <c r="I37" i="42" s="1"/>
  <c r="I42" s="1"/>
  <c r="AB3" i="41"/>
  <c r="E14" i="36" s="1"/>
  <c r="K30" i="42" s="1"/>
  <c r="K42" s="1"/>
  <c r="X300" i="38"/>
  <c r="W300"/>
  <c r="V300"/>
  <c r="U300"/>
  <c r="T300"/>
  <c r="S300"/>
  <c r="R300"/>
  <c r="Q300"/>
  <c r="P300"/>
  <c r="O300"/>
  <c r="N300"/>
  <c r="M300"/>
  <c r="L300"/>
  <c r="X299"/>
  <c r="W299"/>
  <c r="V299"/>
  <c r="U299"/>
  <c r="T299"/>
  <c r="S299"/>
  <c r="R299"/>
  <c r="Q299"/>
  <c r="P299"/>
  <c r="O299"/>
  <c r="N299"/>
  <c r="M299"/>
  <c r="L299"/>
  <c r="X298"/>
  <c r="W298"/>
  <c r="V298"/>
  <c r="U298"/>
  <c r="T298"/>
  <c r="S298"/>
  <c r="R298"/>
  <c r="Q298"/>
  <c r="P298"/>
  <c r="O298"/>
  <c r="N298"/>
  <c r="M298"/>
  <c r="L298"/>
  <c r="X297"/>
  <c r="W297"/>
  <c r="V297"/>
  <c r="U297"/>
  <c r="T297"/>
  <c r="S297"/>
  <c r="R297"/>
  <c r="Q297"/>
  <c r="P297"/>
  <c r="O297"/>
  <c r="N297"/>
  <c r="M297"/>
  <c r="L297"/>
  <c r="X296"/>
  <c r="W296"/>
  <c r="V296"/>
  <c r="U296"/>
  <c r="T296"/>
  <c r="S296"/>
  <c r="R296"/>
  <c r="Q296"/>
  <c r="P296"/>
  <c r="O296"/>
  <c r="N296"/>
  <c r="M296"/>
  <c r="L296"/>
  <c r="X295"/>
  <c r="W295"/>
  <c r="V295"/>
  <c r="U295"/>
  <c r="T295"/>
  <c r="S295"/>
  <c r="R295"/>
  <c r="Q295"/>
  <c r="P295"/>
  <c r="O295"/>
  <c r="N295"/>
  <c r="M295"/>
  <c r="L295"/>
  <c r="X294"/>
  <c r="W294"/>
  <c r="V294"/>
  <c r="U294"/>
  <c r="T294"/>
  <c r="S294"/>
  <c r="R294"/>
  <c r="Q294"/>
  <c r="P294"/>
  <c r="O294"/>
  <c r="N294"/>
  <c r="M294"/>
  <c r="L294"/>
  <c r="X293"/>
  <c r="W293"/>
  <c r="V293"/>
  <c r="U293"/>
  <c r="T293"/>
  <c r="S293"/>
  <c r="R293"/>
  <c r="Q293"/>
  <c r="P293"/>
  <c r="O293"/>
  <c r="N293"/>
  <c r="M293"/>
  <c r="L293"/>
  <c r="X292"/>
  <c r="W292"/>
  <c r="V292"/>
  <c r="U292"/>
  <c r="T292"/>
  <c r="S292"/>
  <c r="R292"/>
  <c r="Q292"/>
  <c r="P292"/>
  <c r="O292"/>
  <c r="N292"/>
  <c r="M292"/>
  <c r="L292"/>
  <c r="X291"/>
  <c r="W291"/>
  <c r="V291"/>
  <c r="U291"/>
  <c r="T291"/>
  <c r="S291"/>
  <c r="R291"/>
  <c r="Q291"/>
  <c r="P291"/>
  <c r="O291"/>
  <c r="N291"/>
  <c r="M291"/>
  <c r="L291"/>
  <c r="X290"/>
  <c r="W290"/>
  <c r="V290"/>
  <c r="U290"/>
  <c r="T290"/>
  <c r="S290"/>
  <c r="R290"/>
  <c r="Q290"/>
  <c r="P290"/>
  <c r="O290"/>
  <c r="N290"/>
  <c r="M290"/>
  <c r="L290"/>
  <c r="X289"/>
  <c r="W289"/>
  <c r="V289"/>
  <c r="U289"/>
  <c r="T289"/>
  <c r="S289"/>
  <c r="R289"/>
  <c r="Q289"/>
  <c r="P289"/>
  <c r="O289"/>
  <c r="N289"/>
  <c r="M289"/>
  <c r="L289"/>
  <c r="X288"/>
  <c r="W288"/>
  <c r="V288"/>
  <c r="U288"/>
  <c r="T288"/>
  <c r="S288"/>
  <c r="R288"/>
  <c r="Q288"/>
  <c r="P288"/>
  <c r="O288"/>
  <c r="N288"/>
  <c r="M288"/>
  <c r="L288"/>
  <c r="X287"/>
  <c r="W287"/>
  <c r="V287"/>
  <c r="U287"/>
  <c r="T287"/>
  <c r="S287"/>
  <c r="R287"/>
  <c r="Q287"/>
  <c r="P287"/>
  <c r="O287"/>
  <c r="N287"/>
  <c r="M287"/>
  <c r="L287"/>
  <c r="X286"/>
  <c r="W286"/>
  <c r="V286"/>
  <c r="U286"/>
  <c r="T286"/>
  <c r="S286"/>
  <c r="R286"/>
  <c r="Q286"/>
  <c r="P286"/>
  <c r="O286"/>
  <c r="N286"/>
  <c r="M286"/>
  <c r="L286"/>
  <c r="X285"/>
  <c r="W285"/>
  <c r="V285"/>
  <c r="U285"/>
  <c r="T285"/>
  <c r="S285"/>
  <c r="R285"/>
  <c r="Q285"/>
  <c r="P285"/>
  <c r="O285"/>
  <c r="N285"/>
  <c r="M285"/>
  <c r="L285"/>
  <c r="X284"/>
  <c r="W284"/>
  <c r="V284"/>
  <c r="U284"/>
  <c r="T284"/>
  <c r="S284"/>
  <c r="R284"/>
  <c r="Q284"/>
  <c r="P284"/>
  <c r="O284"/>
  <c r="N284"/>
  <c r="M284"/>
  <c r="L284"/>
  <c r="X283"/>
  <c r="W283"/>
  <c r="V283"/>
  <c r="U283"/>
  <c r="T283"/>
  <c r="S283"/>
  <c r="R283"/>
  <c r="Q283"/>
  <c r="P283"/>
  <c r="O283"/>
  <c r="N283"/>
  <c r="M283"/>
  <c r="L283"/>
  <c r="X282"/>
  <c r="W282"/>
  <c r="V282"/>
  <c r="U282"/>
  <c r="T282"/>
  <c r="S282"/>
  <c r="R282"/>
  <c r="Q282"/>
  <c r="P282"/>
  <c r="O282"/>
  <c r="N282"/>
  <c r="M282"/>
  <c r="L282"/>
  <c r="X281"/>
  <c r="W281"/>
  <c r="V281"/>
  <c r="U281"/>
  <c r="T281"/>
  <c r="S281"/>
  <c r="R281"/>
  <c r="Q281"/>
  <c r="P281"/>
  <c r="O281"/>
  <c r="N281"/>
  <c r="M281"/>
  <c r="L281"/>
  <c r="X280"/>
  <c r="W280"/>
  <c r="V280"/>
  <c r="U280"/>
  <c r="T280"/>
  <c r="S280"/>
  <c r="R280"/>
  <c r="Q280"/>
  <c r="P280"/>
  <c r="O280"/>
  <c r="N280"/>
  <c r="M280"/>
  <c r="L280"/>
  <c r="X279"/>
  <c r="W279"/>
  <c r="V279"/>
  <c r="U279"/>
  <c r="T279"/>
  <c r="S279"/>
  <c r="R279"/>
  <c r="Q279"/>
  <c r="P279"/>
  <c r="O279"/>
  <c r="N279"/>
  <c r="M279"/>
  <c r="L279"/>
  <c r="X278"/>
  <c r="W278"/>
  <c r="V278"/>
  <c r="U278"/>
  <c r="T278"/>
  <c r="S278"/>
  <c r="R278"/>
  <c r="Q278"/>
  <c r="P278"/>
  <c r="O278"/>
  <c r="N278"/>
  <c r="M278"/>
  <c r="L278"/>
  <c r="X277"/>
  <c r="W277"/>
  <c r="V277"/>
  <c r="U277"/>
  <c r="T277"/>
  <c r="S277"/>
  <c r="R277"/>
  <c r="Q277"/>
  <c r="P277"/>
  <c r="O277"/>
  <c r="N277"/>
  <c r="M277"/>
  <c r="L277"/>
  <c r="X276"/>
  <c r="W276"/>
  <c r="V276"/>
  <c r="U276"/>
  <c r="T276"/>
  <c r="S276"/>
  <c r="R276"/>
  <c r="Q276"/>
  <c r="P276"/>
  <c r="O276"/>
  <c r="N276"/>
  <c r="M276"/>
  <c r="L276"/>
  <c r="X275"/>
  <c r="W275"/>
  <c r="V275"/>
  <c r="U275"/>
  <c r="T275"/>
  <c r="S275"/>
  <c r="R275"/>
  <c r="Q275"/>
  <c r="P275"/>
  <c r="O275"/>
  <c r="N275"/>
  <c r="M275"/>
  <c r="L275"/>
  <c r="X274"/>
  <c r="W274"/>
  <c r="V274"/>
  <c r="U274"/>
  <c r="T274"/>
  <c r="S274"/>
  <c r="R274"/>
  <c r="Q274"/>
  <c r="P274"/>
  <c r="O274"/>
  <c r="N274"/>
  <c r="M274"/>
  <c r="L274"/>
  <c r="X273"/>
  <c r="W273"/>
  <c r="V273"/>
  <c r="U273"/>
  <c r="T273"/>
  <c r="S273"/>
  <c r="R273"/>
  <c r="Q273"/>
  <c r="P273"/>
  <c r="O273"/>
  <c r="N273"/>
  <c r="M273"/>
  <c r="L273"/>
  <c r="X272"/>
  <c r="W272"/>
  <c r="V272"/>
  <c r="U272"/>
  <c r="T272"/>
  <c r="S272"/>
  <c r="R272"/>
  <c r="Q272"/>
  <c r="P272"/>
  <c r="O272"/>
  <c r="N272"/>
  <c r="M272"/>
  <c r="L272"/>
  <c r="X271"/>
  <c r="W271"/>
  <c r="V271"/>
  <c r="U271"/>
  <c r="T271"/>
  <c r="S271"/>
  <c r="R271"/>
  <c r="Q271"/>
  <c r="P271"/>
  <c r="O271"/>
  <c r="N271"/>
  <c r="M271"/>
  <c r="L271"/>
  <c r="X270"/>
  <c r="W270"/>
  <c r="V270"/>
  <c r="U270"/>
  <c r="T270"/>
  <c r="S270"/>
  <c r="R270"/>
  <c r="Q270"/>
  <c r="P270"/>
  <c r="O270"/>
  <c r="N270"/>
  <c r="M270"/>
  <c r="L270"/>
  <c r="X269"/>
  <c r="W269"/>
  <c r="V269"/>
  <c r="U269"/>
  <c r="T269"/>
  <c r="S269"/>
  <c r="R269"/>
  <c r="Q269"/>
  <c r="P269"/>
  <c r="O269"/>
  <c r="N269"/>
  <c r="M269"/>
  <c r="L269"/>
  <c r="X268"/>
  <c r="W268"/>
  <c r="V268"/>
  <c r="U268"/>
  <c r="T268"/>
  <c r="S268"/>
  <c r="R268"/>
  <c r="Q268"/>
  <c r="P268"/>
  <c r="O268"/>
  <c r="N268"/>
  <c r="M268"/>
  <c r="L268"/>
  <c r="X267"/>
  <c r="W267"/>
  <c r="V267"/>
  <c r="U267"/>
  <c r="T267"/>
  <c r="S267"/>
  <c r="R267"/>
  <c r="Q267"/>
  <c r="P267"/>
  <c r="O267"/>
  <c r="N267"/>
  <c r="M267"/>
  <c r="L267"/>
  <c r="X266"/>
  <c r="W266"/>
  <c r="V266"/>
  <c r="U266"/>
  <c r="T266"/>
  <c r="S266"/>
  <c r="R266"/>
  <c r="Q266"/>
  <c r="P266"/>
  <c r="O266"/>
  <c r="N266"/>
  <c r="M266"/>
  <c r="L266"/>
  <c r="X265"/>
  <c r="W265"/>
  <c r="V265"/>
  <c r="U265"/>
  <c r="T265"/>
  <c r="S265"/>
  <c r="R265"/>
  <c r="Q265"/>
  <c r="P265"/>
  <c r="O265"/>
  <c r="N265"/>
  <c r="M265"/>
  <c r="L265"/>
  <c r="X264"/>
  <c r="W264"/>
  <c r="V264"/>
  <c r="U264"/>
  <c r="T264"/>
  <c r="S264"/>
  <c r="R264"/>
  <c r="Q264"/>
  <c r="P264"/>
  <c r="O264"/>
  <c r="N264"/>
  <c r="M264"/>
  <c r="L264"/>
  <c r="X263"/>
  <c r="W263"/>
  <c r="V263"/>
  <c r="U263"/>
  <c r="T263"/>
  <c r="S263"/>
  <c r="R263"/>
  <c r="Q263"/>
  <c r="P263"/>
  <c r="O263"/>
  <c r="N263"/>
  <c r="M263"/>
  <c r="L263"/>
  <c r="X262"/>
  <c r="W262"/>
  <c r="V262"/>
  <c r="U262"/>
  <c r="T262"/>
  <c r="S262"/>
  <c r="R262"/>
  <c r="Q262"/>
  <c r="P262"/>
  <c r="O262"/>
  <c r="N262"/>
  <c r="M262"/>
  <c r="L262"/>
  <c r="X261"/>
  <c r="W261"/>
  <c r="V261"/>
  <c r="U261"/>
  <c r="T261"/>
  <c r="S261"/>
  <c r="R261"/>
  <c r="Q261"/>
  <c r="P261"/>
  <c r="O261"/>
  <c r="N261"/>
  <c r="M261"/>
  <c r="L261"/>
  <c r="X260"/>
  <c r="W260"/>
  <c r="V260"/>
  <c r="U260"/>
  <c r="T260"/>
  <c r="S260"/>
  <c r="R260"/>
  <c r="Q260"/>
  <c r="P260"/>
  <c r="O260"/>
  <c r="N260"/>
  <c r="M260"/>
  <c r="L260"/>
  <c r="X259"/>
  <c r="W259"/>
  <c r="V259"/>
  <c r="U259"/>
  <c r="T259"/>
  <c r="S259"/>
  <c r="R259"/>
  <c r="Q259"/>
  <c r="P259"/>
  <c r="O259"/>
  <c r="N259"/>
  <c r="M259"/>
  <c r="L259"/>
  <c r="X258"/>
  <c r="W258"/>
  <c r="V258"/>
  <c r="U258"/>
  <c r="T258"/>
  <c r="S258"/>
  <c r="R258"/>
  <c r="Q258"/>
  <c r="P258"/>
  <c r="O258"/>
  <c r="N258"/>
  <c r="M258"/>
  <c r="L258"/>
  <c r="X257"/>
  <c r="W257"/>
  <c r="V257"/>
  <c r="U257"/>
  <c r="T257"/>
  <c r="S257"/>
  <c r="R257"/>
  <c r="Q257"/>
  <c r="P257"/>
  <c r="O257"/>
  <c r="N257"/>
  <c r="M257"/>
  <c r="L257"/>
  <c r="X256"/>
  <c r="W256"/>
  <c r="V256"/>
  <c r="U256"/>
  <c r="T256"/>
  <c r="S256"/>
  <c r="R256"/>
  <c r="Q256"/>
  <c r="P256"/>
  <c r="O256"/>
  <c r="N256"/>
  <c r="M256"/>
  <c r="L256"/>
  <c r="X255"/>
  <c r="W255"/>
  <c r="V255"/>
  <c r="U255"/>
  <c r="T255"/>
  <c r="S255"/>
  <c r="R255"/>
  <c r="Q255"/>
  <c r="P255"/>
  <c r="O255"/>
  <c r="N255"/>
  <c r="M255"/>
  <c r="L255"/>
  <c r="X254"/>
  <c r="W254"/>
  <c r="V254"/>
  <c r="U254"/>
  <c r="T254"/>
  <c r="S254"/>
  <c r="R254"/>
  <c r="Q254"/>
  <c r="P254"/>
  <c r="O254"/>
  <c r="N254"/>
  <c r="M254"/>
  <c r="L254"/>
  <c r="X253"/>
  <c r="W253"/>
  <c r="V253"/>
  <c r="U253"/>
  <c r="T253"/>
  <c r="S253"/>
  <c r="R253"/>
  <c r="Q253"/>
  <c r="P253"/>
  <c r="O253"/>
  <c r="N253"/>
  <c r="M253"/>
  <c r="L253"/>
  <c r="X252"/>
  <c r="W252"/>
  <c r="V252"/>
  <c r="U252"/>
  <c r="T252"/>
  <c r="S252"/>
  <c r="R252"/>
  <c r="Q252"/>
  <c r="P252"/>
  <c r="O252"/>
  <c r="N252"/>
  <c r="M252"/>
  <c r="L252"/>
  <c r="X251"/>
  <c r="W251"/>
  <c r="V251"/>
  <c r="U251"/>
  <c r="T251"/>
  <c r="S251"/>
  <c r="R251"/>
  <c r="Q251"/>
  <c r="P251"/>
  <c r="O251"/>
  <c r="N251"/>
  <c r="M251"/>
  <c r="L251"/>
  <c r="X250"/>
  <c r="W250"/>
  <c r="V250"/>
  <c r="U250"/>
  <c r="T250"/>
  <c r="S250"/>
  <c r="R250"/>
  <c r="Q250"/>
  <c r="P250"/>
  <c r="O250"/>
  <c r="N250"/>
  <c r="M250"/>
  <c r="L250"/>
  <c r="X249"/>
  <c r="W249"/>
  <c r="V249"/>
  <c r="U249"/>
  <c r="T249"/>
  <c r="S249"/>
  <c r="R249"/>
  <c r="Q249"/>
  <c r="P249"/>
  <c r="O249"/>
  <c r="N249"/>
  <c r="M249"/>
  <c r="L249"/>
  <c r="X248"/>
  <c r="W248"/>
  <c r="V248"/>
  <c r="U248"/>
  <c r="T248"/>
  <c r="S248"/>
  <c r="R248"/>
  <c r="Q248"/>
  <c r="P248"/>
  <c r="O248"/>
  <c r="N248"/>
  <c r="M248"/>
  <c r="L248"/>
  <c r="X247"/>
  <c r="W247"/>
  <c r="V247"/>
  <c r="U247"/>
  <c r="T247"/>
  <c r="S247"/>
  <c r="R247"/>
  <c r="Q247"/>
  <c r="P247"/>
  <c r="O247"/>
  <c r="N247"/>
  <c r="M247"/>
  <c r="L247"/>
  <c r="X246"/>
  <c r="W246"/>
  <c r="V246"/>
  <c r="U246"/>
  <c r="T246"/>
  <c r="S246"/>
  <c r="R246"/>
  <c r="Q246"/>
  <c r="P246"/>
  <c r="O246"/>
  <c r="N246"/>
  <c r="M246"/>
  <c r="L246"/>
  <c r="X245"/>
  <c r="W245"/>
  <c r="V245"/>
  <c r="U245"/>
  <c r="T245"/>
  <c r="S245"/>
  <c r="R245"/>
  <c r="Q245"/>
  <c r="P245"/>
  <c r="O245"/>
  <c r="N245"/>
  <c r="M245"/>
  <c r="L245"/>
  <c r="X244"/>
  <c r="W244"/>
  <c r="V244"/>
  <c r="U244"/>
  <c r="T244"/>
  <c r="S244"/>
  <c r="R244"/>
  <c r="Q244"/>
  <c r="P244"/>
  <c r="O244"/>
  <c r="N244"/>
  <c r="M244"/>
  <c r="L244"/>
  <c r="X243"/>
  <c r="W243"/>
  <c r="V243"/>
  <c r="U243"/>
  <c r="T243"/>
  <c r="S243"/>
  <c r="R243"/>
  <c r="Q243"/>
  <c r="P243"/>
  <c r="O243"/>
  <c r="N243"/>
  <c r="M243"/>
  <c r="L243"/>
  <c r="X242"/>
  <c r="W242"/>
  <c r="V242"/>
  <c r="U242"/>
  <c r="T242"/>
  <c r="S242"/>
  <c r="R242"/>
  <c r="Q242"/>
  <c r="P242"/>
  <c r="O242"/>
  <c r="N242"/>
  <c r="M242"/>
  <c r="L242"/>
  <c r="X241"/>
  <c r="W241"/>
  <c r="V241"/>
  <c r="U241"/>
  <c r="T241"/>
  <c r="S241"/>
  <c r="R241"/>
  <c r="Q241"/>
  <c r="P241"/>
  <c r="O241"/>
  <c r="N241"/>
  <c r="M241"/>
  <c r="L241"/>
  <c r="X240"/>
  <c r="W240"/>
  <c r="V240"/>
  <c r="U240"/>
  <c r="T240"/>
  <c r="S240"/>
  <c r="R240"/>
  <c r="Q240"/>
  <c r="P240"/>
  <c r="O240"/>
  <c r="N240"/>
  <c r="M240"/>
  <c r="L240"/>
  <c r="X239"/>
  <c r="W239"/>
  <c r="V239"/>
  <c r="U239"/>
  <c r="T239"/>
  <c r="S239"/>
  <c r="R239"/>
  <c r="Q239"/>
  <c r="P239"/>
  <c r="O239"/>
  <c r="N239"/>
  <c r="M239"/>
  <c r="L239"/>
  <c r="X238"/>
  <c r="W238"/>
  <c r="V238"/>
  <c r="U238"/>
  <c r="T238"/>
  <c r="S238"/>
  <c r="R238"/>
  <c r="Q238"/>
  <c r="P238"/>
  <c r="O238"/>
  <c r="N238"/>
  <c r="M238"/>
  <c r="L238"/>
  <c r="X237"/>
  <c r="W237"/>
  <c r="V237"/>
  <c r="U237"/>
  <c r="T237"/>
  <c r="S237"/>
  <c r="R237"/>
  <c r="Q237"/>
  <c r="P237"/>
  <c r="O237"/>
  <c r="N237"/>
  <c r="M237"/>
  <c r="L237"/>
  <c r="X236"/>
  <c r="W236"/>
  <c r="V236"/>
  <c r="U236"/>
  <c r="T236"/>
  <c r="S236"/>
  <c r="R236"/>
  <c r="Q236"/>
  <c r="P236"/>
  <c r="O236"/>
  <c r="N236"/>
  <c r="M236"/>
  <c r="L236"/>
  <c r="X235"/>
  <c r="W235"/>
  <c r="V235"/>
  <c r="U235"/>
  <c r="T235"/>
  <c r="S235"/>
  <c r="R235"/>
  <c r="Q235"/>
  <c r="P235"/>
  <c r="O235"/>
  <c r="N235"/>
  <c r="M235"/>
  <c r="L235"/>
  <c r="X234"/>
  <c r="W234"/>
  <c r="V234"/>
  <c r="U234"/>
  <c r="T234"/>
  <c r="S234"/>
  <c r="R234"/>
  <c r="Q234"/>
  <c r="P234"/>
  <c r="O234"/>
  <c r="N234"/>
  <c r="M234"/>
  <c r="L234"/>
  <c r="X233"/>
  <c r="W233"/>
  <c r="V233"/>
  <c r="U233"/>
  <c r="T233"/>
  <c r="S233"/>
  <c r="R233"/>
  <c r="Q233"/>
  <c r="P233"/>
  <c r="O233"/>
  <c r="N233"/>
  <c r="M233"/>
  <c r="L233"/>
  <c r="X232"/>
  <c r="W232"/>
  <c r="V232"/>
  <c r="U232"/>
  <c r="T232"/>
  <c r="S232"/>
  <c r="R232"/>
  <c r="Q232"/>
  <c r="P232"/>
  <c r="O232"/>
  <c r="N232"/>
  <c r="M232"/>
  <c r="L232"/>
  <c r="X231"/>
  <c r="W231"/>
  <c r="V231"/>
  <c r="U231"/>
  <c r="T231"/>
  <c r="S231"/>
  <c r="R231"/>
  <c r="Q231"/>
  <c r="P231"/>
  <c r="O231"/>
  <c r="N231"/>
  <c r="M231"/>
  <c r="L231"/>
  <c r="X230"/>
  <c r="W230"/>
  <c r="V230"/>
  <c r="U230"/>
  <c r="T230"/>
  <c r="S230"/>
  <c r="R230"/>
  <c r="Q230"/>
  <c r="P230"/>
  <c r="O230"/>
  <c r="N230"/>
  <c r="M230"/>
  <c r="L230"/>
  <c r="X229"/>
  <c r="W229"/>
  <c r="V229"/>
  <c r="U229"/>
  <c r="T229"/>
  <c r="S229"/>
  <c r="R229"/>
  <c r="Q229"/>
  <c r="P229"/>
  <c r="O229"/>
  <c r="N229"/>
  <c r="M229"/>
  <c r="L229"/>
  <c r="X228"/>
  <c r="W228"/>
  <c r="V228"/>
  <c r="U228"/>
  <c r="T228"/>
  <c r="S228"/>
  <c r="R228"/>
  <c r="Q228"/>
  <c r="P228"/>
  <c r="O228"/>
  <c r="N228"/>
  <c r="M228"/>
  <c r="L228"/>
  <c r="X227"/>
  <c r="W227"/>
  <c r="V227"/>
  <c r="U227"/>
  <c r="T227"/>
  <c r="S227"/>
  <c r="R227"/>
  <c r="Q227"/>
  <c r="P227"/>
  <c r="O227"/>
  <c r="N227"/>
  <c r="M227"/>
  <c r="L227"/>
  <c r="X226"/>
  <c r="W226"/>
  <c r="V226"/>
  <c r="U226"/>
  <c r="T226"/>
  <c r="S226"/>
  <c r="R226"/>
  <c r="Q226"/>
  <c r="P226"/>
  <c r="O226"/>
  <c r="N226"/>
  <c r="M226"/>
  <c r="L226"/>
  <c r="X225"/>
  <c r="W225"/>
  <c r="V225"/>
  <c r="U225"/>
  <c r="T225"/>
  <c r="S225"/>
  <c r="R225"/>
  <c r="Q225"/>
  <c r="P225"/>
  <c r="O225"/>
  <c r="N225"/>
  <c r="M225"/>
  <c r="L225"/>
  <c r="X224"/>
  <c r="W224"/>
  <c r="V224"/>
  <c r="U224"/>
  <c r="T224"/>
  <c r="S224"/>
  <c r="R224"/>
  <c r="Q224"/>
  <c r="P224"/>
  <c r="O224"/>
  <c r="N224"/>
  <c r="M224"/>
  <c r="L224"/>
  <c r="X223"/>
  <c r="W223"/>
  <c r="V223"/>
  <c r="U223"/>
  <c r="T223"/>
  <c r="S223"/>
  <c r="R223"/>
  <c r="Q223"/>
  <c r="P223"/>
  <c r="O223"/>
  <c r="N223"/>
  <c r="M223"/>
  <c r="L223"/>
  <c r="X222"/>
  <c r="W222"/>
  <c r="V222"/>
  <c r="U222"/>
  <c r="T222"/>
  <c r="S222"/>
  <c r="R222"/>
  <c r="Q222"/>
  <c r="P222"/>
  <c r="O222"/>
  <c r="N222"/>
  <c r="M222"/>
  <c r="L222"/>
  <c r="X221"/>
  <c r="W221"/>
  <c r="V221"/>
  <c r="U221"/>
  <c r="T221"/>
  <c r="S221"/>
  <c r="R221"/>
  <c r="Q221"/>
  <c r="P221"/>
  <c r="O221"/>
  <c r="N221"/>
  <c r="M221"/>
  <c r="L221"/>
  <c r="X220"/>
  <c r="W220"/>
  <c r="V220"/>
  <c r="U220"/>
  <c r="T220"/>
  <c r="S220"/>
  <c r="R220"/>
  <c r="Q220"/>
  <c r="P220"/>
  <c r="O220"/>
  <c r="N220"/>
  <c r="M220"/>
  <c r="L220"/>
  <c r="X219"/>
  <c r="W219"/>
  <c r="V219"/>
  <c r="U219"/>
  <c r="T219"/>
  <c r="S219"/>
  <c r="R219"/>
  <c r="Q219"/>
  <c r="P219"/>
  <c r="O219"/>
  <c r="N219"/>
  <c r="M219"/>
  <c r="L219"/>
  <c r="X218"/>
  <c r="W218"/>
  <c r="V218"/>
  <c r="U218"/>
  <c r="T218"/>
  <c r="S218"/>
  <c r="R218"/>
  <c r="Q218"/>
  <c r="P218"/>
  <c r="O218"/>
  <c r="N218"/>
  <c r="M218"/>
  <c r="L218"/>
  <c r="X217"/>
  <c r="W217"/>
  <c r="V217"/>
  <c r="U217"/>
  <c r="T217"/>
  <c r="S217"/>
  <c r="R217"/>
  <c r="Q217"/>
  <c r="P217"/>
  <c r="O217"/>
  <c r="N217"/>
  <c r="M217"/>
  <c r="L217"/>
  <c r="X216"/>
  <c r="W216"/>
  <c r="V216"/>
  <c r="U216"/>
  <c r="T216"/>
  <c r="S216"/>
  <c r="R216"/>
  <c r="Q216"/>
  <c r="P216"/>
  <c r="O216"/>
  <c r="N216"/>
  <c r="M216"/>
  <c r="L216"/>
  <c r="X215"/>
  <c r="W215"/>
  <c r="V215"/>
  <c r="U215"/>
  <c r="T215"/>
  <c r="S215"/>
  <c r="R215"/>
  <c r="Q215"/>
  <c r="P215"/>
  <c r="O215"/>
  <c r="N215"/>
  <c r="M215"/>
  <c r="L215"/>
  <c r="X214"/>
  <c r="W214"/>
  <c r="V214"/>
  <c r="U214"/>
  <c r="T214"/>
  <c r="S214"/>
  <c r="R214"/>
  <c r="Q214"/>
  <c r="P214"/>
  <c r="O214"/>
  <c r="N214"/>
  <c r="M214"/>
  <c r="L214"/>
  <c r="X213"/>
  <c r="W213"/>
  <c r="V213"/>
  <c r="U213"/>
  <c r="T213"/>
  <c r="S213"/>
  <c r="R213"/>
  <c r="Q213"/>
  <c r="P213"/>
  <c r="O213"/>
  <c r="N213"/>
  <c r="M213"/>
  <c r="L213"/>
  <c r="X212"/>
  <c r="W212"/>
  <c r="V212"/>
  <c r="U212"/>
  <c r="T212"/>
  <c r="S212"/>
  <c r="R212"/>
  <c r="Q212"/>
  <c r="P212"/>
  <c r="O212"/>
  <c r="N212"/>
  <c r="M212"/>
  <c r="L212"/>
  <c r="X211"/>
  <c r="W211"/>
  <c r="V211"/>
  <c r="U211"/>
  <c r="T211"/>
  <c r="S211"/>
  <c r="R211"/>
  <c r="Q211"/>
  <c r="P211"/>
  <c r="O211"/>
  <c r="N211"/>
  <c r="M211"/>
  <c r="L211"/>
  <c r="X210"/>
  <c r="W210"/>
  <c r="V210"/>
  <c r="U210"/>
  <c r="T210"/>
  <c r="S210"/>
  <c r="R210"/>
  <c r="Q210"/>
  <c r="P210"/>
  <c r="O210"/>
  <c r="N210"/>
  <c r="M210"/>
  <c r="L210"/>
  <c r="X209"/>
  <c r="W209"/>
  <c r="V209"/>
  <c r="U209"/>
  <c r="T209"/>
  <c r="S209"/>
  <c r="R209"/>
  <c r="Q209"/>
  <c r="P209"/>
  <c r="O209"/>
  <c r="N209"/>
  <c r="M209"/>
  <c r="L209"/>
  <c r="X208"/>
  <c r="W208"/>
  <c r="V208"/>
  <c r="U208"/>
  <c r="T208"/>
  <c r="S208"/>
  <c r="R208"/>
  <c r="Q208"/>
  <c r="P208"/>
  <c r="O208"/>
  <c r="N208"/>
  <c r="M208"/>
  <c r="L208"/>
  <c r="X207"/>
  <c r="W207"/>
  <c r="V207"/>
  <c r="U207"/>
  <c r="T207"/>
  <c r="S207"/>
  <c r="R207"/>
  <c r="Q207"/>
  <c r="P207"/>
  <c r="O207"/>
  <c r="N207"/>
  <c r="M207"/>
  <c r="L207"/>
  <c r="X206"/>
  <c r="W206"/>
  <c r="V206"/>
  <c r="U206"/>
  <c r="T206"/>
  <c r="S206"/>
  <c r="R206"/>
  <c r="Q206"/>
  <c r="P206"/>
  <c r="O206"/>
  <c r="N206"/>
  <c r="M206"/>
  <c r="L206"/>
  <c r="X205"/>
  <c r="W205"/>
  <c r="V205"/>
  <c r="U205"/>
  <c r="T205"/>
  <c r="S205"/>
  <c r="R205"/>
  <c r="Q205"/>
  <c r="P205"/>
  <c r="O205"/>
  <c r="N205"/>
  <c r="M205"/>
  <c r="L205"/>
  <c r="X204"/>
  <c r="W204"/>
  <c r="V204"/>
  <c r="U204"/>
  <c r="T204"/>
  <c r="S204"/>
  <c r="R204"/>
  <c r="Q204"/>
  <c r="P204"/>
  <c r="O204"/>
  <c r="N204"/>
  <c r="M204"/>
  <c r="L204"/>
  <c r="X203"/>
  <c r="W203"/>
  <c r="V203"/>
  <c r="U203"/>
  <c r="T203"/>
  <c r="S203"/>
  <c r="R203"/>
  <c r="Q203"/>
  <c r="P203"/>
  <c r="O203"/>
  <c r="N203"/>
  <c r="M203"/>
  <c r="L203"/>
  <c r="X202"/>
  <c r="W202"/>
  <c r="V202"/>
  <c r="U202"/>
  <c r="T202"/>
  <c r="S202"/>
  <c r="R202"/>
  <c r="Q202"/>
  <c r="P202"/>
  <c r="O202"/>
  <c r="N202"/>
  <c r="M202"/>
  <c r="L202"/>
  <c r="X201"/>
  <c r="W201"/>
  <c r="V201"/>
  <c r="U201"/>
  <c r="T201"/>
  <c r="S201"/>
  <c r="R201"/>
  <c r="Q201"/>
  <c r="P201"/>
  <c r="O201"/>
  <c r="N201"/>
  <c r="M201"/>
  <c r="L201"/>
  <c r="X200"/>
  <c r="W200"/>
  <c r="V200"/>
  <c r="U200"/>
  <c r="T200"/>
  <c r="S200"/>
  <c r="R200"/>
  <c r="Q200"/>
  <c r="P200"/>
  <c r="O200"/>
  <c r="N200"/>
  <c r="M200"/>
  <c r="L200"/>
  <c r="X199"/>
  <c r="W199"/>
  <c r="V199"/>
  <c r="U199"/>
  <c r="T199"/>
  <c r="S199"/>
  <c r="R199"/>
  <c r="Q199"/>
  <c r="P199"/>
  <c r="O199"/>
  <c r="N199"/>
  <c r="M199"/>
  <c r="L199"/>
  <c r="X198"/>
  <c r="W198"/>
  <c r="V198"/>
  <c r="U198"/>
  <c r="T198"/>
  <c r="S198"/>
  <c r="R198"/>
  <c r="Q198"/>
  <c r="P198"/>
  <c r="O198"/>
  <c r="N198"/>
  <c r="M198"/>
  <c r="L198"/>
  <c r="X197"/>
  <c r="W197"/>
  <c r="V197"/>
  <c r="U197"/>
  <c r="T197"/>
  <c r="S197"/>
  <c r="R197"/>
  <c r="Q197"/>
  <c r="P197"/>
  <c r="O197"/>
  <c r="N197"/>
  <c r="M197"/>
  <c r="L197"/>
  <c r="X196"/>
  <c r="W196"/>
  <c r="V196"/>
  <c r="U196"/>
  <c r="T196"/>
  <c r="S196"/>
  <c r="R196"/>
  <c r="Q196"/>
  <c r="P196"/>
  <c r="O196"/>
  <c r="N196"/>
  <c r="M196"/>
  <c r="L196"/>
  <c r="X195"/>
  <c r="W195"/>
  <c r="V195"/>
  <c r="U195"/>
  <c r="T195"/>
  <c r="S195"/>
  <c r="R195"/>
  <c r="Q195"/>
  <c r="P195"/>
  <c r="O195"/>
  <c r="N195"/>
  <c r="M195"/>
  <c r="L195"/>
  <c r="X194"/>
  <c r="W194"/>
  <c r="V194"/>
  <c r="U194"/>
  <c r="T194"/>
  <c r="S194"/>
  <c r="R194"/>
  <c r="Q194"/>
  <c r="P194"/>
  <c r="O194"/>
  <c r="N194"/>
  <c r="M194"/>
  <c r="L194"/>
  <c r="X193"/>
  <c r="W193"/>
  <c r="V193"/>
  <c r="U193"/>
  <c r="T193"/>
  <c r="S193"/>
  <c r="R193"/>
  <c r="Q193"/>
  <c r="P193"/>
  <c r="O193"/>
  <c r="N193"/>
  <c r="M193"/>
  <c r="L193"/>
  <c r="X192"/>
  <c r="W192"/>
  <c r="V192"/>
  <c r="U192"/>
  <c r="T192"/>
  <c r="S192"/>
  <c r="R192"/>
  <c r="Q192"/>
  <c r="P192"/>
  <c r="O192"/>
  <c r="N192"/>
  <c r="M192"/>
  <c r="L192"/>
  <c r="X191"/>
  <c r="W191"/>
  <c r="V191"/>
  <c r="U191"/>
  <c r="T191"/>
  <c r="S191"/>
  <c r="R191"/>
  <c r="Q191"/>
  <c r="P191"/>
  <c r="O191"/>
  <c r="N191"/>
  <c r="M191"/>
  <c r="L191"/>
  <c r="X190"/>
  <c r="W190"/>
  <c r="V190"/>
  <c r="U190"/>
  <c r="T190"/>
  <c r="S190"/>
  <c r="R190"/>
  <c r="Q190"/>
  <c r="P190"/>
  <c r="O190"/>
  <c r="N190"/>
  <c r="M190"/>
  <c r="L190"/>
  <c r="X189"/>
  <c r="W189"/>
  <c r="V189"/>
  <c r="U189"/>
  <c r="T189"/>
  <c r="S189"/>
  <c r="R189"/>
  <c r="Q189"/>
  <c r="P189"/>
  <c r="O189"/>
  <c r="N189"/>
  <c r="M189"/>
  <c r="L189"/>
  <c r="X188"/>
  <c r="W188"/>
  <c r="V188"/>
  <c r="U188"/>
  <c r="T188"/>
  <c r="S188"/>
  <c r="R188"/>
  <c r="Q188"/>
  <c r="P188"/>
  <c r="O188"/>
  <c r="N188"/>
  <c r="M188"/>
  <c r="L188"/>
  <c r="X187"/>
  <c r="W187"/>
  <c r="V187"/>
  <c r="U187"/>
  <c r="T187"/>
  <c r="S187"/>
  <c r="R187"/>
  <c r="Q187"/>
  <c r="P187"/>
  <c r="O187"/>
  <c r="N187"/>
  <c r="M187"/>
  <c r="L187"/>
  <c r="X186"/>
  <c r="W186"/>
  <c r="V186"/>
  <c r="U186"/>
  <c r="T186"/>
  <c r="S186"/>
  <c r="R186"/>
  <c r="Q186"/>
  <c r="P186"/>
  <c r="O186"/>
  <c r="N186"/>
  <c r="M186"/>
  <c r="L186"/>
  <c r="X185"/>
  <c r="W185"/>
  <c r="V185"/>
  <c r="U185"/>
  <c r="T185"/>
  <c r="S185"/>
  <c r="R185"/>
  <c r="Q185"/>
  <c r="P185"/>
  <c r="O185"/>
  <c r="N185"/>
  <c r="M185"/>
  <c r="L185"/>
  <c r="X184"/>
  <c r="W184"/>
  <c r="V184"/>
  <c r="U184"/>
  <c r="T184"/>
  <c r="S184"/>
  <c r="R184"/>
  <c r="Q184"/>
  <c r="P184"/>
  <c r="O184"/>
  <c r="N184"/>
  <c r="M184"/>
  <c r="L184"/>
  <c r="X183"/>
  <c r="W183"/>
  <c r="V183"/>
  <c r="U183"/>
  <c r="T183"/>
  <c r="S183"/>
  <c r="R183"/>
  <c r="Q183"/>
  <c r="P183"/>
  <c r="O183"/>
  <c r="N183"/>
  <c r="M183"/>
  <c r="L183"/>
  <c r="X182"/>
  <c r="W182"/>
  <c r="V182"/>
  <c r="U182"/>
  <c r="T182"/>
  <c r="S182"/>
  <c r="R182"/>
  <c r="Q182"/>
  <c r="P182"/>
  <c r="O182"/>
  <c r="N182"/>
  <c r="M182"/>
  <c r="L182"/>
  <c r="X181"/>
  <c r="W181"/>
  <c r="V181"/>
  <c r="U181"/>
  <c r="T181"/>
  <c r="S181"/>
  <c r="R181"/>
  <c r="Q181"/>
  <c r="P181"/>
  <c r="O181"/>
  <c r="N181"/>
  <c r="M181"/>
  <c r="L181"/>
  <c r="X180"/>
  <c r="W180"/>
  <c r="V180"/>
  <c r="U180"/>
  <c r="T180"/>
  <c r="S180"/>
  <c r="R180"/>
  <c r="Q180"/>
  <c r="P180"/>
  <c r="O180"/>
  <c r="N180"/>
  <c r="M180"/>
  <c r="L180"/>
  <c r="X179"/>
  <c r="W179"/>
  <c r="V179"/>
  <c r="U179"/>
  <c r="T179"/>
  <c r="S179"/>
  <c r="R179"/>
  <c r="Q179"/>
  <c r="P179"/>
  <c r="O179"/>
  <c r="N179"/>
  <c r="M179"/>
  <c r="L179"/>
  <c r="X178"/>
  <c r="W178"/>
  <c r="V178"/>
  <c r="U178"/>
  <c r="T178"/>
  <c r="S178"/>
  <c r="R178"/>
  <c r="Q178"/>
  <c r="P178"/>
  <c r="O178"/>
  <c r="N178"/>
  <c r="M178"/>
  <c r="L178"/>
  <c r="X177"/>
  <c r="W177"/>
  <c r="V177"/>
  <c r="U177"/>
  <c r="T177"/>
  <c r="S177"/>
  <c r="R177"/>
  <c r="Q177"/>
  <c r="P177"/>
  <c r="O177"/>
  <c r="N177"/>
  <c r="M177"/>
  <c r="L177"/>
  <c r="X176"/>
  <c r="W176"/>
  <c r="V176"/>
  <c r="U176"/>
  <c r="T176"/>
  <c r="S176"/>
  <c r="R176"/>
  <c r="Q176"/>
  <c r="P176"/>
  <c r="O176"/>
  <c r="N176"/>
  <c r="M176"/>
  <c r="L176"/>
  <c r="X175"/>
  <c r="W175"/>
  <c r="V175"/>
  <c r="U175"/>
  <c r="T175"/>
  <c r="S175"/>
  <c r="R175"/>
  <c r="Q175"/>
  <c r="P175"/>
  <c r="O175"/>
  <c r="N175"/>
  <c r="M175"/>
  <c r="L175"/>
  <c r="X174"/>
  <c r="W174"/>
  <c r="V174"/>
  <c r="U174"/>
  <c r="T174"/>
  <c r="S174"/>
  <c r="R174"/>
  <c r="Q174"/>
  <c r="P174"/>
  <c r="O174"/>
  <c r="N174"/>
  <c r="M174"/>
  <c r="L174"/>
  <c r="X173"/>
  <c r="W173"/>
  <c r="V173"/>
  <c r="U173"/>
  <c r="T173"/>
  <c r="S173"/>
  <c r="R173"/>
  <c r="Q173"/>
  <c r="P173"/>
  <c r="O173"/>
  <c r="N173"/>
  <c r="M173"/>
  <c r="L173"/>
  <c r="X172"/>
  <c r="W172"/>
  <c r="V172"/>
  <c r="U172"/>
  <c r="T172"/>
  <c r="S172"/>
  <c r="R172"/>
  <c r="Q172"/>
  <c r="P172"/>
  <c r="O172"/>
  <c r="N172"/>
  <c r="M172"/>
  <c r="L172"/>
  <c r="X171"/>
  <c r="W171"/>
  <c r="V171"/>
  <c r="U171"/>
  <c r="T171"/>
  <c r="S171"/>
  <c r="R171"/>
  <c r="Q171"/>
  <c r="P171"/>
  <c r="O171"/>
  <c r="N171"/>
  <c r="M171"/>
  <c r="L171"/>
  <c r="X170"/>
  <c r="W170"/>
  <c r="V170"/>
  <c r="U170"/>
  <c r="T170"/>
  <c r="S170"/>
  <c r="R170"/>
  <c r="Q170"/>
  <c r="P170"/>
  <c r="O170"/>
  <c r="N170"/>
  <c r="M170"/>
  <c r="L170"/>
  <c r="X169"/>
  <c r="W169"/>
  <c r="V169"/>
  <c r="U169"/>
  <c r="T169"/>
  <c r="S169"/>
  <c r="R169"/>
  <c r="Q169"/>
  <c r="P169"/>
  <c r="O169"/>
  <c r="N169"/>
  <c r="M169"/>
  <c r="L169"/>
  <c r="X168"/>
  <c r="W168"/>
  <c r="V168"/>
  <c r="U168"/>
  <c r="T168"/>
  <c r="S168"/>
  <c r="R168"/>
  <c r="Q168"/>
  <c r="P168"/>
  <c r="O168"/>
  <c r="N168"/>
  <c r="M168"/>
  <c r="L168"/>
  <c r="X167"/>
  <c r="W167"/>
  <c r="V167"/>
  <c r="U167"/>
  <c r="T167"/>
  <c r="S167"/>
  <c r="R167"/>
  <c r="Q167"/>
  <c r="P167"/>
  <c r="O167"/>
  <c r="N167"/>
  <c r="M167"/>
  <c r="L167"/>
  <c r="X166"/>
  <c r="W166"/>
  <c r="V166"/>
  <c r="U166"/>
  <c r="T166"/>
  <c r="S166"/>
  <c r="R166"/>
  <c r="Q166"/>
  <c r="P166"/>
  <c r="O166"/>
  <c r="N166"/>
  <c r="M166"/>
  <c r="L166"/>
  <c r="X165"/>
  <c r="W165"/>
  <c r="V165"/>
  <c r="U165"/>
  <c r="T165"/>
  <c r="S165"/>
  <c r="R165"/>
  <c r="Q165"/>
  <c r="P165"/>
  <c r="O165"/>
  <c r="N165"/>
  <c r="M165"/>
  <c r="L165"/>
  <c r="X164"/>
  <c r="W164"/>
  <c r="V164"/>
  <c r="U164"/>
  <c r="T164"/>
  <c r="S164"/>
  <c r="R164"/>
  <c r="Q164"/>
  <c r="P164"/>
  <c r="O164"/>
  <c r="N164"/>
  <c r="M164"/>
  <c r="L164"/>
  <c r="X163"/>
  <c r="W163"/>
  <c r="V163"/>
  <c r="U163"/>
  <c r="T163"/>
  <c r="S163"/>
  <c r="R163"/>
  <c r="Q163"/>
  <c r="P163"/>
  <c r="O163"/>
  <c r="N163"/>
  <c r="M163"/>
  <c r="L163"/>
  <c r="X162"/>
  <c r="W162"/>
  <c r="V162"/>
  <c r="U162"/>
  <c r="T162"/>
  <c r="S162"/>
  <c r="R162"/>
  <c r="Q162"/>
  <c r="P162"/>
  <c r="O162"/>
  <c r="N162"/>
  <c r="M162"/>
  <c r="L162"/>
  <c r="X161"/>
  <c r="W161"/>
  <c r="V161"/>
  <c r="U161"/>
  <c r="T161"/>
  <c r="S161"/>
  <c r="R161"/>
  <c r="Q161"/>
  <c r="P161"/>
  <c r="O161"/>
  <c r="N161"/>
  <c r="M161"/>
  <c r="L161"/>
  <c r="X160"/>
  <c r="W160"/>
  <c r="V160"/>
  <c r="U160"/>
  <c r="T160"/>
  <c r="S160"/>
  <c r="R160"/>
  <c r="Q160"/>
  <c r="P160"/>
  <c r="O160"/>
  <c r="N160"/>
  <c r="M160"/>
  <c r="L160"/>
  <c r="X159"/>
  <c r="W159"/>
  <c r="V159"/>
  <c r="U159"/>
  <c r="T159"/>
  <c r="S159"/>
  <c r="R159"/>
  <c r="Q159"/>
  <c r="P159"/>
  <c r="O159"/>
  <c r="N159"/>
  <c r="M159"/>
  <c r="L159"/>
  <c r="X158"/>
  <c r="W158"/>
  <c r="V158"/>
  <c r="U158"/>
  <c r="T158"/>
  <c r="S158"/>
  <c r="R158"/>
  <c r="Q158"/>
  <c r="P158"/>
  <c r="O158"/>
  <c r="N158"/>
  <c r="M158"/>
  <c r="L158"/>
  <c r="X157"/>
  <c r="W157"/>
  <c r="V157"/>
  <c r="U157"/>
  <c r="T157"/>
  <c r="S157"/>
  <c r="R157"/>
  <c r="Q157"/>
  <c r="P157"/>
  <c r="O157"/>
  <c r="N157"/>
  <c r="M157"/>
  <c r="L157"/>
  <c r="X156"/>
  <c r="W156"/>
  <c r="V156"/>
  <c r="U156"/>
  <c r="T156"/>
  <c r="S156"/>
  <c r="R156"/>
  <c r="Q156"/>
  <c r="P156"/>
  <c r="O156"/>
  <c r="N156"/>
  <c r="M156"/>
  <c r="L156"/>
  <c r="X155"/>
  <c r="W155"/>
  <c r="V155"/>
  <c r="U155"/>
  <c r="T155"/>
  <c r="S155"/>
  <c r="R155"/>
  <c r="Q155"/>
  <c r="P155"/>
  <c r="O155"/>
  <c r="N155"/>
  <c r="M155"/>
  <c r="L155"/>
  <c r="X154"/>
  <c r="W154"/>
  <c r="V154"/>
  <c r="U154"/>
  <c r="T154"/>
  <c r="S154"/>
  <c r="R154"/>
  <c r="Q154"/>
  <c r="P154"/>
  <c r="O154"/>
  <c r="N154"/>
  <c r="M154"/>
  <c r="L154"/>
  <c r="X153"/>
  <c r="W153"/>
  <c r="V153"/>
  <c r="U153"/>
  <c r="T153"/>
  <c r="S153"/>
  <c r="R153"/>
  <c r="Q153"/>
  <c r="P153"/>
  <c r="O153"/>
  <c r="N153"/>
  <c r="M153"/>
  <c r="L153"/>
  <c r="X152"/>
  <c r="W152"/>
  <c r="V152"/>
  <c r="U152"/>
  <c r="T152"/>
  <c r="S152"/>
  <c r="R152"/>
  <c r="Q152"/>
  <c r="P152"/>
  <c r="O152"/>
  <c r="N152"/>
  <c r="M152"/>
  <c r="L152"/>
  <c r="X151"/>
  <c r="W151"/>
  <c r="V151"/>
  <c r="U151"/>
  <c r="T151"/>
  <c r="S151"/>
  <c r="R151"/>
  <c r="Q151"/>
  <c r="P151"/>
  <c r="O151"/>
  <c r="N151"/>
  <c r="M151"/>
  <c r="L151"/>
  <c r="X150"/>
  <c r="W150"/>
  <c r="V150"/>
  <c r="U150"/>
  <c r="T150"/>
  <c r="S150"/>
  <c r="R150"/>
  <c r="Q150"/>
  <c r="P150"/>
  <c r="O150"/>
  <c r="N150"/>
  <c r="M150"/>
  <c r="L150"/>
  <c r="X149"/>
  <c r="W149"/>
  <c r="V149"/>
  <c r="U149"/>
  <c r="T149"/>
  <c r="S149"/>
  <c r="R149"/>
  <c r="Q149"/>
  <c r="P149"/>
  <c r="O149"/>
  <c r="N149"/>
  <c r="M149"/>
  <c r="L149"/>
  <c r="X148"/>
  <c r="W148"/>
  <c r="V148"/>
  <c r="U148"/>
  <c r="T148"/>
  <c r="S148"/>
  <c r="R148"/>
  <c r="Q148"/>
  <c r="P148"/>
  <c r="O148"/>
  <c r="N148"/>
  <c r="M148"/>
  <c r="L148"/>
  <c r="X147"/>
  <c r="W147"/>
  <c r="V147"/>
  <c r="U147"/>
  <c r="T147"/>
  <c r="S147"/>
  <c r="R147"/>
  <c r="Q147"/>
  <c r="P147"/>
  <c r="O147"/>
  <c r="N147"/>
  <c r="M147"/>
  <c r="L147"/>
  <c r="X146"/>
  <c r="W146"/>
  <c r="V146"/>
  <c r="U146"/>
  <c r="T146"/>
  <c r="S146"/>
  <c r="R146"/>
  <c r="Q146"/>
  <c r="P146"/>
  <c r="O146"/>
  <c r="N146"/>
  <c r="M146"/>
  <c r="L146"/>
  <c r="X145"/>
  <c r="W145"/>
  <c r="V145"/>
  <c r="U145"/>
  <c r="T145"/>
  <c r="S145"/>
  <c r="R145"/>
  <c r="Q145"/>
  <c r="P145"/>
  <c r="O145"/>
  <c r="N145"/>
  <c r="M145"/>
  <c r="L145"/>
  <c r="X144"/>
  <c r="W144"/>
  <c r="V144"/>
  <c r="U144"/>
  <c r="T144"/>
  <c r="S144"/>
  <c r="R144"/>
  <c r="Q144"/>
  <c r="P144"/>
  <c r="O144"/>
  <c r="N144"/>
  <c r="M144"/>
  <c r="L144"/>
  <c r="X143"/>
  <c r="W143"/>
  <c r="V143"/>
  <c r="U143"/>
  <c r="T143"/>
  <c r="S143"/>
  <c r="R143"/>
  <c r="Q143"/>
  <c r="P143"/>
  <c r="O143"/>
  <c r="N143"/>
  <c r="M143"/>
  <c r="L143"/>
  <c r="X142"/>
  <c r="W142"/>
  <c r="V142"/>
  <c r="U142"/>
  <c r="T142"/>
  <c r="S142"/>
  <c r="R142"/>
  <c r="Q142"/>
  <c r="P142"/>
  <c r="O142"/>
  <c r="N142"/>
  <c r="M142"/>
  <c r="L142"/>
  <c r="X141"/>
  <c r="W141"/>
  <c r="V141"/>
  <c r="U141"/>
  <c r="T141"/>
  <c r="S141"/>
  <c r="R141"/>
  <c r="Q141"/>
  <c r="P141"/>
  <c r="O141"/>
  <c r="N141"/>
  <c r="M141"/>
  <c r="L141"/>
  <c r="X140"/>
  <c r="W140"/>
  <c r="V140"/>
  <c r="U140"/>
  <c r="T140"/>
  <c r="S140"/>
  <c r="R140"/>
  <c r="Q140"/>
  <c r="P140"/>
  <c r="O140"/>
  <c r="N140"/>
  <c r="M140"/>
  <c r="L140"/>
  <c r="X139"/>
  <c r="W139"/>
  <c r="V139"/>
  <c r="U139"/>
  <c r="T139"/>
  <c r="S139"/>
  <c r="R139"/>
  <c r="Q139"/>
  <c r="P139"/>
  <c r="O139"/>
  <c r="N139"/>
  <c r="M139"/>
  <c r="L139"/>
  <c r="X138"/>
  <c r="W138"/>
  <c r="V138"/>
  <c r="U138"/>
  <c r="T138"/>
  <c r="S138"/>
  <c r="R138"/>
  <c r="Q138"/>
  <c r="P138"/>
  <c r="O138"/>
  <c r="N138"/>
  <c r="M138"/>
  <c r="L138"/>
  <c r="X137"/>
  <c r="W137"/>
  <c r="V137"/>
  <c r="U137"/>
  <c r="T137"/>
  <c r="S137"/>
  <c r="R137"/>
  <c r="Q137"/>
  <c r="P137"/>
  <c r="O137"/>
  <c r="N137"/>
  <c r="M137"/>
  <c r="L137"/>
  <c r="X136"/>
  <c r="W136"/>
  <c r="V136"/>
  <c r="U136"/>
  <c r="T136"/>
  <c r="S136"/>
  <c r="R136"/>
  <c r="Q136"/>
  <c r="P136"/>
  <c r="O136"/>
  <c r="N136"/>
  <c r="M136"/>
  <c r="L136"/>
  <c r="X135"/>
  <c r="W135"/>
  <c r="V135"/>
  <c r="U135"/>
  <c r="T135"/>
  <c r="S135"/>
  <c r="R135"/>
  <c r="Q135"/>
  <c r="P135"/>
  <c r="O135"/>
  <c r="N135"/>
  <c r="M135"/>
  <c r="L135"/>
  <c r="X134"/>
  <c r="W134"/>
  <c r="V134"/>
  <c r="U134"/>
  <c r="T134"/>
  <c r="S134"/>
  <c r="R134"/>
  <c r="Q134"/>
  <c r="P134"/>
  <c r="O134"/>
  <c r="N134"/>
  <c r="M134"/>
  <c r="L134"/>
  <c r="X133"/>
  <c r="W133"/>
  <c r="V133"/>
  <c r="U133"/>
  <c r="T133"/>
  <c r="S133"/>
  <c r="R133"/>
  <c r="Q133"/>
  <c r="P133"/>
  <c r="O133"/>
  <c r="N133"/>
  <c r="M133"/>
  <c r="L133"/>
  <c r="X132"/>
  <c r="W132"/>
  <c r="V132"/>
  <c r="U132"/>
  <c r="T132"/>
  <c r="S132"/>
  <c r="R132"/>
  <c r="Q132"/>
  <c r="P132"/>
  <c r="O132"/>
  <c r="N132"/>
  <c r="M132"/>
  <c r="L132"/>
  <c r="X131"/>
  <c r="W131"/>
  <c r="V131"/>
  <c r="U131"/>
  <c r="T131"/>
  <c r="S131"/>
  <c r="R131"/>
  <c r="Q131"/>
  <c r="P131"/>
  <c r="O131"/>
  <c r="N131"/>
  <c r="M131"/>
  <c r="L131"/>
  <c r="X130"/>
  <c r="W130"/>
  <c r="V130"/>
  <c r="U130"/>
  <c r="T130"/>
  <c r="S130"/>
  <c r="R130"/>
  <c r="Q130"/>
  <c r="P130"/>
  <c r="O130"/>
  <c r="N130"/>
  <c r="M130"/>
  <c r="L130"/>
  <c r="X129"/>
  <c r="W129"/>
  <c r="V129"/>
  <c r="U129"/>
  <c r="T129"/>
  <c r="S129"/>
  <c r="R129"/>
  <c r="Q129"/>
  <c r="P129"/>
  <c r="O129"/>
  <c r="N129"/>
  <c r="M129"/>
  <c r="L129"/>
  <c r="X128"/>
  <c r="W128"/>
  <c r="V128"/>
  <c r="U128"/>
  <c r="T128"/>
  <c r="S128"/>
  <c r="R128"/>
  <c r="Q128"/>
  <c r="P128"/>
  <c r="O128"/>
  <c r="N128"/>
  <c r="M128"/>
  <c r="L128"/>
  <c r="X127"/>
  <c r="W127"/>
  <c r="V127"/>
  <c r="U127"/>
  <c r="T127"/>
  <c r="S127"/>
  <c r="R127"/>
  <c r="Q127"/>
  <c r="P127"/>
  <c r="O127"/>
  <c r="N127"/>
  <c r="M127"/>
  <c r="L127"/>
  <c r="X126"/>
  <c r="W126"/>
  <c r="V126"/>
  <c r="U126"/>
  <c r="T126"/>
  <c r="S126"/>
  <c r="R126"/>
  <c r="Q126"/>
  <c r="P126"/>
  <c r="O126"/>
  <c r="N126"/>
  <c r="M126"/>
  <c r="L126"/>
  <c r="X125"/>
  <c r="W125"/>
  <c r="V125"/>
  <c r="U125"/>
  <c r="T125"/>
  <c r="S125"/>
  <c r="R125"/>
  <c r="Q125"/>
  <c r="P125"/>
  <c r="O125"/>
  <c r="N125"/>
  <c r="M125"/>
  <c r="L125"/>
  <c r="X124"/>
  <c r="W124"/>
  <c r="V124"/>
  <c r="U124"/>
  <c r="T124"/>
  <c r="S124"/>
  <c r="R124"/>
  <c r="Q124"/>
  <c r="P124"/>
  <c r="O124"/>
  <c r="N124"/>
  <c r="M124"/>
  <c r="L124"/>
  <c r="X123"/>
  <c r="W123"/>
  <c r="V123"/>
  <c r="U123"/>
  <c r="T123"/>
  <c r="S123"/>
  <c r="R123"/>
  <c r="Q123"/>
  <c r="P123"/>
  <c r="O123"/>
  <c r="N123"/>
  <c r="M123"/>
  <c r="L123"/>
  <c r="X122"/>
  <c r="W122"/>
  <c r="V122"/>
  <c r="U122"/>
  <c r="T122"/>
  <c r="S122"/>
  <c r="R122"/>
  <c r="Q122"/>
  <c r="P122"/>
  <c r="O122"/>
  <c r="N122"/>
  <c r="M122"/>
  <c r="L122"/>
  <c r="X121"/>
  <c r="W121"/>
  <c r="V121"/>
  <c r="U121"/>
  <c r="T121"/>
  <c r="S121"/>
  <c r="R121"/>
  <c r="Q121"/>
  <c r="P121"/>
  <c r="O121"/>
  <c r="N121"/>
  <c r="M121"/>
  <c r="L121"/>
  <c r="X120"/>
  <c r="W120"/>
  <c r="V120"/>
  <c r="U120"/>
  <c r="T120"/>
  <c r="S120"/>
  <c r="R120"/>
  <c r="Q120"/>
  <c r="P120"/>
  <c r="O120"/>
  <c r="N120"/>
  <c r="M120"/>
  <c r="L120"/>
  <c r="X119"/>
  <c r="W119"/>
  <c r="V119"/>
  <c r="U119"/>
  <c r="T119"/>
  <c r="S119"/>
  <c r="R119"/>
  <c r="Q119"/>
  <c r="P119"/>
  <c r="O119"/>
  <c r="N119"/>
  <c r="M119"/>
  <c r="L119"/>
  <c r="X118"/>
  <c r="W118"/>
  <c r="V118"/>
  <c r="U118"/>
  <c r="T118"/>
  <c r="S118"/>
  <c r="R118"/>
  <c r="Q118"/>
  <c r="P118"/>
  <c r="O118"/>
  <c r="N118"/>
  <c r="M118"/>
  <c r="L118"/>
  <c r="X117"/>
  <c r="W117"/>
  <c r="V117"/>
  <c r="U117"/>
  <c r="T117"/>
  <c r="S117"/>
  <c r="R117"/>
  <c r="Q117"/>
  <c r="P117"/>
  <c r="O117"/>
  <c r="N117"/>
  <c r="M117"/>
  <c r="L117"/>
  <c r="X116"/>
  <c r="W116"/>
  <c r="V116"/>
  <c r="U116"/>
  <c r="T116"/>
  <c r="S116"/>
  <c r="R116"/>
  <c r="Q116"/>
  <c r="P116"/>
  <c r="O116"/>
  <c r="N116"/>
  <c r="M116"/>
  <c r="L116"/>
  <c r="X115"/>
  <c r="W115"/>
  <c r="V115"/>
  <c r="U115"/>
  <c r="T115"/>
  <c r="S115"/>
  <c r="R115"/>
  <c r="Q115"/>
  <c r="P115"/>
  <c r="O115"/>
  <c r="N115"/>
  <c r="M115"/>
  <c r="L115"/>
  <c r="X114"/>
  <c r="W114"/>
  <c r="V114"/>
  <c r="U114"/>
  <c r="T114"/>
  <c r="S114"/>
  <c r="R114"/>
  <c r="Q114"/>
  <c r="P114"/>
  <c r="O114"/>
  <c r="N114"/>
  <c r="M114"/>
  <c r="L114"/>
  <c r="X113"/>
  <c r="W113"/>
  <c r="V113"/>
  <c r="U113"/>
  <c r="T113"/>
  <c r="S113"/>
  <c r="R113"/>
  <c r="Q113"/>
  <c r="P113"/>
  <c r="O113"/>
  <c r="N113"/>
  <c r="M113"/>
  <c r="L113"/>
  <c r="X112"/>
  <c r="W112"/>
  <c r="V112"/>
  <c r="U112"/>
  <c r="T112"/>
  <c r="S112"/>
  <c r="R112"/>
  <c r="Q112"/>
  <c r="P112"/>
  <c r="O112"/>
  <c r="N112"/>
  <c r="M112"/>
  <c r="L112"/>
  <c r="X111"/>
  <c r="W111"/>
  <c r="V111"/>
  <c r="U111"/>
  <c r="T111"/>
  <c r="S111"/>
  <c r="R111"/>
  <c r="Q111"/>
  <c r="P111"/>
  <c r="O111"/>
  <c r="N111"/>
  <c r="M111"/>
  <c r="L111"/>
  <c r="X110"/>
  <c r="W110"/>
  <c r="V110"/>
  <c r="U110"/>
  <c r="T110"/>
  <c r="S110"/>
  <c r="R110"/>
  <c r="Q110"/>
  <c r="P110"/>
  <c r="O110"/>
  <c r="N110"/>
  <c r="M110"/>
  <c r="L110"/>
  <c r="X109"/>
  <c r="W109"/>
  <c r="V109"/>
  <c r="U109"/>
  <c r="T109"/>
  <c r="S109"/>
  <c r="R109"/>
  <c r="Q109"/>
  <c r="P109"/>
  <c r="O109"/>
  <c r="N109"/>
  <c r="M109"/>
  <c r="L109"/>
  <c r="X108"/>
  <c r="W108"/>
  <c r="V108"/>
  <c r="U108"/>
  <c r="T108"/>
  <c r="S108"/>
  <c r="R108"/>
  <c r="Q108"/>
  <c r="P108"/>
  <c r="O108"/>
  <c r="N108"/>
  <c r="M108"/>
  <c r="L108"/>
  <c r="X107"/>
  <c r="W107"/>
  <c r="V107"/>
  <c r="U107"/>
  <c r="T107"/>
  <c r="S107"/>
  <c r="R107"/>
  <c r="Q107"/>
  <c r="P107"/>
  <c r="O107"/>
  <c r="N107"/>
  <c r="M107"/>
  <c r="L107"/>
  <c r="X106"/>
  <c r="W106"/>
  <c r="V106"/>
  <c r="U106"/>
  <c r="T106"/>
  <c r="S106"/>
  <c r="R106"/>
  <c r="Q106"/>
  <c r="P106"/>
  <c r="O106"/>
  <c r="N106"/>
  <c r="M106"/>
  <c r="L106"/>
  <c r="X105"/>
  <c r="W105"/>
  <c r="V105"/>
  <c r="U105"/>
  <c r="T105"/>
  <c r="S105"/>
  <c r="R105"/>
  <c r="Q105"/>
  <c r="P105"/>
  <c r="O105"/>
  <c r="N105"/>
  <c r="M105"/>
  <c r="L105"/>
  <c r="X104"/>
  <c r="W104"/>
  <c r="V104"/>
  <c r="U104"/>
  <c r="T104"/>
  <c r="S104"/>
  <c r="R104"/>
  <c r="Q104"/>
  <c r="P104"/>
  <c r="O104"/>
  <c r="N104"/>
  <c r="M104"/>
  <c r="L104"/>
  <c r="X103"/>
  <c r="W103"/>
  <c r="V103"/>
  <c r="U103"/>
  <c r="T103"/>
  <c r="S103"/>
  <c r="R103"/>
  <c r="Q103"/>
  <c r="P103"/>
  <c r="O103"/>
  <c r="N103"/>
  <c r="M103"/>
  <c r="L103"/>
  <c r="X102"/>
  <c r="W102"/>
  <c r="V102"/>
  <c r="U102"/>
  <c r="T102"/>
  <c r="S102"/>
  <c r="R102"/>
  <c r="Q102"/>
  <c r="P102"/>
  <c r="O102"/>
  <c r="N102"/>
  <c r="M102"/>
  <c r="L102"/>
  <c r="X101"/>
  <c r="W101"/>
  <c r="V101"/>
  <c r="U101"/>
  <c r="T101"/>
  <c r="S101"/>
  <c r="R101"/>
  <c r="Q101"/>
  <c r="P101"/>
  <c r="O101"/>
  <c r="N101"/>
  <c r="M101"/>
  <c r="L101"/>
  <c r="X100"/>
  <c r="W100"/>
  <c r="V100"/>
  <c r="U100"/>
  <c r="T100"/>
  <c r="S100"/>
  <c r="R100"/>
  <c r="Q100"/>
  <c r="P100"/>
  <c r="O100"/>
  <c r="N100"/>
  <c r="M100"/>
  <c r="L100"/>
  <c r="X99"/>
  <c r="W99"/>
  <c r="V99"/>
  <c r="U99"/>
  <c r="T99"/>
  <c r="S99"/>
  <c r="R99"/>
  <c r="Q99"/>
  <c r="P99"/>
  <c r="O99"/>
  <c r="N99"/>
  <c r="M99"/>
  <c r="L99"/>
  <c r="X98"/>
  <c r="W98"/>
  <c r="V98"/>
  <c r="U98"/>
  <c r="T98"/>
  <c r="S98"/>
  <c r="R98"/>
  <c r="Q98"/>
  <c r="P98"/>
  <c r="O98"/>
  <c r="N98"/>
  <c r="M98"/>
  <c r="L98"/>
  <c r="X97"/>
  <c r="W97"/>
  <c r="V97"/>
  <c r="U97"/>
  <c r="T97"/>
  <c r="S97"/>
  <c r="R97"/>
  <c r="Q97"/>
  <c r="P97"/>
  <c r="O97"/>
  <c r="N97"/>
  <c r="M97"/>
  <c r="L97"/>
  <c r="X96"/>
  <c r="W96"/>
  <c r="V96"/>
  <c r="U96"/>
  <c r="T96"/>
  <c r="S96"/>
  <c r="R96"/>
  <c r="Q96"/>
  <c r="P96"/>
  <c r="O96"/>
  <c r="N96"/>
  <c r="M96"/>
  <c r="L96"/>
  <c r="X95"/>
  <c r="W95"/>
  <c r="V95"/>
  <c r="U95"/>
  <c r="T95"/>
  <c r="S95"/>
  <c r="R95"/>
  <c r="Q95"/>
  <c r="P95"/>
  <c r="O95"/>
  <c r="N95"/>
  <c r="M95"/>
  <c r="L95"/>
  <c r="X94"/>
  <c r="W94"/>
  <c r="V94"/>
  <c r="U94"/>
  <c r="T94"/>
  <c r="S94"/>
  <c r="R94"/>
  <c r="Q94"/>
  <c r="P94"/>
  <c r="O94"/>
  <c r="N94"/>
  <c r="M94"/>
  <c r="L94"/>
  <c r="X93"/>
  <c r="W93"/>
  <c r="V93"/>
  <c r="U93"/>
  <c r="T93"/>
  <c r="S93"/>
  <c r="R93"/>
  <c r="Q93"/>
  <c r="P93"/>
  <c r="O93"/>
  <c r="N93"/>
  <c r="M93"/>
  <c r="L93"/>
  <c r="X92"/>
  <c r="W92"/>
  <c r="V92"/>
  <c r="U92"/>
  <c r="T92"/>
  <c r="S92"/>
  <c r="R92"/>
  <c r="Q92"/>
  <c r="P92"/>
  <c r="O92"/>
  <c r="N92"/>
  <c r="M92"/>
  <c r="L92"/>
  <c r="X91"/>
  <c r="W91"/>
  <c r="V91"/>
  <c r="U91"/>
  <c r="T91"/>
  <c r="S91"/>
  <c r="R91"/>
  <c r="Q91"/>
  <c r="P91"/>
  <c r="O91"/>
  <c r="N91"/>
  <c r="M91"/>
  <c r="L91"/>
  <c r="X90"/>
  <c r="W90"/>
  <c r="V90"/>
  <c r="U90"/>
  <c r="T90"/>
  <c r="S90"/>
  <c r="R90"/>
  <c r="Q90"/>
  <c r="P90"/>
  <c r="O90"/>
  <c r="N90"/>
  <c r="M90"/>
  <c r="L90"/>
  <c r="X89"/>
  <c r="W89"/>
  <c r="V89"/>
  <c r="U89"/>
  <c r="T89"/>
  <c r="S89"/>
  <c r="R89"/>
  <c r="Q89"/>
  <c r="P89"/>
  <c r="O89"/>
  <c r="N89"/>
  <c r="M89"/>
  <c r="L89"/>
  <c r="X88"/>
  <c r="W88"/>
  <c r="V88"/>
  <c r="U88"/>
  <c r="T88"/>
  <c r="S88"/>
  <c r="R88"/>
  <c r="Q88"/>
  <c r="P88"/>
  <c r="O88"/>
  <c r="N88"/>
  <c r="M88"/>
  <c r="L88"/>
  <c r="X87"/>
  <c r="W87"/>
  <c r="V87"/>
  <c r="U87"/>
  <c r="T87"/>
  <c r="S87"/>
  <c r="R87"/>
  <c r="Q87"/>
  <c r="P87"/>
  <c r="O87"/>
  <c r="N87"/>
  <c r="M87"/>
  <c r="L87"/>
  <c r="X86"/>
  <c r="W86"/>
  <c r="V86"/>
  <c r="U86"/>
  <c r="T86"/>
  <c r="S86"/>
  <c r="R86"/>
  <c r="Q86"/>
  <c r="P86"/>
  <c r="O86"/>
  <c r="N86"/>
  <c r="M86"/>
  <c r="L86"/>
  <c r="X85"/>
  <c r="W85"/>
  <c r="V85"/>
  <c r="U85"/>
  <c r="T85"/>
  <c r="S85"/>
  <c r="R85"/>
  <c r="Q85"/>
  <c r="P85"/>
  <c r="O85"/>
  <c r="N85"/>
  <c r="M85"/>
  <c r="L85"/>
  <c r="X84"/>
  <c r="W84"/>
  <c r="V84"/>
  <c r="U84"/>
  <c r="T84"/>
  <c r="S84"/>
  <c r="R84"/>
  <c r="Q84"/>
  <c r="P84"/>
  <c r="O84"/>
  <c r="N84"/>
  <c r="M84"/>
  <c r="L84"/>
  <c r="X83"/>
  <c r="W83"/>
  <c r="V83"/>
  <c r="U83"/>
  <c r="T83"/>
  <c r="S83"/>
  <c r="R83"/>
  <c r="Q83"/>
  <c r="P83"/>
  <c r="O83"/>
  <c r="N83"/>
  <c r="M83"/>
  <c r="L83"/>
  <c r="X82"/>
  <c r="W82"/>
  <c r="V82"/>
  <c r="U82"/>
  <c r="T82"/>
  <c r="S82"/>
  <c r="R82"/>
  <c r="Q82"/>
  <c r="P82"/>
  <c r="O82"/>
  <c r="N82"/>
  <c r="M82"/>
  <c r="L82"/>
  <c r="X81"/>
  <c r="W81"/>
  <c r="V81"/>
  <c r="U81"/>
  <c r="T81"/>
  <c r="S81"/>
  <c r="R81"/>
  <c r="Q81"/>
  <c r="P81"/>
  <c r="O81"/>
  <c r="N81"/>
  <c r="M81"/>
  <c r="L81"/>
  <c r="X80"/>
  <c r="W80"/>
  <c r="V80"/>
  <c r="U80"/>
  <c r="T80"/>
  <c r="S80"/>
  <c r="R80"/>
  <c r="Q80"/>
  <c r="P80"/>
  <c r="O80"/>
  <c r="N80"/>
  <c r="M80"/>
  <c r="L80"/>
  <c r="X79"/>
  <c r="W79"/>
  <c r="V79"/>
  <c r="U79"/>
  <c r="T79"/>
  <c r="S79"/>
  <c r="R79"/>
  <c r="Q79"/>
  <c r="P79"/>
  <c r="O79"/>
  <c r="N79"/>
  <c r="M79"/>
  <c r="L79"/>
  <c r="X78"/>
  <c r="W78"/>
  <c r="V78"/>
  <c r="U78"/>
  <c r="T78"/>
  <c r="S78"/>
  <c r="R78"/>
  <c r="Q78"/>
  <c r="P78"/>
  <c r="O78"/>
  <c r="N78"/>
  <c r="M78"/>
  <c r="L78"/>
  <c r="X77"/>
  <c r="W77"/>
  <c r="V77"/>
  <c r="U77"/>
  <c r="T77"/>
  <c r="S77"/>
  <c r="R77"/>
  <c r="Q77"/>
  <c r="P77"/>
  <c r="O77"/>
  <c r="N77"/>
  <c r="M77"/>
  <c r="L77"/>
  <c r="X76"/>
  <c r="W76"/>
  <c r="V76"/>
  <c r="U76"/>
  <c r="T76"/>
  <c r="S76"/>
  <c r="R76"/>
  <c r="Q76"/>
  <c r="P76"/>
  <c r="O76"/>
  <c r="N76"/>
  <c r="M76"/>
  <c r="L76"/>
  <c r="X75"/>
  <c r="W75"/>
  <c r="V75"/>
  <c r="U75"/>
  <c r="T75"/>
  <c r="S75"/>
  <c r="R75"/>
  <c r="Q75"/>
  <c r="P75"/>
  <c r="O75"/>
  <c r="N75"/>
  <c r="M75"/>
  <c r="L75"/>
  <c r="X74"/>
  <c r="W74"/>
  <c r="V74"/>
  <c r="U74"/>
  <c r="T74"/>
  <c r="S74"/>
  <c r="R74"/>
  <c r="Q74"/>
  <c r="P74"/>
  <c r="O74"/>
  <c r="N74"/>
  <c r="M74"/>
  <c r="L74"/>
  <c r="X73"/>
  <c r="W73"/>
  <c r="V73"/>
  <c r="U73"/>
  <c r="T73"/>
  <c r="S73"/>
  <c r="R73"/>
  <c r="Q73"/>
  <c r="P73"/>
  <c r="O73"/>
  <c r="N73"/>
  <c r="M73"/>
  <c r="L73"/>
  <c r="X4"/>
  <c r="W4"/>
  <c r="V4"/>
  <c r="U4"/>
  <c r="T4"/>
  <c r="S4"/>
  <c r="R4"/>
  <c r="P4"/>
  <c r="O4"/>
  <c r="N4"/>
  <c r="M4"/>
  <c r="L4"/>
  <c r="F23" i="40"/>
  <c r="F22"/>
  <c r="J21"/>
  <c r="I23"/>
  <c r="I22"/>
  <c r="I21"/>
  <c r="H21"/>
  <c r="G21"/>
  <c r="F24"/>
  <c r="F21"/>
  <c r="E25"/>
  <c r="E24"/>
  <c r="E23"/>
  <c r="E22"/>
  <c r="E21"/>
  <c r="D29"/>
  <c r="D28"/>
  <c r="D27"/>
  <c r="D26"/>
  <c r="D25"/>
  <c r="D24"/>
  <c r="D23"/>
  <c r="D22"/>
  <c r="D21"/>
  <c r="C27"/>
  <c r="C26"/>
  <c r="C25"/>
  <c r="C24"/>
  <c r="C23"/>
  <c r="C22"/>
  <c r="C21"/>
  <c r="J4"/>
  <c r="J3"/>
  <c r="J2"/>
  <c r="I4"/>
  <c r="I3"/>
  <c r="I2"/>
  <c r="H6"/>
  <c r="H5"/>
  <c r="H4"/>
  <c r="H3"/>
  <c r="H2"/>
  <c r="G2"/>
  <c r="F9"/>
  <c r="F8"/>
  <c r="F7"/>
  <c r="F6"/>
  <c r="F5"/>
  <c r="F4"/>
  <c r="F3"/>
  <c r="F2"/>
  <c r="E4"/>
  <c r="E3"/>
  <c r="E2"/>
  <c r="D12"/>
  <c r="D11"/>
  <c r="D10"/>
  <c r="D9"/>
  <c r="D8"/>
  <c r="D7"/>
  <c r="D6"/>
  <c r="D5"/>
  <c r="D4"/>
  <c r="D3"/>
  <c r="D2"/>
  <c r="C8"/>
  <c r="C7"/>
  <c r="C6"/>
  <c r="C5"/>
  <c r="C4"/>
  <c r="C3"/>
  <c r="C2"/>
  <c r="BP299" i="41" l="1"/>
  <c r="BP297"/>
  <c r="BP295"/>
  <c r="BP293"/>
  <c r="BP291"/>
  <c r="BP289"/>
  <c r="BP287"/>
  <c r="BP285"/>
  <c r="BP283"/>
  <c r="BP281"/>
  <c r="BP279"/>
  <c r="BP277"/>
  <c r="BP275"/>
  <c r="BP273"/>
  <c r="BP271"/>
  <c r="BP269"/>
  <c r="BP267"/>
  <c r="BP265"/>
  <c r="BP263"/>
  <c r="BP261"/>
  <c r="BP259"/>
  <c r="BP257"/>
  <c r="BP255"/>
  <c r="BP253"/>
  <c r="BP251"/>
  <c r="BP249"/>
  <c r="BP247"/>
  <c r="BP245"/>
  <c r="BP243"/>
  <c r="BP241"/>
  <c r="BP239"/>
  <c r="BP237"/>
  <c r="BP235"/>
  <c r="BP233"/>
  <c r="BP231"/>
  <c r="BP229"/>
  <c r="BP227"/>
  <c r="BP225"/>
  <c r="BP223"/>
  <c r="BP221"/>
  <c r="BP219"/>
  <c r="BP217"/>
  <c r="BP215"/>
  <c r="BP213"/>
  <c r="BP211"/>
  <c r="BP209"/>
  <c r="BP207"/>
  <c r="BP205"/>
  <c r="BP203"/>
  <c r="BP201"/>
  <c r="BP199"/>
  <c r="BP197"/>
  <c r="BP195"/>
  <c r="BP193"/>
  <c r="BP191"/>
  <c r="BP189"/>
  <c r="BP187"/>
  <c r="BP185"/>
  <c r="BP183"/>
  <c r="BP181"/>
  <c r="BP179"/>
  <c r="BP177"/>
  <c r="BP175"/>
  <c r="BP173"/>
  <c r="BP171"/>
  <c r="BP169"/>
  <c r="BP167"/>
  <c r="BP165"/>
  <c r="BP163"/>
  <c r="BP161"/>
  <c r="BP159"/>
  <c r="BP157"/>
  <c r="BP155"/>
  <c r="BP153"/>
  <c r="BP151"/>
  <c r="BP149"/>
  <c r="BP147"/>
  <c r="BP145"/>
  <c r="BP143"/>
  <c r="BP141"/>
  <c r="BP139"/>
  <c r="BP137"/>
  <c r="BP135"/>
  <c r="BP133"/>
  <c r="BP131"/>
  <c r="BP129"/>
  <c r="BP127"/>
  <c r="BP125"/>
  <c r="BP123"/>
  <c r="BP121"/>
  <c r="BP119"/>
  <c r="BP117"/>
  <c r="BP115"/>
  <c r="BP113"/>
  <c r="BP111"/>
  <c r="BP109"/>
  <c r="BP107"/>
  <c r="BP105"/>
  <c r="BP103"/>
  <c r="BP101"/>
  <c r="BP99"/>
  <c r="BP97"/>
  <c r="BP95"/>
  <c r="BP93"/>
  <c r="BP91"/>
  <c r="BP89"/>
  <c r="BP87"/>
  <c r="BP85"/>
  <c r="BP83"/>
  <c r="BP81"/>
  <c r="BP79"/>
  <c r="BP77"/>
  <c r="BP75"/>
  <c r="BP73"/>
  <c r="BP71"/>
  <c r="BP69"/>
  <c r="BP67"/>
  <c r="BP65"/>
  <c r="BP63"/>
  <c r="BP61"/>
  <c r="BP59"/>
  <c r="BP57"/>
  <c r="BP55"/>
  <c r="BP53"/>
  <c r="BP51"/>
  <c r="BP49"/>
  <c r="BP47"/>
  <c r="BP45"/>
  <c r="BP43"/>
  <c r="BP41"/>
  <c r="BP39"/>
  <c r="BP37"/>
  <c r="BP35"/>
  <c r="BP33"/>
  <c r="BP31"/>
  <c r="BP29"/>
  <c r="BP27"/>
  <c r="BP25"/>
  <c r="BP23"/>
  <c r="BP21"/>
  <c r="BP19"/>
  <c r="BP17"/>
  <c r="BP15"/>
  <c r="BP13"/>
  <c r="BP11"/>
  <c r="BP9"/>
  <c r="BP7"/>
  <c r="BP5"/>
  <c r="BP300"/>
  <c r="BP298"/>
  <c r="BP296"/>
  <c r="BP294"/>
  <c r="BP292"/>
  <c r="BP290"/>
  <c r="BP288"/>
  <c r="BP286"/>
  <c r="BP284"/>
  <c r="BP282"/>
  <c r="BP280"/>
  <c r="BP278"/>
  <c r="BP276"/>
  <c r="BP274"/>
  <c r="BP272"/>
  <c r="BP270"/>
  <c r="BP268"/>
  <c r="BP266"/>
  <c r="BP264"/>
  <c r="BP262"/>
  <c r="BP260"/>
  <c r="BP258"/>
  <c r="BP256"/>
  <c r="BP254"/>
  <c r="BP252"/>
  <c r="BP250"/>
  <c r="BP248"/>
  <c r="BP246"/>
  <c r="BP244"/>
  <c r="BP242"/>
  <c r="BP240"/>
  <c r="BP238"/>
  <c r="BP236"/>
  <c r="BP234"/>
  <c r="BP232"/>
  <c r="BP230"/>
  <c r="BP228"/>
  <c r="BP226"/>
  <c r="BP224"/>
  <c r="BP222"/>
  <c r="BP220"/>
  <c r="BP218"/>
  <c r="BP216"/>
  <c r="BP214"/>
  <c r="BP212"/>
  <c r="BP210"/>
  <c r="BP208"/>
  <c r="BP206"/>
  <c r="BP204"/>
  <c r="BP202"/>
  <c r="BP200"/>
  <c r="BP198"/>
  <c r="BP196"/>
  <c r="BP194"/>
  <c r="BP192"/>
  <c r="BP190"/>
  <c r="BP188"/>
  <c r="BP186"/>
  <c r="BP184"/>
  <c r="BP182"/>
  <c r="BP180"/>
  <c r="BP178"/>
  <c r="BP176"/>
  <c r="BP174"/>
  <c r="BP172"/>
  <c r="BP170"/>
  <c r="BP168"/>
  <c r="BP166"/>
  <c r="BP164"/>
  <c r="BP162"/>
  <c r="BP160"/>
  <c r="BP158"/>
  <c r="BP156"/>
  <c r="BP154"/>
  <c r="BP152"/>
  <c r="BP150"/>
  <c r="BP148"/>
  <c r="BP146"/>
  <c r="BP144"/>
  <c r="BP142"/>
  <c r="BP140"/>
  <c r="BP138"/>
  <c r="BP136"/>
  <c r="BP134"/>
  <c r="BP132"/>
  <c r="BP130"/>
  <c r="BP128"/>
  <c r="BP126"/>
  <c r="BP124"/>
  <c r="BP122"/>
  <c r="BP120"/>
  <c r="BP118"/>
  <c r="BP116"/>
  <c r="BP114"/>
  <c r="BP112"/>
  <c r="BP110"/>
  <c r="BP108"/>
  <c r="BP106"/>
  <c r="BP104"/>
  <c r="BP102"/>
  <c r="BP100"/>
  <c r="BP98"/>
  <c r="BP96"/>
  <c r="BP94"/>
  <c r="BP92"/>
  <c r="BP90"/>
  <c r="BP88"/>
  <c r="BP86"/>
  <c r="BP84"/>
  <c r="BP82"/>
  <c r="BP80"/>
  <c r="BP78"/>
  <c r="BP76"/>
  <c r="BP74"/>
  <c r="BP72"/>
  <c r="BP70"/>
  <c r="BP68"/>
  <c r="BP66"/>
  <c r="BP64"/>
  <c r="BP62"/>
  <c r="BP60"/>
  <c r="BP58"/>
  <c r="BP56"/>
  <c r="BP54"/>
  <c r="BP52"/>
  <c r="BP50"/>
  <c r="BP48"/>
  <c r="BP46"/>
  <c r="BP44"/>
  <c r="BP42"/>
  <c r="BP40"/>
  <c r="BP38"/>
  <c r="BP36"/>
  <c r="BP34"/>
  <c r="BP32"/>
  <c r="BP30"/>
  <c r="BP28"/>
  <c r="BP26"/>
  <c r="BP24"/>
  <c r="BP22"/>
  <c r="BP20"/>
  <c r="BP18"/>
  <c r="BP16"/>
  <c r="BP14"/>
  <c r="BP12"/>
  <c r="BP10"/>
  <c r="BP8"/>
  <c r="BP6"/>
  <c r="BP4"/>
  <c r="AU74"/>
  <c r="AU73"/>
  <c r="AU72"/>
  <c r="AU71"/>
  <c r="AU70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U5"/>
  <c r="AU4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W4"/>
  <c r="BA74"/>
  <c r="BA73"/>
  <c r="BA72"/>
  <c r="BA71"/>
  <c r="BA70"/>
  <c r="BA69"/>
  <c r="BA68"/>
  <c r="BA67"/>
  <c r="BA66"/>
  <c r="BA65"/>
  <c r="BA64"/>
  <c r="BA63"/>
  <c r="BA62"/>
  <c r="BA61"/>
  <c r="BA60"/>
  <c r="BA59"/>
  <c r="BA58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4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A6"/>
  <c r="BA5"/>
  <c r="BE74"/>
  <c r="BE73"/>
  <c r="BE72"/>
  <c r="BE71"/>
  <c r="BE70"/>
  <c r="BE69"/>
  <c r="BE68"/>
  <c r="BE67"/>
  <c r="BE66"/>
  <c r="BE65"/>
  <c r="BE64"/>
  <c r="BE63"/>
  <c r="BE62"/>
  <c r="BE61"/>
  <c r="BE60"/>
  <c r="BE59"/>
  <c r="BE58"/>
  <c r="BE57"/>
  <c r="BE56"/>
  <c r="BE55"/>
  <c r="BE54"/>
  <c r="BE53"/>
  <c r="BE52"/>
  <c r="BE51"/>
  <c r="BE50"/>
  <c r="BE49"/>
  <c r="BE48"/>
  <c r="BE47"/>
  <c r="BE46"/>
  <c r="BE45"/>
  <c r="BE44"/>
  <c r="BE43"/>
  <c r="BE42"/>
  <c r="BE41"/>
  <c r="BE40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5"/>
  <c r="BE4"/>
  <c r="BI74"/>
  <c r="BI73"/>
  <c r="BI72"/>
  <c r="BI71"/>
  <c r="BI70"/>
  <c r="BI69"/>
  <c r="BI68"/>
  <c r="BI67"/>
  <c r="BI66"/>
  <c r="BI65"/>
  <c r="BI64"/>
  <c r="BI63"/>
  <c r="BI62"/>
  <c r="BI61"/>
  <c r="BI60"/>
  <c r="BI59"/>
  <c r="BI58"/>
  <c r="BI57"/>
  <c r="BI56"/>
  <c r="BI55"/>
  <c r="BI54"/>
  <c r="BI53"/>
  <c r="BI52"/>
  <c r="BI51"/>
  <c r="BI50"/>
  <c r="BI49"/>
  <c r="BI48"/>
  <c r="BI47"/>
  <c r="BI46"/>
  <c r="BI45"/>
  <c r="BI44"/>
  <c r="BI43"/>
  <c r="BI42"/>
  <c r="BI41"/>
  <c r="BI40"/>
  <c r="BI39"/>
  <c r="BI38"/>
  <c r="BI37"/>
  <c r="BI36"/>
  <c r="BI35"/>
  <c r="BI34"/>
  <c r="BI33"/>
  <c r="BI4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9"/>
  <c r="BI8"/>
  <c r="BI7"/>
  <c r="BI6"/>
  <c r="BI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BN74"/>
  <c r="BN73"/>
  <c r="BN72"/>
  <c r="BN71"/>
  <c r="BN70"/>
  <c r="BN69"/>
  <c r="BN68"/>
  <c r="BN67"/>
  <c r="BN66"/>
  <c r="BN65"/>
  <c r="BN64"/>
  <c r="BN63"/>
  <c r="BN62"/>
  <c r="BN61"/>
  <c r="BN60"/>
  <c r="BN59"/>
  <c r="BN58"/>
  <c r="BN57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N9"/>
  <c r="BN8"/>
  <c r="BN7"/>
  <c r="BN6"/>
  <c r="BN5"/>
  <c r="BN4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4"/>
  <c r="L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T74"/>
  <c r="BT73"/>
  <c r="BT72"/>
  <c r="BT71"/>
  <c r="BT70"/>
  <c r="BT69"/>
  <c r="BT68"/>
  <c r="BT67"/>
  <c r="BT66"/>
  <c r="BT65"/>
  <c r="BT64"/>
  <c r="BT63"/>
  <c r="BT62"/>
  <c r="BT61"/>
  <c r="BT60"/>
  <c r="BT59"/>
  <c r="BT58"/>
  <c r="BT57"/>
  <c r="BT56"/>
  <c r="BT55"/>
  <c r="BT54"/>
  <c r="BT53"/>
  <c r="BT52"/>
  <c r="BT51"/>
  <c r="BT50"/>
  <c r="BT49"/>
  <c r="BT48"/>
  <c r="BT47"/>
  <c r="BT46"/>
  <c r="BT45"/>
  <c r="BT44"/>
  <c r="BT43"/>
  <c r="BT42"/>
  <c r="BT41"/>
  <c r="BT40"/>
  <c r="BT39"/>
  <c r="BT38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T10"/>
  <c r="BT9"/>
  <c r="BT8"/>
  <c r="BT7"/>
  <c r="BT6"/>
  <c r="BT5"/>
  <c r="BT4"/>
  <c r="Z72" i="38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AC137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31"/>
  <c r="AE129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30"/>
  <c r="AG137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31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30"/>
  <c r="AK137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31"/>
  <c r="AO137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31"/>
  <c r="AQ129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30"/>
  <c r="AU129"/>
  <c r="AU72"/>
  <c r="AU71"/>
  <c r="AU70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U5"/>
  <c r="AU30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V74" i="41"/>
  <c r="AV73"/>
  <c r="AV72"/>
  <c r="AV71"/>
  <c r="AV70"/>
  <c r="AV69"/>
  <c r="AV68"/>
  <c r="AV67"/>
  <c r="AV66"/>
  <c r="AV65"/>
  <c r="AV64"/>
  <c r="AV63"/>
  <c r="AV62"/>
  <c r="AV61"/>
  <c r="AV60"/>
  <c r="AV59"/>
  <c r="AV58"/>
  <c r="AV57"/>
  <c r="AV56"/>
  <c r="AV55"/>
  <c r="AV54"/>
  <c r="AV53"/>
  <c r="AV52"/>
  <c r="AV51"/>
  <c r="AV50"/>
  <c r="AV49"/>
  <c r="AV48"/>
  <c r="AV47"/>
  <c r="AV46"/>
  <c r="AV45"/>
  <c r="AV44"/>
  <c r="AV43"/>
  <c r="AV42"/>
  <c r="AV41"/>
  <c r="AV40"/>
  <c r="AV39"/>
  <c r="AV38"/>
  <c r="AV37"/>
  <c r="AV36"/>
  <c r="AV35"/>
  <c r="AV34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V5"/>
  <c r="AV33"/>
  <c r="AV4"/>
  <c r="AX74"/>
  <c r="AX73"/>
  <c r="AX72"/>
  <c r="AX71"/>
  <c r="AX70"/>
  <c r="AX69"/>
  <c r="AX68"/>
  <c r="AX67"/>
  <c r="AX66"/>
  <c r="AX65"/>
  <c r="AX64"/>
  <c r="AX63"/>
  <c r="AX62"/>
  <c r="AX61"/>
  <c r="AX60"/>
  <c r="AX59"/>
  <c r="AX58"/>
  <c r="AX57"/>
  <c r="AX56"/>
  <c r="AX55"/>
  <c r="AX54"/>
  <c r="AX53"/>
  <c r="AX52"/>
  <c r="AX51"/>
  <c r="AX50"/>
  <c r="AX49"/>
  <c r="AX48"/>
  <c r="AX47"/>
  <c r="AX46"/>
  <c r="AX45"/>
  <c r="AX44"/>
  <c r="AX43"/>
  <c r="AX42"/>
  <c r="AX41"/>
  <c r="AX40"/>
  <c r="AX39"/>
  <c r="AX38"/>
  <c r="AX37"/>
  <c r="AX36"/>
  <c r="AX35"/>
  <c r="AX34"/>
  <c r="AX33"/>
  <c r="AX32"/>
  <c r="AX31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Z74"/>
  <c r="AZ73"/>
  <c r="AZ72"/>
  <c r="AZ71"/>
  <c r="AZ70"/>
  <c r="AZ69"/>
  <c r="AZ68"/>
  <c r="AZ67"/>
  <c r="AZ66"/>
  <c r="AZ65"/>
  <c r="AZ64"/>
  <c r="AZ63"/>
  <c r="AZ62"/>
  <c r="AZ61"/>
  <c r="AZ60"/>
  <c r="AZ59"/>
  <c r="AZ58"/>
  <c r="AZ57"/>
  <c r="AZ56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Z38"/>
  <c r="AZ37"/>
  <c r="AZ36"/>
  <c r="AZ35"/>
  <c r="AZ34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Z7"/>
  <c r="AZ6"/>
  <c r="AZ5"/>
  <c r="AZ33"/>
  <c r="AZ4"/>
  <c r="BB74"/>
  <c r="BB73"/>
  <c r="BB72"/>
  <c r="BB71"/>
  <c r="BB70"/>
  <c r="BB69"/>
  <c r="BB68"/>
  <c r="BB67"/>
  <c r="BB66"/>
  <c r="BB65"/>
  <c r="BB64"/>
  <c r="BB63"/>
  <c r="BB62"/>
  <c r="BB61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B5"/>
  <c r="BB4"/>
  <c r="BD74"/>
  <c r="BD73"/>
  <c r="BD72"/>
  <c r="BD71"/>
  <c r="BD70"/>
  <c r="BD69"/>
  <c r="BD68"/>
  <c r="BD67"/>
  <c r="BD66"/>
  <c r="BD65"/>
  <c r="BD64"/>
  <c r="BD63"/>
  <c r="BD62"/>
  <c r="BD61"/>
  <c r="BD60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36"/>
  <c r="BD35"/>
  <c r="BD34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14"/>
  <c r="BD13"/>
  <c r="BD12"/>
  <c r="BD11"/>
  <c r="BD10"/>
  <c r="BD9"/>
  <c r="BD8"/>
  <c r="BD7"/>
  <c r="BD6"/>
  <c r="BD5"/>
  <c r="BD33"/>
  <c r="BD4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H74"/>
  <c r="BH73"/>
  <c r="BH72"/>
  <c r="BH71"/>
  <c r="BH70"/>
  <c r="BH69"/>
  <c r="BH68"/>
  <c r="BH67"/>
  <c r="BH66"/>
  <c r="BH65"/>
  <c r="BH64"/>
  <c r="BH63"/>
  <c r="BH62"/>
  <c r="BH61"/>
  <c r="BH60"/>
  <c r="BH59"/>
  <c r="BH58"/>
  <c r="BH57"/>
  <c r="BH56"/>
  <c r="BH55"/>
  <c r="BH54"/>
  <c r="BH53"/>
  <c r="BH52"/>
  <c r="BH51"/>
  <c r="BH50"/>
  <c r="BH49"/>
  <c r="BH48"/>
  <c r="BH47"/>
  <c r="BH46"/>
  <c r="BH45"/>
  <c r="BH44"/>
  <c r="BH43"/>
  <c r="BH42"/>
  <c r="BH41"/>
  <c r="BH40"/>
  <c r="BH39"/>
  <c r="BH38"/>
  <c r="BH37"/>
  <c r="BH36"/>
  <c r="BH35"/>
  <c r="BH34"/>
  <c r="BH32"/>
  <c r="BH31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33"/>
  <c r="BH4"/>
  <c r="BJ74"/>
  <c r="BJ73"/>
  <c r="BJ72"/>
  <c r="BJ71"/>
  <c r="BJ70"/>
  <c r="BJ69"/>
  <c r="BJ68"/>
  <c r="BJ67"/>
  <c r="BJ66"/>
  <c r="BJ65"/>
  <c r="BJ64"/>
  <c r="BJ63"/>
  <c r="BJ62"/>
  <c r="BJ61"/>
  <c r="BJ60"/>
  <c r="BJ59"/>
  <c r="BJ58"/>
  <c r="BJ57"/>
  <c r="BJ56"/>
  <c r="BJ55"/>
  <c r="BJ54"/>
  <c r="BJ53"/>
  <c r="BJ52"/>
  <c r="BJ51"/>
  <c r="BJ50"/>
  <c r="BJ49"/>
  <c r="BJ48"/>
  <c r="BJ47"/>
  <c r="BJ46"/>
  <c r="BJ45"/>
  <c r="BJ44"/>
  <c r="BJ43"/>
  <c r="BJ42"/>
  <c r="BJ4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7"/>
  <c r="BJ16"/>
  <c r="BJ15"/>
  <c r="BJ14"/>
  <c r="BJ13"/>
  <c r="BJ12"/>
  <c r="BJ11"/>
  <c r="BJ10"/>
  <c r="BJ9"/>
  <c r="BJ8"/>
  <c r="BJ7"/>
  <c r="BJ6"/>
  <c r="BJ5"/>
  <c r="BJ4"/>
  <c r="BK74"/>
  <c r="BK73"/>
  <c r="BK72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6"/>
  <c r="BK5"/>
  <c r="BK4"/>
  <c r="BM74"/>
  <c r="BM73"/>
  <c r="BM72"/>
  <c r="BM71"/>
  <c r="BM70"/>
  <c r="BM69"/>
  <c r="BM68"/>
  <c r="BM67"/>
  <c r="BM66"/>
  <c r="BM65"/>
  <c r="BM64"/>
  <c r="BM63"/>
  <c r="BM62"/>
  <c r="BM61"/>
  <c r="BM60"/>
  <c r="BM59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O74"/>
  <c r="BO73"/>
  <c r="BO72"/>
  <c r="BO71"/>
  <c r="BO70"/>
  <c r="BO69"/>
  <c r="BO68"/>
  <c r="BO67"/>
  <c r="BO66"/>
  <c r="BO65"/>
  <c r="BO64"/>
  <c r="BO63"/>
  <c r="BO62"/>
  <c r="BO61"/>
  <c r="BO60"/>
  <c r="BO59"/>
  <c r="BO58"/>
  <c r="BO57"/>
  <c r="BO56"/>
  <c r="BO55"/>
  <c r="BO54"/>
  <c r="BO53"/>
  <c r="BO52"/>
  <c r="BO51"/>
  <c r="BO50"/>
  <c r="BO49"/>
  <c r="BO48"/>
  <c r="BO47"/>
  <c r="BO46"/>
  <c r="BO45"/>
  <c r="BO44"/>
  <c r="BO43"/>
  <c r="BO42"/>
  <c r="BO41"/>
  <c r="BO40"/>
  <c r="BO39"/>
  <c r="BO38"/>
  <c r="BO37"/>
  <c r="BO36"/>
  <c r="BO35"/>
  <c r="BO34"/>
  <c r="BO33"/>
  <c r="BO32"/>
  <c r="BO31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9"/>
  <c r="BO8"/>
  <c r="BO7"/>
  <c r="BO6"/>
  <c r="BO5"/>
  <c r="BO4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BQ74"/>
  <c r="BQ73"/>
  <c r="BQ72"/>
  <c r="BQ71"/>
  <c r="BQ70"/>
  <c r="BQ69"/>
  <c r="BQ68"/>
  <c r="BQ67"/>
  <c r="BQ66"/>
  <c r="BQ65"/>
  <c r="BQ64"/>
  <c r="BQ63"/>
  <c r="BQ62"/>
  <c r="BQ61"/>
  <c r="BQ60"/>
  <c r="BQ59"/>
  <c r="BQ58"/>
  <c r="BQ57"/>
  <c r="BQ56"/>
  <c r="BQ55"/>
  <c r="BQ54"/>
  <c r="BQ53"/>
  <c r="BQ52"/>
  <c r="BQ51"/>
  <c r="BQ50"/>
  <c r="BQ49"/>
  <c r="BQ48"/>
  <c r="BQ47"/>
  <c r="BQ46"/>
  <c r="BQ45"/>
  <c r="BQ44"/>
  <c r="BQ43"/>
  <c r="BQ42"/>
  <c r="BQ41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Q15"/>
  <c r="BQ14"/>
  <c r="BQ13"/>
  <c r="BQ12"/>
  <c r="BQ11"/>
  <c r="BQ10"/>
  <c r="BQ9"/>
  <c r="BQ8"/>
  <c r="BQ7"/>
  <c r="BQ6"/>
  <c r="BQ5"/>
  <c r="BQ4"/>
  <c r="BS74"/>
  <c r="BS73"/>
  <c r="BS72"/>
  <c r="BS71"/>
  <c r="BS70"/>
  <c r="BS69"/>
  <c r="BS68"/>
  <c r="BS67"/>
  <c r="BS66"/>
  <c r="BS65"/>
  <c r="BS64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4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S7"/>
  <c r="BS6"/>
  <c r="BS5"/>
  <c r="BU74"/>
  <c r="BU73"/>
  <c r="BU72"/>
  <c r="BU71"/>
  <c r="BU70"/>
  <c r="BU69"/>
  <c r="BU68"/>
  <c r="BU67"/>
  <c r="BU66"/>
  <c r="BU65"/>
  <c r="BU64"/>
  <c r="BU63"/>
  <c r="BU62"/>
  <c r="BU61"/>
  <c r="BU60"/>
  <c r="BU59"/>
  <c r="BU58"/>
  <c r="BU57"/>
  <c r="BU56"/>
  <c r="BU55"/>
  <c r="BU54"/>
  <c r="BU53"/>
  <c r="BU52"/>
  <c r="BU51"/>
  <c r="BU50"/>
  <c r="BU49"/>
  <c r="BU48"/>
  <c r="BU47"/>
  <c r="BU46"/>
  <c r="BU45"/>
  <c r="BU44"/>
  <c r="BU43"/>
  <c r="BU42"/>
  <c r="BU41"/>
  <c r="BU40"/>
  <c r="BU39"/>
  <c r="BU38"/>
  <c r="BU37"/>
  <c r="BU36"/>
  <c r="BU35"/>
  <c r="BU34"/>
  <c r="BU33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9"/>
  <c r="BU8"/>
  <c r="BU7"/>
  <c r="BU6"/>
  <c r="BU5"/>
  <c r="BU4"/>
  <c r="BW74"/>
  <c r="BW73"/>
  <c r="BW72"/>
  <c r="BW71"/>
  <c r="BW70"/>
  <c r="BW69"/>
  <c r="BW68"/>
  <c r="BW67"/>
  <c r="BW66"/>
  <c r="BW65"/>
  <c r="BW64"/>
  <c r="BW63"/>
  <c r="BW62"/>
  <c r="BW61"/>
  <c r="BW60"/>
  <c r="BW59"/>
  <c r="BW58"/>
  <c r="BW57"/>
  <c r="BW56"/>
  <c r="BW55"/>
  <c r="BW54"/>
  <c r="BW53"/>
  <c r="BW52"/>
  <c r="BW51"/>
  <c r="BW50"/>
  <c r="BW49"/>
  <c r="BW48"/>
  <c r="BW47"/>
  <c r="BW46"/>
  <c r="BW45"/>
  <c r="BW44"/>
  <c r="BW43"/>
  <c r="BW42"/>
  <c r="BW41"/>
  <c r="BW40"/>
  <c r="BW39"/>
  <c r="BW38"/>
  <c r="BW37"/>
  <c r="BW36"/>
  <c r="BW35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W4"/>
  <c r="Y137" i="38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31"/>
  <c r="AA129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30"/>
  <c r="AB138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D130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F138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H128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J138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L128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P128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R138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3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T128"/>
  <c r="AT72"/>
  <c r="AT71"/>
  <c r="AT70"/>
  <c r="AT69"/>
  <c r="AT68"/>
  <c r="AT67"/>
  <c r="AT66"/>
  <c r="AT65"/>
  <c r="AT64"/>
  <c r="AT63"/>
  <c r="AT62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T7"/>
  <c r="AT6"/>
  <c r="AT5"/>
  <c r="K139"/>
  <c r="AM72"/>
  <c r="K72"/>
  <c r="AM71"/>
  <c r="K71"/>
  <c r="AM70"/>
  <c r="K70"/>
  <c r="AM69"/>
  <c r="K69"/>
  <c r="AM68"/>
  <c r="K68"/>
  <c r="AM67"/>
  <c r="K67"/>
  <c r="AM66"/>
  <c r="K66"/>
  <c r="AM65"/>
  <c r="K65"/>
  <c r="AM64"/>
  <c r="K64"/>
  <c r="AM63"/>
  <c r="K63"/>
  <c r="AM62"/>
  <c r="K62"/>
  <c r="AM61"/>
  <c r="K61"/>
  <c r="AM60"/>
  <c r="K60"/>
  <c r="AM59"/>
  <c r="K59"/>
  <c r="AM58"/>
  <c r="K58"/>
  <c r="AM57"/>
  <c r="K57"/>
  <c r="AM56"/>
  <c r="K56"/>
  <c r="AM55"/>
  <c r="K55"/>
  <c r="AM54"/>
  <c r="K54"/>
  <c r="AM53"/>
  <c r="K53"/>
  <c r="AM52"/>
  <c r="K52"/>
  <c r="AM51"/>
  <c r="K51"/>
  <c r="AM50"/>
  <c r="K50"/>
  <c r="AM49"/>
  <c r="K49"/>
  <c r="AM48"/>
  <c r="K48"/>
  <c r="AM47"/>
  <c r="K47"/>
  <c r="AM46"/>
  <c r="K46"/>
  <c r="AM45"/>
  <c r="K45"/>
  <c r="AM44"/>
  <c r="K44"/>
  <c r="AM43"/>
  <c r="K43"/>
  <c r="AM42"/>
  <c r="K42"/>
  <c r="AM41"/>
  <c r="K41"/>
  <c r="AM40"/>
  <c r="K40"/>
  <c r="AM39"/>
  <c r="K39"/>
  <c r="AM38"/>
  <c r="K38"/>
  <c r="AM37"/>
  <c r="K37"/>
  <c r="AM36"/>
  <c r="K36"/>
  <c r="AM35"/>
  <c r="K35"/>
  <c r="AM34"/>
  <c r="K34"/>
  <c r="AM33"/>
  <c r="K33"/>
  <c r="AM32"/>
  <c r="K32"/>
  <c r="AM31"/>
  <c r="K30"/>
  <c r="AM29"/>
  <c r="K29"/>
  <c r="AM28"/>
  <c r="K28"/>
  <c r="AM27"/>
  <c r="K27"/>
  <c r="AM26"/>
  <c r="K26"/>
  <c r="AM25"/>
  <c r="K25"/>
  <c r="AM24"/>
  <c r="K24"/>
  <c r="AM23"/>
  <c r="K23"/>
  <c r="AM22"/>
  <c r="K22"/>
  <c r="AM21"/>
  <c r="K21"/>
  <c r="AM20"/>
  <c r="K20"/>
  <c r="AM19"/>
  <c r="K19"/>
  <c r="AM18"/>
  <c r="K18"/>
  <c r="AM17"/>
  <c r="K17"/>
  <c r="AM16"/>
  <c r="K16"/>
  <c r="AM15"/>
  <c r="K15"/>
  <c r="AM14"/>
  <c r="K14"/>
  <c r="AM13"/>
  <c r="K13"/>
  <c r="AM12"/>
  <c r="K12"/>
  <c r="AM11"/>
  <c r="K11"/>
  <c r="AM10"/>
  <c r="K10"/>
  <c r="AM9"/>
  <c r="K9"/>
  <c r="AM8"/>
  <c r="K8"/>
  <c r="AM7"/>
  <c r="K7"/>
  <c r="AM6"/>
  <c r="K6"/>
  <c r="AM5"/>
  <c r="K5"/>
  <c r="K31"/>
  <c r="AM30"/>
  <c r="K4"/>
  <c r="AY74" i="41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AY5"/>
  <c r="AY4"/>
  <c r="BC74"/>
  <c r="BC73"/>
  <c r="BC72"/>
  <c r="BC71"/>
  <c r="BC70"/>
  <c r="BC69"/>
  <c r="BC68"/>
  <c r="BC67"/>
  <c r="BC66"/>
  <c r="BC65"/>
  <c r="BC64"/>
  <c r="BC63"/>
  <c r="BC62"/>
  <c r="BC61"/>
  <c r="BC60"/>
  <c r="BC59"/>
  <c r="BC58"/>
  <c r="BC57"/>
  <c r="BC56"/>
  <c r="BC55"/>
  <c r="BC54"/>
  <c r="BC53"/>
  <c r="BC52"/>
  <c r="BC51"/>
  <c r="BC50"/>
  <c r="BC49"/>
  <c r="BC48"/>
  <c r="BC47"/>
  <c r="BC46"/>
  <c r="BC45"/>
  <c r="BC44"/>
  <c r="BC43"/>
  <c r="BC42"/>
  <c r="BC41"/>
  <c r="BC40"/>
  <c r="BC39"/>
  <c r="BC38"/>
  <c r="BC37"/>
  <c r="BC36"/>
  <c r="BC35"/>
  <c r="BC34"/>
  <c r="BC33"/>
  <c r="BC32"/>
  <c r="BC31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G74"/>
  <c r="BG73"/>
  <c r="BG72"/>
  <c r="BG71"/>
  <c r="BG70"/>
  <c r="BG69"/>
  <c r="BG68"/>
  <c r="BG67"/>
  <c r="BG66"/>
  <c r="BG65"/>
  <c r="BG64"/>
  <c r="BG63"/>
  <c r="BG62"/>
  <c r="BG61"/>
  <c r="BG60"/>
  <c r="BG59"/>
  <c r="BG58"/>
  <c r="BG57"/>
  <c r="BG56"/>
  <c r="BG55"/>
  <c r="BG54"/>
  <c r="BG53"/>
  <c r="BG52"/>
  <c r="BG51"/>
  <c r="BG50"/>
  <c r="BG49"/>
  <c r="BG48"/>
  <c r="BG47"/>
  <c r="BG46"/>
  <c r="BG45"/>
  <c r="BG44"/>
  <c r="BG43"/>
  <c r="BG42"/>
  <c r="BG41"/>
  <c r="BG40"/>
  <c r="BG39"/>
  <c r="BG38"/>
  <c r="BG37"/>
  <c r="BG36"/>
  <c r="BG35"/>
  <c r="BG34"/>
  <c r="BG33"/>
  <c r="BG32"/>
  <c r="BG31"/>
  <c r="BG30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G6"/>
  <c r="BG5"/>
  <c r="BG4"/>
  <c r="BL74"/>
  <c r="BL73"/>
  <c r="BL72"/>
  <c r="BL71"/>
  <c r="BL70"/>
  <c r="BL69"/>
  <c r="BL68"/>
  <c r="BL67"/>
  <c r="BL66"/>
  <c r="BL65"/>
  <c r="BL64"/>
  <c r="BL63"/>
  <c r="BL62"/>
  <c r="BL61"/>
  <c r="BL60"/>
  <c r="BL59"/>
  <c r="BL58"/>
  <c r="BL57"/>
  <c r="BL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9"/>
  <c r="BL8"/>
  <c r="BL7"/>
  <c r="BL6"/>
  <c r="BL5"/>
  <c r="BL4"/>
  <c r="BR74"/>
  <c r="BR73"/>
  <c r="BR72"/>
  <c r="BR71"/>
  <c r="BR70"/>
  <c r="BR69"/>
  <c r="BR68"/>
  <c r="BR67"/>
  <c r="BR66"/>
  <c r="BR65"/>
  <c r="BR64"/>
  <c r="BR63"/>
  <c r="BR62"/>
  <c r="BR61"/>
  <c r="BR60"/>
  <c r="BR59"/>
  <c r="BR58"/>
  <c r="BR57"/>
  <c r="BR56"/>
  <c r="BR55"/>
  <c r="BR54"/>
  <c r="BR53"/>
  <c r="BR52"/>
  <c r="BR51"/>
  <c r="BR50"/>
  <c r="BR49"/>
  <c r="BR48"/>
  <c r="BR47"/>
  <c r="BR46"/>
  <c r="BR45"/>
  <c r="BR44"/>
  <c r="BR43"/>
  <c r="BR42"/>
  <c r="BR41"/>
  <c r="BR40"/>
  <c r="BR39"/>
  <c r="BR38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V74"/>
  <c r="BV73"/>
  <c r="BV72"/>
  <c r="BV71"/>
  <c r="BV70"/>
  <c r="BV69"/>
  <c r="BV68"/>
  <c r="BV67"/>
  <c r="BV66"/>
  <c r="BV65"/>
  <c r="BV64"/>
  <c r="BV63"/>
  <c r="BV62"/>
  <c r="BV61"/>
  <c r="BV60"/>
  <c r="BV59"/>
  <c r="BV58"/>
  <c r="BV57"/>
  <c r="BV56"/>
  <c r="BV55"/>
  <c r="BV54"/>
  <c r="BV53"/>
  <c r="BV52"/>
  <c r="BV51"/>
  <c r="BV50"/>
  <c r="BV49"/>
  <c r="BV48"/>
  <c r="BV47"/>
  <c r="BV46"/>
  <c r="BV45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8"/>
  <c r="BV7"/>
  <c r="BV6"/>
  <c r="BV5"/>
  <c r="BV4"/>
  <c r="AS137" i="38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0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31"/>
  <c r="AS29"/>
  <c r="AB4"/>
  <c r="AF4"/>
  <c r="AJ4"/>
  <c r="AP4"/>
  <c r="AT4"/>
  <c r="AD4"/>
  <c r="AH4"/>
  <c r="AL4"/>
  <c r="AR4"/>
  <c r="AW300" i="41"/>
  <c r="AW299"/>
  <c r="AW298"/>
  <c r="AW297"/>
  <c r="AW296"/>
  <c r="AW295"/>
  <c r="AW294"/>
  <c r="AW293"/>
  <c r="AW292"/>
  <c r="AW291"/>
  <c r="AW290"/>
  <c r="AW289"/>
  <c r="AW288"/>
  <c r="AW287"/>
  <c r="AW286"/>
  <c r="AW285"/>
  <c r="AW284"/>
  <c r="AW283"/>
  <c r="AW282"/>
  <c r="AW281"/>
  <c r="AW280"/>
  <c r="AW279"/>
  <c r="AW278"/>
  <c r="AW277"/>
  <c r="AW276"/>
  <c r="AW275"/>
  <c r="AW274"/>
  <c r="AW273"/>
  <c r="AW272"/>
  <c r="AW271"/>
  <c r="AW270"/>
  <c r="AW269"/>
  <c r="AW268"/>
  <c r="AW267"/>
  <c r="AW266"/>
  <c r="AW265"/>
  <c r="AW264"/>
  <c r="AW263"/>
  <c r="AW262"/>
  <c r="AW261"/>
  <c r="AW260"/>
  <c r="AW259"/>
  <c r="AW258"/>
  <c r="AW257"/>
  <c r="AW256"/>
  <c r="AW255"/>
  <c r="AW254"/>
  <c r="AW253"/>
  <c r="AW252"/>
  <c r="AW251"/>
  <c r="AW250"/>
  <c r="AW249"/>
  <c r="AW248"/>
  <c r="AW247"/>
  <c r="AW246"/>
  <c r="AW245"/>
  <c r="AW244"/>
  <c r="AW243"/>
  <c r="AW242"/>
  <c r="AW241"/>
  <c r="AW240"/>
  <c r="AW239"/>
  <c r="AW238"/>
  <c r="AW237"/>
  <c r="AW236"/>
  <c r="AW235"/>
  <c r="AW234"/>
  <c r="AW233"/>
  <c r="AW232"/>
  <c r="AW231"/>
  <c r="AW230"/>
  <c r="AW229"/>
  <c r="AW228"/>
  <c r="AW227"/>
  <c r="AW226"/>
  <c r="AW225"/>
  <c r="AW224"/>
  <c r="AW223"/>
  <c r="AW222"/>
  <c r="AW221"/>
  <c r="AW220"/>
  <c r="AW219"/>
  <c r="AW218"/>
  <c r="AW217"/>
  <c r="AW216"/>
  <c r="AW215"/>
  <c r="AW214"/>
  <c r="AW213"/>
  <c r="AW212"/>
  <c r="AW211"/>
  <c r="AW210"/>
  <c r="AW209"/>
  <c r="AW208"/>
  <c r="AW207"/>
  <c r="AW206"/>
  <c r="AW205"/>
  <c r="AW204"/>
  <c r="AW203"/>
  <c r="AW202"/>
  <c r="AW201"/>
  <c r="AW200"/>
  <c r="AW199"/>
  <c r="AW198"/>
  <c r="AW197"/>
  <c r="AW196"/>
  <c r="AW195"/>
  <c r="AW194"/>
  <c r="AW193"/>
  <c r="AW192"/>
  <c r="AW191"/>
  <c r="AW190"/>
  <c r="AW189"/>
  <c r="AW188"/>
  <c r="AW187"/>
  <c r="AW186"/>
  <c r="AW185"/>
  <c r="AW184"/>
  <c r="AW183"/>
  <c r="AW182"/>
  <c r="AW181"/>
  <c r="AW180"/>
  <c r="AW179"/>
  <c r="AW178"/>
  <c r="AW177"/>
  <c r="AW176"/>
  <c r="AW175"/>
  <c r="AW174"/>
  <c r="AW173"/>
  <c r="AW172"/>
  <c r="AW171"/>
  <c r="AW170"/>
  <c r="AW169"/>
  <c r="AW168"/>
  <c r="AW167"/>
  <c r="AW166"/>
  <c r="AW165"/>
  <c r="AW164"/>
  <c r="AW163"/>
  <c r="AW162"/>
  <c r="AW161"/>
  <c r="AW160"/>
  <c r="AW159"/>
  <c r="AW158"/>
  <c r="AW157"/>
  <c r="AW156"/>
  <c r="AW155"/>
  <c r="AW154"/>
  <c r="AW153"/>
  <c r="AW152"/>
  <c r="AW151"/>
  <c r="AW150"/>
  <c r="AW149"/>
  <c r="AW148"/>
  <c r="AW147"/>
  <c r="AW146"/>
  <c r="AW145"/>
  <c r="AW144"/>
  <c r="AW143"/>
  <c r="AW142"/>
  <c r="AW141"/>
  <c r="AW140"/>
  <c r="AW139"/>
  <c r="AW138"/>
  <c r="AW137"/>
  <c r="AW136"/>
  <c r="AW135"/>
  <c r="AW134"/>
  <c r="AW133"/>
  <c r="AW132"/>
  <c r="AW131"/>
  <c r="AW130"/>
  <c r="AW129"/>
  <c r="AW128"/>
  <c r="AW127"/>
  <c r="AW126"/>
  <c r="AW125"/>
  <c r="AW124"/>
  <c r="AW123"/>
  <c r="AW122"/>
  <c r="AW121"/>
  <c r="AW120"/>
  <c r="AW119"/>
  <c r="AW118"/>
  <c r="AW117"/>
  <c r="AW116"/>
  <c r="AW115"/>
  <c r="AW114"/>
  <c r="AW113"/>
  <c r="AW112"/>
  <c r="AW111"/>
  <c r="AW110"/>
  <c r="AW109"/>
  <c r="AW108"/>
  <c r="AW107"/>
  <c r="AW106"/>
  <c r="AW105"/>
  <c r="AW104"/>
  <c r="AW103"/>
  <c r="AW102"/>
  <c r="AW101"/>
  <c r="AW100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BA300"/>
  <c r="BA299"/>
  <c r="BA298"/>
  <c r="BA297"/>
  <c r="BA296"/>
  <c r="BA295"/>
  <c r="BA294"/>
  <c r="BA293"/>
  <c r="BA292"/>
  <c r="BA291"/>
  <c r="BA290"/>
  <c r="BA289"/>
  <c r="BA288"/>
  <c r="BA287"/>
  <c r="BA286"/>
  <c r="BA285"/>
  <c r="BA284"/>
  <c r="BA283"/>
  <c r="BA282"/>
  <c r="BA281"/>
  <c r="BA280"/>
  <c r="BA279"/>
  <c r="BA278"/>
  <c r="BA277"/>
  <c r="BA276"/>
  <c r="BA275"/>
  <c r="BA274"/>
  <c r="BA273"/>
  <c r="BA272"/>
  <c r="BA271"/>
  <c r="BA270"/>
  <c r="BA269"/>
  <c r="BA268"/>
  <c r="BA267"/>
  <c r="BA266"/>
  <c r="BA265"/>
  <c r="BA264"/>
  <c r="BA263"/>
  <c r="BA262"/>
  <c r="BA261"/>
  <c r="BA260"/>
  <c r="BA259"/>
  <c r="BA258"/>
  <c r="BA257"/>
  <c r="BA256"/>
  <c r="BA255"/>
  <c r="BA254"/>
  <c r="BA253"/>
  <c r="BA252"/>
  <c r="BA251"/>
  <c r="BA250"/>
  <c r="BA249"/>
  <c r="BA248"/>
  <c r="BA247"/>
  <c r="BA246"/>
  <c r="BA245"/>
  <c r="BA244"/>
  <c r="BA243"/>
  <c r="BA242"/>
  <c r="BA241"/>
  <c r="BA240"/>
  <c r="BA239"/>
  <c r="BA238"/>
  <c r="BA237"/>
  <c r="BA236"/>
  <c r="BA235"/>
  <c r="BA234"/>
  <c r="BA233"/>
  <c r="BA232"/>
  <c r="BA231"/>
  <c r="BA230"/>
  <c r="BA229"/>
  <c r="BA228"/>
  <c r="BA227"/>
  <c r="BA226"/>
  <c r="BA225"/>
  <c r="BA224"/>
  <c r="BA223"/>
  <c r="BA222"/>
  <c r="BA221"/>
  <c r="BA220"/>
  <c r="BA219"/>
  <c r="BA218"/>
  <c r="BA217"/>
  <c r="BA216"/>
  <c r="BA215"/>
  <c r="BA214"/>
  <c r="BA213"/>
  <c r="BA212"/>
  <c r="BA211"/>
  <c r="BA210"/>
  <c r="BA209"/>
  <c r="BA208"/>
  <c r="BA207"/>
  <c r="BA206"/>
  <c r="BA205"/>
  <c r="BA204"/>
  <c r="BA203"/>
  <c r="BA202"/>
  <c r="BA201"/>
  <c r="BA200"/>
  <c r="BA199"/>
  <c r="BA198"/>
  <c r="BA197"/>
  <c r="BA196"/>
  <c r="BA195"/>
  <c r="BA194"/>
  <c r="BA193"/>
  <c r="BA192"/>
  <c r="BA191"/>
  <c r="BA190"/>
  <c r="BA189"/>
  <c r="BA188"/>
  <c r="BA187"/>
  <c r="BA186"/>
  <c r="BA185"/>
  <c r="BA184"/>
  <c r="BA183"/>
  <c r="BA182"/>
  <c r="BA181"/>
  <c r="BA180"/>
  <c r="BA179"/>
  <c r="BA178"/>
  <c r="BA177"/>
  <c r="BA176"/>
  <c r="BA175"/>
  <c r="BA174"/>
  <c r="BA173"/>
  <c r="BA172"/>
  <c r="BA171"/>
  <c r="BA170"/>
  <c r="BA169"/>
  <c r="BA168"/>
  <c r="BA167"/>
  <c r="BA166"/>
  <c r="BA165"/>
  <c r="BA164"/>
  <c r="BA163"/>
  <c r="BA162"/>
  <c r="BA161"/>
  <c r="BA160"/>
  <c r="BA159"/>
  <c r="BA158"/>
  <c r="BA157"/>
  <c r="BA156"/>
  <c r="BA155"/>
  <c r="BA154"/>
  <c r="BA153"/>
  <c r="BA152"/>
  <c r="BA151"/>
  <c r="BA150"/>
  <c r="BA149"/>
  <c r="BA148"/>
  <c r="BA147"/>
  <c r="BA146"/>
  <c r="BA145"/>
  <c r="BA144"/>
  <c r="BA143"/>
  <c r="BA142"/>
  <c r="BA141"/>
  <c r="BA140"/>
  <c r="BA139"/>
  <c r="BA138"/>
  <c r="BA137"/>
  <c r="BA136"/>
  <c r="BA135"/>
  <c r="BA134"/>
  <c r="BA133"/>
  <c r="BA132"/>
  <c r="BA131"/>
  <c r="BA130"/>
  <c r="BA129"/>
  <c r="BA128"/>
  <c r="BA127"/>
  <c r="BA126"/>
  <c r="BA125"/>
  <c r="BA124"/>
  <c r="BA123"/>
  <c r="BA122"/>
  <c r="BA121"/>
  <c r="BA120"/>
  <c r="BA119"/>
  <c r="BA118"/>
  <c r="BA117"/>
  <c r="BA116"/>
  <c r="BA115"/>
  <c r="BA114"/>
  <c r="BA113"/>
  <c r="BA112"/>
  <c r="BA111"/>
  <c r="BA110"/>
  <c r="BA109"/>
  <c r="BA108"/>
  <c r="BA107"/>
  <c r="BA106"/>
  <c r="BA105"/>
  <c r="BA104"/>
  <c r="BA103"/>
  <c r="BA102"/>
  <c r="BA101"/>
  <c r="BA100"/>
  <c r="BA99"/>
  <c r="BA98"/>
  <c r="BA97"/>
  <c r="BA96"/>
  <c r="BA95"/>
  <c r="BA94"/>
  <c r="BA93"/>
  <c r="BA92"/>
  <c r="BA91"/>
  <c r="BA90"/>
  <c r="BA89"/>
  <c r="BA88"/>
  <c r="BA87"/>
  <c r="BA86"/>
  <c r="BA85"/>
  <c r="BA84"/>
  <c r="BA83"/>
  <c r="BA82"/>
  <c r="BA81"/>
  <c r="BA80"/>
  <c r="BA79"/>
  <c r="BA78"/>
  <c r="BA77"/>
  <c r="BA76"/>
  <c r="BA75"/>
  <c r="BE300"/>
  <c r="BE299"/>
  <c r="BE298"/>
  <c r="BE297"/>
  <c r="BE296"/>
  <c r="BE295"/>
  <c r="BE294"/>
  <c r="BE293"/>
  <c r="BE292"/>
  <c r="BE291"/>
  <c r="BE290"/>
  <c r="BE289"/>
  <c r="BE288"/>
  <c r="BE287"/>
  <c r="BE286"/>
  <c r="BE285"/>
  <c r="BE284"/>
  <c r="BE283"/>
  <c r="BE282"/>
  <c r="BE281"/>
  <c r="BE280"/>
  <c r="BE279"/>
  <c r="BE278"/>
  <c r="BE277"/>
  <c r="BE276"/>
  <c r="BE275"/>
  <c r="BE274"/>
  <c r="BE273"/>
  <c r="BE272"/>
  <c r="BE271"/>
  <c r="BE270"/>
  <c r="BE269"/>
  <c r="BE268"/>
  <c r="BE267"/>
  <c r="BE266"/>
  <c r="BE265"/>
  <c r="BE264"/>
  <c r="BE263"/>
  <c r="BE262"/>
  <c r="BE261"/>
  <c r="BE260"/>
  <c r="BE259"/>
  <c r="BE258"/>
  <c r="BE257"/>
  <c r="BE256"/>
  <c r="BE255"/>
  <c r="BE254"/>
  <c r="BE253"/>
  <c r="BE252"/>
  <c r="BE251"/>
  <c r="BE250"/>
  <c r="BE249"/>
  <c r="BE248"/>
  <c r="BE247"/>
  <c r="BE246"/>
  <c r="BE245"/>
  <c r="BE244"/>
  <c r="BE243"/>
  <c r="BE242"/>
  <c r="BE241"/>
  <c r="BE240"/>
  <c r="BE239"/>
  <c r="BE238"/>
  <c r="BE237"/>
  <c r="BE236"/>
  <c r="BE235"/>
  <c r="BE234"/>
  <c r="BE233"/>
  <c r="BE232"/>
  <c r="BE231"/>
  <c r="BE230"/>
  <c r="BE229"/>
  <c r="BE228"/>
  <c r="BE227"/>
  <c r="BE226"/>
  <c r="BE225"/>
  <c r="BE224"/>
  <c r="BE223"/>
  <c r="BE222"/>
  <c r="BE221"/>
  <c r="BE220"/>
  <c r="BE219"/>
  <c r="BE218"/>
  <c r="BE217"/>
  <c r="BE216"/>
  <c r="BE215"/>
  <c r="BE214"/>
  <c r="BE213"/>
  <c r="BE212"/>
  <c r="BE211"/>
  <c r="BE210"/>
  <c r="BE209"/>
  <c r="BE208"/>
  <c r="BE207"/>
  <c r="BE206"/>
  <c r="BE205"/>
  <c r="BE204"/>
  <c r="BE203"/>
  <c r="BE202"/>
  <c r="BE201"/>
  <c r="BE200"/>
  <c r="BE199"/>
  <c r="BE198"/>
  <c r="BE197"/>
  <c r="BE196"/>
  <c r="BE195"/>
  <c r="BE194"/>
  <c r="BE193"/>
  <c r="BE192"/>
  <c r="BE191"/>
  <c r="BE190"/>
  <c r="BE189"/>
  <c r="BE188"/>
  <c r="BE187"/>
  <c r="BE186"/>
  <c r="BE185"/>
  <c r="BE184"/>
  <c r="BE183"/>
  <c r="BE182"/>
  <c r="BE181"/>
  <c r="BE180"/>
  <c r="BE179"/>
  <c r="BE178"/>
  <c r="BE177"/>
  <c r="BE176"/>
  <c r="BE175"/>
  <c r="BE174"/>
  <c r="BE173"/>
  <c r="BE172"/>
  <c r="BE171"/>
  <c r="BE170"/>
  <c r="BE169"/>
  <c r="BE168"/>
  <c r="BE167"/>
  <c r="BE166"/>
  <c r="BE165"/>
  <c r="BE164"/>
  <c r="BE163"/>
  <c r="BE162"/>
  <c r="BE161"/>
  <c r="BE160"/>
  <c r="BE159"/>
  <c r="BE158"/>
  <c r="BE157"/>
  <c r="BE156"/>
  <c r="BE155"/>
  <c r="BE154"/>
  <c r="BE153"/>
  <c r="BE152"/>
  <c r="BE151"/>
  <c r="BE150"/>
  <c r="BE149"/>
  <c r="BE148"/>
  <c r="BE147"/>
  <c r="BE146"/>
  <c r="BE145"/>
  <c r="BE144"/>
  <c r="BE143"/>
  <c r="BE142"/>
  <c r="BE141"/>
  <c r="BE140"/>
  <c r="BE139"/>
  <c r="BE138"/>
  <c r="BE137"/>
  <c r="BE136"/>
  <c r="BE135"/>
  <c r="BE134"/>
  <c r="BE133"/>
  <c r="BE132"/>
  <c r="BE131"/>
  <c r="BE130"/>
  <c r="BE129"/>
  <c r="BE128"/>
  <c r="BE127"/>
  <c r="BE126"/>
  <c r="BE125"/>
  <c r="BE124"/>
  <c r="BE123"/>
  <c r="BE122"/>
  <c r="BE121"/>
  <c r="BE120"/>
  <c r="BE119"/>
  <c r="BE118"/>
  <c r="BE117"/>
  <c r="BE116"/>
  <c r="BE115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BN300"/>
  <c r="BN299"/>
  <c r="BN298"/>
  <c r="BN297"/>
  <c r="BN296"/>
  <c r="BN295"/>
  <c r="BN294"/>
  <c r="BN293"/>
  <c r="BN292"/>
  <c r="BN291"/>
  <c r="BN290"/>
  <c r="BN289"/>
  <c r="BN288"/>
  <c r="BN287"/>
  <c r="BN286"/>
  <c r="BN285"/>
  <c r="BN284"/>
  <c r="BN283"/>
  <c r="BN282"/>
  <c r="BN281"/>
  <c r="BN280"/>
  <c r="BN279"/>
  <c r="BN278"/>
  <c r="BN277"/>
  <c r="BN276"/>
  <c r="BN275"/>
  <c r="BN273"/>
  <c r="BN272"/>
  <c r="BN271"/>
  <c r="BN270"/>
  <c r="BN269"/>
  <c r="BN268"/>
  <c r="BN267"/>
  <c r="BN266"/>
  <c r="BN265"/>
  <c r="BN264"/>
  <c r="BN263"/>
  <c r="BN262"/>
  <c r="BN261"/>
  <c r="BN260"/>
  <c r="BN259"/>
  <c r="BN258"/>
  <c r="BN257"/>
  <c r="BN256"/>
  <c r="BN255"/>
  <c r="BN254"/>
  <c r="BN253"/>
  <c r="BN252"/>
  <c r="BN251"/>
  <c r="BN250"/>
  <c r="BN249"/>
  <c r="BN248"/>
  <c r="BN247"/>
  <c r="BN246"/>
  <c r="BN274"/>
  <c r="BN245"/>
  <c r="BN244"/>
  <c r="BN243"/>
  <c r="BN242"/>
  <c r="BN241"/>
  <c r="BN240"/>
  <c r="BN239"/>
  <c r="BN238"/>
  <c r="BN237"/>
  <c r="BN236"/>
  <c r="BN235"/>
  <c r="BN234"/>
  <c r="BN233"/>
  <c r="BN232"/>
  <c r="BN231"/>
  <c r="BN230"/>
  <c r="BN229"/>
  <c r="BN228"/>
  <c r="BN227"/>
  <c r="BN226"/>
  <c r="BN225"/>
  <c r="BN224"/>
  <c r="BN223"/>
  <c r="BN222"/>
  <c r="BN221"/>
  <c r="BN220"/>
  <c r="BN219"/>
  <c r="BN218"/>
  <c r="BN217"/>
  <c r="BN216"/>
  <c r="BN215"/>
  <c r="BN214"/>
  <c r="BN213"/>
  <c r="BN212"/>
  <c r="BN211"/>
  <c r="BN210"/>
  <c r="BN209"/>
  <c r="BN208"/>
  <c r="BN207"/>
  <c r="BN206"/>
  <c r="BN205"/>
  <c r="BN204"/>
  <c r="BN203"/>
  <c r="BN202"/>
  <c r="BN201"/>
  <c r="BN200"/>
  <c r="BN199"/>
  <c r="BN198"/>
  <c r="BN197"/>
  <c r="BN196"/>
  <c r="BN195"/>
  <c r="BN194"/>
  <c r="BN193"/>
  <c r="BN192"/>
  <c r="BN191"/>
  <c r="BN190"/>
  <c r="BN189"/>
  <c r="BN188"/>
  <c r="BN187"/>
  <c r="BN186"/>
  <c r="BN185"/>
  <c r="BN184"/>
  <c r="BN183"/>
  <c r="BN182"/>
  <c r="BN181"/>
  <c r="BN180"/>
  <c r="BN179"/>
  <c r="BN178"/>
  <c r="BN177"/>
  <c r="BN176"/>
  <c r="BN175"/>
  <c r="BN174"/>
  <c r="BN173"/>
  <c r="BN172"/>
  <c r="BN171"/>
  <c r="BN170"/>
  <c r="BN169"/>
  <c r="BN168"/>
  <c r="BN167"/>
  <c r="BN166"/>
  <c r="BN165"/>
  <c r="BN164"/>
  <c r="BN163"/>
  <c r="BN162"/>
  <c r="BN161"/>
  <c r="BN160"/>
  <c r="BN159"/>
  <c r="BN158"/>
  <c r="BN157"/>
  <c r="BN156"/>
  <c r="BN155"/>
  <c r="BN154"/>
  <c r="BN153"/>
  <c r="BN152"/>
  <c r="BN151"/>
  <c r="BN150"/>
  <c r="BN149"/>
  <c r="BN148"/>
  <c r="BN147"/>
  <c r="BN146"/>
  <c r="BN145"/>
  <c r="BN144"/>
  <c r="BN143"/>
  <c r="BN142"/>
  <c r="BN141"/>
  <c r="BN140"/>
  <c r="BN139"/>
  <c r="BN138"/>
  <c r="BN137"/>
  <c r="BN136"/>
  <c r="BN135"/>
  <c r="BN134"/>
  <c r="BN133"/>
  <c r="BN132"/>
  <c r="BN131"/>
  <c r="BN130"/>
  <c r="BN129"/>
  <c r="BN128"/>
  <c r="BN127"/>
  <c r="BN126"/>
  <c r="BN125"/>
  <c r="BN124"/>
  <c r="BN123"/>
  <c r="BN122"/>
  <c r="BN121"/>
  <c r="BN120"/>
  <c r="BN119"/>
  <c r="BN118"/>
  <c r="BN117"/>
  <c r="BN116"/>
  <c r="BN115"/>
  <c r="BN114"/>
  <c r="BN113"/>
  <c r="BN112"/>
  <c r="BN111"/>
  <c r="BN110"/>
  <c r="BN109"/>
  <c r="BN108"/>
  <c r="BN107"/>
  <c r="BN106"/>
  <c r="BN105"/>
  <c r="BN104"/>
  <c r="BN103"/>
  <c r="BN102"/>
  <c r="BN101"/>
  <c r="BN100"/>
  <c r="BN99"/>
  <c r="BN98"/>
  <c r="BN97"/>
  <c r="BN96"/>
  <c r="BN95"/>
  <c r="BN94"/>
  <c r="BN93"/>
  <c r="BN92"/>
  <c r="BN91"/>
  <c r="BN90"/>
  <c r="BN89"/>
  <c r="BN88"/>
  <c r="BN87"/>
  <c r="BN86"/>
  <c r="BN85"/>
  <c r="BN84"/>
  <c r="BN83"/>
  <c r="BN82"/>
  <c r="BN81"/>
  <c r="BN80"/>
  <c r="BN79"/>
  <c r="BN78"/>
  <c r="BN77"/>
  <c r="BN76"/>
  <c r="BN75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75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BR300"/>
  <c r="BR299"/>
  <c r="BR298"/>
  <c r="BR297"/>
  <c r="BR296"/>
  <c r="BR295"/>
  <c r="BR294"/>
  <c r="BR293"/>
  <c r="BR292"/>
  <c r="BR291"/>
  <c r="BR290"/>
  <c r="BR289"/>
  <c r="BR288"/>
  <c r="BR287"/>
  <c r="BR286"/>
  <c r="BR285"/>
  <c r="BR284"/>
  <c r="BR283"/>
  <c r="BR282"/>
  <c r="BR281"/>
  <c r="BR280"/>
  <c r="BR279"/>
  <c r="BR278"/>
  <c r="BR277"/>
  <c r="BR276"/>
  <c r="BR275"/>
  <c r="BR273"/>
  <c r="BR272"/>
  <c r="BR271"/>
  <c r="BR270"/>
  <c r="BR269"/>
  <c r="BR268"/>
  <c r="BR267"/>
  <c r="BR266"/>
  <c r="BR265"/>
  <c r="BR264"/>
  <c r="BR263"/>
  <c r="BR262"/>
  <c r="BR261"/>
  <c r="BR260"/>
  <c r="BR259"/>
  <c r="BR258"/>
  <c r="BR257"/>
  <c r="BR256"/>
  <c r="BR255"/>
  <c r="BR254"/>
  <c r="BR253"/>
  <c r="BR252"/>
  <c r="BR251"/>
  <c r="BR250"/>
  <c r="BR249"/>
  <c r="BR248"/>
  <c r="BR247"/>
  <c r="BR246"/>
  <c r="BR274"/>
  <c r="BR245"/>
  <c r="BR244"/>
  <c r="BR243"/>
  <c r="BR242"/>
  <c r="BR241"/>
  <c r="BR240"/>
  <c r="BR239"/>
  <c r="BR238"/>
  <c r="BR237"/>
  <c r="BR236"/>
  <c r="BR235"/>
  <c r="BR234"/>
  <c r="BR233"/>
  <c r="BR232"/>
  <c r="BR231"/>
  <c r="BR230"/>
  <c r="BR229"/>
  <c r="BR228"/>
  <c r="BR227"/>
  <c r="BR226"/>
  <c r="BR225"/>
  <c r="BR224"/>
  <c r="BR223"/>
  <c r="BR222"/>
  <c r="BR221"/>
  <c r="BR220"/>
  <c r="BR219"/>
  <c r="BR218"/>
  <c r="BR217"/>
  <c r="BR216"/>
  <c r="BR215"/>
  <c r="BR214"/>
  <c r="BR213"/>
  <c r="BR212"/>
  <c r="BR211"/>
  <c r="BR210"/>
  <c r="BR209"/>
  <c r="BR208"/>
  <c r="BR207"/>
  <c r="BR206"/>
  <c r="BR205"/>
  <c r="BR204"/>
  <c r="BR203"/>
  <c r="BR202"/>
  <c r="BR201"/>
  <c r="BR200"/>
  <c r="BR199"/>
  <c r="BR198"/>
  <c r="BR197"/>
  <c r="BR196"/>
  <c r="BR195"/>
  <c r="BR194"/>
  <c r="BR193"/>
  <c r="BR192"/>
  <c r="BR191"/>
  <c r="BR190"/>
  <c r="BR189"/>
  <c r="BR188"/>
  <c r="BR187"/>
  <c r="BR186"/>
  <c r="BR185"/>
  <c r="BR184"/>
  <c r="BR183"/>
  <c r="BR182"/>
  <c r="BR181"/>
  <c r="BR180"/>
  <c r="BR179"/>
  <c r="BR178"/>
  <c r="BR177"/>
  <c r="BR176"/>
  <c r="BR175"/>
  <c r="BR174"/>
  <c r="BR173"/>
  <c r="BR172"/>
  <c r="BR171"/>
  <c r="BR170"/>
  <c r="BR169"/>
  <c r="BR168"/>
  <c r="BR167"/>
  <c r="BR166"/>
  <c r="BR165"/>
  <c r="BR164"/>
  <c r="BR163"/>
  <c r="BR162"/>
  <c r="BR161"/>
  <c r="BR160"/>
  <c r="BR159"/>
  <c r="BR158"/>
  <c r="BR157"/>
  <c r="BR156"/>
  <c r="BR155"/>
  <c r="BR154"/>
  <c r="BR153"/>
  <c r="BR152"/>
  <c r="BR151"/>
  <c r="BR150"/>
  <c r="BR149"/>
  <c r="BR148"/>
  <c r="BR147"/>
  <c r="BR146"/>
  <c r="BR145"/>
  <c r="BR144"/>
  <c r="BR143"/>
  <c r="BR142"/>
  <c r="BR141"/>
  <c r="BR140"/>
  <c r="BR139"/>
  <c r="BR138"/>
  <c r="BR137"/>
  <c r="BR136"/>
  <c r="BR135"/>
  <c r="BR134"/>
  <c r="BR133"/>
  <c r="BR132"/>
  <c r="BR131"/>
  <c r="BR130"/>
  <c r="BR129"/>
  <c r="BR128"/>
  <c r="BR127"/>
  <c r="BR126"/>
  <c r="BR125"/>
  <c r="BR124"/>
  <c r="BR123"/>
  <c r="BR122"/>
  <c r="BR121"/>
  <c r="BR120"/>
  <c r="BR119"/>
  <c r="BR118"/>
  <c r="BR117"/>
  <c r="BR116"/>
  <c r="BR115"/>
  <c r="BR114"/>
  <c r="BR113"/>
  <c r="BR112"/>
  <c r="BR111"/>
  <c r="BR110"/>
  <c r="BR109"/>
  <c r="BR108"/>
  <c r="BR107"/>
  <c r="BR106"/>
  <c r="BR105"/>
  <c r="BR104"/>
  <c r="BR103"/>
  <c r="BR102"/>
  <c r="BR101"/>
  <c r="BR100"/>
  <c r="BR99"/>
  <c r="BR98"/>
  <c r="BR97"/>
  <c r="BR96"/>
  <c r="BR95"/>
  <c r="BR94"/>
  <c r="BR93"/>
  <c r="BR92"/>
  <c r="BR91"/>
  <c r="BR90"/>
  <c r="BR89"/>
  <c r="BR88"/>
  <c r="BR87"/>
  <c r="BR86"/>
  <c r="BR85"/>
  <c r="BR84"/>
  <c r="BR83"/>
  <c r="BR82"/>
  <c r="BR81"/>
  <c r="BR80"/>
  <c r="BR79"/>
  <c r="BR78"/>
  <c r="BR77"/>
  <c r="BR76"/>
  <c r="BR75"/>
  <c r="Z300" i="38"/>
  <c r="Z298"/>
  <c r="Z296"/>
  <c r="Z294"/>
  <c r="Z292"/>
  <c r="Z290"/>
  <c r="Z288"/>
  <c r="Z286"/>
  <c r="Z284"/>
  <c r="Z282"/>
  <c r="Z280"/>
  <c r="Z278"/>
  <c r="Z276"/>
  <c r="Z274"/>
  <c r="Z272"/>
  <c r="Z270"/>
  <c r="Z268"/>
  <c r="Z266"/>
  <c r="Z264"/>
  <c r="Z262"/>
  <c r="Z260"/>
  <c r="Z258"/>
  <c r="Z256"/>
  <c r="Z254"/>
  <c r="Z252"/>
  <c r="Z250"/>
  <c r="Z248"/>
  <c r="Z246"/>
  <c r="Z244"/>
  <c r="Z242"/>
  <c r="Z240"/>
  <c r="Z238"/>
  <c r="Z236"/>
  <c r="Z234"/>
  <c r="Z232"/>
  <c r="Z230"/>
  <c r="Z228"/>
  <c r="Z226"/>
  <c r="Z224"/>
  <c r="Z222"/>
  <c r="Z220"/>
  <c r="Z218"/>
  <c r="Z216"/>
  <c r="Z214"/>
  <c r="Z212"/>
  <c r="Z210"/>
  <c r="Z208"/>
  <c r="Z206"/>
  <c r="Z204"/>
  <c r="Z202"/>
  <c r="Z200"/>
  <c r="Z198"/>
  <c r="Z196"/>
  <c r="Z194"/>
  <c r="Z192"/>
  <c r="Z190"/>
  <c r="Z188"/>
  <c r="Z186"/>
  <c r="Z184"/>
  <c r="Z182"/>
  <c r="Z180"/>
  <c r="Z178"/>
  <c r="Z176"/>
  <c r="Z174"/>
  <c r="Z172"/>
  <c r="Z170"/>
  <c r="Z168"/>
  <c r="Z166"/>
  <c r="Z164"/>
  <c r="Z162"/>
  <c r="Z160"/>
  <c r="Z158"/>
  <c r="Z156"/>
  <c r="Z154"/>
  <c r="Z152"/>
  <c r="Z150"/>
  <c r="Z148"/>
  <c r="Z146"/>
  <c r="Z144"/>
  <c r="Z142"/>
  <c r="Z140"/>
  <c r="Z299"/>
  <c r="Z297"/>
  <c r="Z295"/>
  <c r="Z293"/>
  <c r="Z291"/>
  <c r="Z289"/>
  <c r="Z287"/>
  <c r="Z285"/>
  <c r="Z283"/>
  <c r="Z281"/>
  <c r="Z279"/>
  <c r="Z277"/>
  <c r="Z275"/>
  <c r="Z273"/>
  <c r="Z271"/>
  <c r="Z269"/>
  <c r="Z267"/>
  <c r="Z265"/>
  <c r="Z263"/>
  <c r="Z261"/>
  <c r="Z259"/>
  <c r="Z257"/>
  <c r="Z255"/>
  <c r="Z253"/>
  <c r="Z251"/>
  <c r="Z249"/>
  <c r="Z247"/>
  <c r="Z245"/>
  <c r="Z243"/>
  <c r="Z241"/>
  <c r="Z239"/>
  <c r="Z237"/>
  <c r="Z235"/>
  <c r="Z233"/>
  <c r="Z231"/>
  <c r="Z229"/>
  <c r="Z227"/>
  <c r="Z225"/>
  <c r="Z223"/>
  <c r="Z221"/>
  <c r="Z219"/>
  <c r="Z217"/>
  <c r="Z215"/>
  <c r="Z213"/>
  <c r="Z211"/>
  <c r="Z209"/>
  <c r="Z207"/>
  <c r="Z205"/>
  <c r="Z203"/>
  <c r="Z201"/>
  <c r="Z199"/>
  <c r="Z197"/>
  <c r="Z195"/>
  <c r="Z193"/>
  <c r="Z191"/>
  <c r="Z189"/>
  <c r="Z187"/>
  <c r="Z185"/>
  <c r="Z183"/>
  <c r="Z181"/>
  <c r="Z179"/>
  <c r="Z177"/>
  <c r="Z175"/>
  <c r="Z173"/>
  <c r="Z171"/>
  <c r="Z169"/>
  <c r="Z167"/>
  <c r="Z165"/>
  <c r="Z163"/>
  <c r="Z161"/>
  <c r="Z159"/>
  <c r="Z157"/>
  <c r="Z155"/>
  <c r="Z153"/>
  <c r="Z151"/>
  <c r="Z149"/>
  <c r="Z147"/>
  <c r="Z145"/>
  <c r="Z143"/>
  <c r="Z141"/>
  <c r="Z139"/>
  <c r="Z137"/>
  <c r="Z135"/>
  <c r="Z133"/>
  <c r="Z131"/>
  <c r="AI299"/>
  <c r="AI297"/>
  <c r="AI295"/>
  <c r="AI293"/>
  <c r="AI291"/>
  <c r="AI289"/>
  <c r="AI287"/>
  <c r="AI285"/>
  <c r="AI283"/>
  <c r="AI281"/>
  <c r="AI279"/>
  <c r="AI277"/>
  <c r="AI275"/>
  <c r="AI273"/>
  <c r="AI271"/>
  <c r="AI269"/>
  <c r="AI267"/>
  <c r="AI265"/>
  <c r="AI263"/>
  <c r="AI261"/>
  <c r="AI259"/>
  <c r="AI257"/>
  <c r="AI255"/>
  <c r="AI253"/>
  <c r="AI251"/>
  <c r="AI249"/>
  <c r="AI247"/>
  <c r="AI245"/>
  <c r="AI243"/>
  <c r="AI241"/>
  <c r="AI239"/>
  <c r="AI237"/>
  <c r="AI235"/>
  <c r="AI233"/>
  <c r="AI231"/>
  <c r="AI229"/>
  <c r="AI227"/>
  <c r="AI225"/>
  <c r="AI223"/>
  <c r="AI221"/>
  <c r="AI219"/>
  <c r="AI217"/>
  <c r="AI215"/>
  <c r="AI213"/>
  <c r="AI211"/>
  <c r="AI209"/>
  <c r="AI207"/>
  <c r="AI205"/>
  <c r="AI203"/>
  <c r="AI201"/>
  <c r="AI199"/>
  <c r="AI197"/>
  <c r="AI195"/>
  <c r="AI193"/>
  <c r="AI191"/>
  <c r="AI189"/>
  <c r="AI187"/>
  <c r="AI185"/>
  <c r="AI183"/>
  <c r="AI181"/>
  <c r="AI179"/>
  <c r="AI177"/>
  <c r="AI175"/>
  <c r="AI173"/>
  <c r="AI171"/>
  <c r="AI169"/>
  <c r="AI167"/>
  <c r="AI165"/>
  <c r="AI163"/>
  <c r="AI161"/>
  <c r="AI159"/>
  <c r="AI157"/>
  <c r="AI155"/>
  <c r="AI153"/>
  <c r="AI151"/>
  <c r="AI149"/>
  <c r="AI147"/>
  <c r="AI145"/>
  <c r="AI143"/>
  <c r="AI141"/>
  <c r="AI139"/>
  <c r="AI300"/>
  <c r="AI298"/>
  <c r="AI296"/>
  <c r="AI294"/>
  <c r="AI292"/>
  <c r="AI290"/>
  <c r="AI288"/>
  <c r="AI286"/>
  <c r="AI284"/>
  <c r="AI282"/>
  <c r="AI280"/>
  <c r="AI278"/>
  <c r="AI276"/>
  <c r="AI274"/>
  <c r="AI272"/>
  <c r="AI270"/>
  <c r="AI268"/>
  <c r="AI266"/>
  <c r="AI264"/>
  <c r="AI262"/>
  <c r="AI260"/>
  <c r="AI258"/>
  <c r="AI256"/>
  <c r="AI254"/>
  <c r="AI252"/>
  <c r="AI250"/>
  <c r="AI248"/>
  <c r="AI246"/>
  <c r="AI244"/>
  <c r="AI242"/>
  <c r="AI240"/>
  <c r="AI238"/>
  <c r="AI236"/>
  <c r="AI234"/>
  <c r="AI232"/>
  <c r="AI230"/>
  <c r="AI228"/>
  <c r="AI226"/>
  <c r="AI224"/>
  <c r="AI222"/>
  <c r="AI220"/>
  <c r="AI218"/>
  <c r="AI216"/>
  <c r="AI214"/>
  <c r="AI212"/>
  <c r="AI210"/>
  <c r="AI208"/>
  <c r="AI206"/>
  <c r="AI204"/>
  <c r="AI202"/>
  <c r="AI200"/>
  <c r="AI198"/>
  <c r="AI196"/>
  <c r="AI194"/>
  <c r="AI192"/>
  <c r="AI190"/>
  <c r="AI188"/>
  <c r="AI186"/>
  <c r="AI184"/>
  <c r="AI182"/>
  <c r="AI180"/>
  <c r="AI178"/>
  <c r="AI176"/>
  <c r="AI174"/>
  <c r="AI172"/>
  <c r="AI170"/>
  <c r="AI168"/>
  <c r="AI166"/>
  <c r="AI164"/>
  <c r="AI162"/>
  <c r="AI160"/>
  <c r="AI158"/>
  <c r="AI156"/>
  <c r="AI154"/>
  <c r="AI152"/>
  <c r="AI150"/>
  <c r="AI148"/>
  <c r="AI146"/>
  <c r="AI144"/>
  <c r="AI142"/>
  <c r="AI140"/>
  <c r="AI138"/>
  <c r="AI136"/>
  <c r="AI134"/>
  <c r="AI132"/>
  <c r="AI130"/>
  <c r="AN300"/>
  <c r="AN298"/>
  <c r="AN296"/>
  <c r="AN294"/>
  <c r="AN292"/>
  <c r="AN290"/>
  <c r="AN288"/>
  <c r="AN286"/>
  <c r="AN284"/>
  <c r="AN282"/>
  <c r="AN280"/>
  <c r="AN278"/>
  <c r="AN276"/>
  <c r="AN274"/>
  <c r="AN272"/>
  <c r="AN270"/>
  <c r="AN268"/>
  <c r="AN266"/>
  <c r="AN264"/>
  <c r="AN262"/>
  <c r="AN260"/>
  <c r="AN258"/>
  <c r="AN256"/>
  <c r="AN254"/>
  <c r="AN252"/>
  <c r="AN250"/>
  <c r="AN248"/>
  <c r="AN246"/>
  <c r="AN244"/>
  <c r="AN242"/>
  <c r="AN240"/>
  <c r="AN238"/>
  <c r="AN236"/>
  <c r="AN234"/>
  <c r="AN232"/>
  <c r="AN230"/>
  <c r="AN228"/>
  <c r="AN226"/>
  <c r="AN224"/>
  <c r="AN222"/>
  <c r="AN220"/>
  <c r="AN218"/>
  <c r="AN216"/>
  <c r="AN214"/>
  <c r="AN212"/>
  <c r="AN210"/>
  <c r="AN208"/>
  <c r="AN206"/>
  <c r="AN204"/>
  <c r="AN202"/>
  <c r="AN200"/>
  <c r="AN198"/>
  <c r="AN196"/>
  <c r="AN194"/>
  <c r="AN192"/>
  <c r="AN190"/>
  <c r="AN188"/>
  <c r="AN186"/>
  <c r="AN184"/>
  <c r="AN182"/>
  <c r="AN180"/>
  <c r="AN178"/>
  <c r="AN176"/>
  <c r="AN174"/>
  <c r="AN172"/>
  <c r="AN170"/>
  <c r="AN168"/>
  <c r="AN166"/>
  <c r="AN164"/>
  <c r="AN162"/>
  <c r="AN160"/>
  <c r="AN158"/>
  <c r="AN156"/>
  <c r="AN154"/>
  <c r="AN152"/>
  <c r="AN150"/>
  <c r="AN148"/>
  <c r="AN146"/>
  <c r="AN144"/>
  <c r="AN142"/>
  <c r="AN140"/>
  <c r="AN299"/>
  <c r="AN297"/>
  <c r="AN295"/>
  <c r="AN293"/>
  <c r="AN291"/>
  <c r="AN289"/>
  <c r="AN287"/>
  <c r="AN285"/>
  <c r="AN283"/>
  <c r="AN281"/>
  <c r="AN279"/>
  <c r="AN277"/>
  <c r="AN275"/>
  <c r="AN273"/>
  <c r="AN271"/>
  <c r="AN269"/>
  <c r="AN267"/>
  <c r="AN265"/>
  <c r="AN263"/>
  <c r="AN261"/>
  <c r="AN259"/>
  <c r="AN257"/>
  <c r="AN255"/>
  <c r="AN253"/>
  <c r="AN251"/>
  <c r="AN249"/>
  <c r="AN247"/>
  <c r="AN245"/>
  <c r="AN243"/>
  <c r="AN241"/>
  <c r="AN239"/>
  <c r="AN237"/>
  <c r="AN235"/>
  <c r="AN233"/>
  <c r="AN231"/>
  <c r="AN229"/>
  <c r="AN227"/>
  <c r="AN225"/>
  <c r="AN223"/>
  <c r="AN221"/>
  <c r="AN219"/>
  <c r="AN217"/>
  <c r="AN215"/>
  <c r="AN213"/>
  <c r="AN211"/>
  <c r="AN209"/>
  <c r="AN207"/>
  <c r="AN205"/>
  <c r="AN203"/>
  <c r="AN201"/>
  <c r="AN199"/>
  <c r="AN197"/>
  <c r="AN195"/>
  <c r="AN193"/>
  <c r="AN191"/>
  <c r="AN189"/>
  <c r="AN187"/>
  <c r="AN185"/>
  <c r="AN183"/>
  <c r="AN181"/>
  <c r="AN179"/>
  <c r="AN177"/>
  <c r="AN175"/>
  <c r="AN173"/>
  <c r="AN171"/>
  <c r="AN169"/>
  <c r="AN167"/>
  <c r="AN165"/>
  <c r="AN163"/>
  <c r="AN161"/>
  <c r="AN159"/>
  <c r="AN157"/>
  <c r="AN155"/>
  <c r="AN153"/>
  <c r="AN151"/>
  <c r="AN149"/>
  <c r="AN147"/>
  <c r="AN145"/>
  <c r="AN143"/>
  <c r="AN141"/>
  <c r="AN139"/>
  <c r="AN137"/>
  <c r="AN135"/>
  <c r="AN133"/>
  <c r="AN131"/>
  <c r="K73"/>
  <c r="Y73"/>
  <c r="AA73"/>
  <c r="AC73"/>
  <c r="AE73"/>
  <c r="AG73"/>
  <c r="AI73"/>
  <c r="AK73"/>
  <c r="AM73"/>
  <c r="AO73"/>
  <c r="AQ73"/>
  <c r="AS73"/>
  <c r="AU73"/>
  <c r="Z74"/>
  <c r="AB74"/>
  <c r="AD74"/>
  <c r="AF74"/>
  <c r="AH74"/>
  <c r="AJ74"/>
  <c r="AL74"/>
  <c r="AN74"/>
  <c r="AP74"/>
  <c r="AR74"/>
  <c r="AT74"/>
  <c r="K75"/>
  <c r="Y75"/>
  <c r="AA75"/>
  <c r="AC75"/>
  <c r="AE75"/>
  <c r="AG75"/>
  <c r="AI75"/>
  <c r="AK75"/>
  <c r="AM75"/>
  <c r="AO75"/>
  <c r="AQ75"/>
  <c r="AS75"/>
  <c r="AU75"/>
  <c r="Z76"/>
  <c r="AB76"/>
  <c r="AD76"/>
  <c r="AF76"/>
  <c r="AH76"/>
  <c r="AJ76"/>
  <c r="AL76"/>
  <c r="AN76"/>
  <c r="AP76"/>
  <c r="AR76"/>
  <c r="AT76"/>
  <c r="K77"/>
  <c r="Y77"/>
  <c r="AA77"/>
  <c r="AC77"/>
  <c r="AE77"/>
  <c r="AG77"/>
  <c r="AI77"/>
  <c r="AK77"/>
  <c r="AM77"/>
  <c r="AO77"/>
  <c r="AQ77"/>
  <c r="AS77"/>
  <c r="AU77"/>
  <c r="Z78"/>
  <c r="AB78"/>
  <c r="AD78"/>
  <c r="AF78"/>
  <c r="AH78"/>
  <c r="AJ78"/>
  <c r="AL78"/>
  <c r="AN78"/>
  <c r="AP78"/>
  <c r="AR78"/>
  <c r="AT78"/>
  <c r="K79"/>
  <c r="Y79"/>
  <c r="AA79"/>
  <c r="AC79"/>
  <c r="AE79"/>
  <c r="AG79"/>
  <c r="AI79"/>
  <c r="AK79"/>
  <c r="AM79"/>
  <c r="AO79"/>
  <c r="AQ79"/>
  <c r="AS79"/>
  <c r="AU79"/>
  <c r="Z80"/>
  <c r="AB80"/>
  <c r="AD80"/>
  <c r="AF80"/>
  <c r="AH80"/>
  <c r="AJ80"/>
  <c r="AL80"/>
  <c r="AN80"/>
  <c r="AP80"/>
  <c r="AR80"/>
  <c r="AT80"/>
  <c r="K81"/>
  <c r="Y81"/>
  <c r="AA81"/>
  <c r="AC81"/>
  <c r="AE81"/>
  <c r="AG81"/>
  <c r="AI81"/>
  <c r="AK81"/>
  <c r="AM81"/>
  <c r="AO81"/>
  <c r="AQ81"/>
  <c r="AS81"/>
  <c r="AU81"/>
  <c r="Z82"/>
  <c r="AB82"/>
  <c r="AD82"/>
  <c r="AF82"/>
  <c r="AH82"/>
  <c r="AJ82"/>
  <c r="AL82"/>
  <c r="AN82"/>
  <c r="AP82"/>
  <c r="AR82"/>
  <c r="AT82"/>
  <c r="K83"/>
  <c r="Y83"/>
  <c r="AA83"/>
  <c r="AC83"/>
  <c r="AE83"/>
  <c r="AG83"/>
  <c r="AI83"/>
  <c r="AK83"/>
  <c r="AM83"/>
  <c r="AO83"/>
  <c r="AQ83"/>
  <c r="AS83"/>
  <c r="AU83"/>
  <c r="Z84"/>
  <c r="AB84"/>
  <c r="AD84"/>
  <c r="AF84"/>
  <c r="AH84"/>
  <c r="AJ84"/>
  <c r="AL84"/>
  <c r="AN84"/>
  <c r="AP84"/>
  <c r="AR84"/>
  <c r="AT84"/>
  <c r="K85"/>
  <c r="Y85"/>
  <c r="AA85"/>
  <c r="AC85"/>
  <c r="AE85"/>
  <c r="AG85"/>
  <c r="AI85"/>
  <c r="AK85"/>
  <c r="AM85"/>
  <c r="AO85"/>
  <c r="AQ85"/>
  <c r="AS85"/>
  <c r="AU85"/>
  <c r="Z86"/>
  <c r="AB86"/>
  <c r="AD86"/>
  <c r="AF86"/>
  <c r="AH86"/>
  <c r="AJ86"/>
  <c r="AL86"/>
  <c r="AN86"/>
  <c r="AP86"/>
  <c r="AR86"/>
  <c r="AT86"/>
  <c r="K87"/>
  <c r="Y87"/>
  <c r="AA87"/>
  <c r="AC87"/>
  <c r="AE87"/>
  <c r="AG87"/>
  <c r="AI87"/>
  <c r="AK87"/>
  <c r="AM87"/>
  <c r="AO87"/>
  <c r="AQ87"/>
  <c r="AS87"/>
  <c r="AU87"/>
  <c r="Z88"/>
  <c r="AB88"/>
  <c r="AD88"/>
  <c r="AF88"/>
  <c r="AH88"/>
  <c r="AJ88"/>
  <c r="AL88"/>
  <c r="AN88"/>
  <c r="AP88"/>
  <c r="AR88"/>
  <c r="AT88"/>
  <c r="K89"/>
  <c r="Y89"/>
  <c r="AA89"/>
  <c r="AC89"/>
  <c r="AE89"/>
  <c r="AG89"/>
  <c r="AI89"/>
  <c r="AK89"/>
  <c r="AM89"/>
  <c r="AO89"/>
  <c r="AQ89"/>
  <c r="AS89"/>
  <c r="AU89"/>
  <c r="Z90"/>
  <c r="AB90"/>
  <c r="AD90"/>
  <c r="AF90"/>
  <c r="AH90"/>
  <c r="AJ90"/>
  <c r="AL90"/>
  <c r="AN90"/>
  <c r="AP90"/>
  <c r="AR90"/>
  <c r="AT90"/>
  <c r="K91"/>
  <c r="Y91"/>
  <c r="AA91"/>
  <c r="AC91"/>
  <c r="AE91"/>
  <c r="AG91"/>
  <c r="AI91"/>
  <c r="AK91"/>
  <c r="AM91"/>
  <c r="AO91"/>
  <c r="AQ91"/>
  <c r="AS91"/>
  <c r="AU91"/>
  <c r="Z92"/>
  <c r="AB92"/>
  <c r="AD92"/>
  <c r="AF92"/>
  <c r="AH92"/>
  <c r="AJ92"/>
  <c r="AL92"/>
  <c r="AN92"/>
  <c r="AP92"/>
  <c r="AR92"/>
  <c r="AT92"/>
  <c r="K93"/>
  <c r="Y93"/>
  <c r="AA93"/>
  <c r="AC93"/>
  <c r="AE93"/>
  <c r="AG93"/>
  <c r="AI93"/>
  <c r="AK93"/>
  <c r="AM93"/>
  <c r="AO93"/>
  <c r="AQ93"/>
  <c r="AS93"/>
  <c r="AU93"/>
  <c r="Z94"/>
  <c r="AB94"/>
  <c r="AD94"/>
  <c r="AF94"/>
  <c r="AH94"/>
  <c r="AJ94"/>
  <c r="AL94"/>
  <c r="AN94"/>
  <c r="AP94"/>
  <c r="AR94"/>
  <c r="AT94"/>
  <c r="K95"/>
  <c r="Y95"/>
  <c r="AA95"/>
  <c r="AC95"/>
  <c r="AE95"/>
  <c r="AG95"/>
  <c r="AI95"/>
  <c r="AK95"/>
  <c r="AM95"/>
  <c r="AO95"/>
  <c r="AQ95"/>
  <c r="AS95"/>
  <c r="AU95"/>
  <c r="Z96"/>
  <c r="AB96"/>
  <c r="AD96"/>
  <c r="AF96"/>
  <c r="AH96"/>
  <c r="AJ96"/>
  <c r="AL96"/>
  <c r="AN96"/>
  <c r="AP96"/>
  <c r="AR96"/>
  <c r="AT96"/>
  <c r="K97"/>
  <c r="Y97"/>
  <c r="AA97"/>
  <c r="AC97"/>
  <c r="AE97"/>
  <c r="AG97"/>
  <c r="AI97"/>
  <c r="AK97"/>
  <c r="AM97"/>
  <c r="AO97"/>
  <c r="AQ97"/>
  <c r="AS97"/>
  <c r="AU97"/>
  <c r="Z98"/>
  <c r="AB98"/>
  <c r="AD98"/>
  <c r="AF98"/>
  <c r="AH98"/>
  <c r="AJ98"/>
  <c r="AL98"/>
  <c r="AN98"/>
  <c r="AP98"/>
  <c r="AR98"/>
  <c r="AT98"/>
  <c r="K99"/>
  <c r="Y99"/>
  <c r="AA99"/>
  <c r="AC99"/>
  <c r="AE99"/>
  <c r="AG99"/>
  <c r="AI99"/>
  <c r="AK99"/>
  <c r="AM99"/>
  <c r="AO99"/>
  <c r="AQ99"/>
  <c r="AS99"/>
  <c r="AU99"/>
  <c r="Z100"/>
  <c r="AB100"/>
  <c r="AD100"/>
  <c r="AF100"/>
  <c r="AH100"/>
  <c r="AJ100"/>
  <c r="AL100"/>
  <c r="AN100"/>
  <c r="AP100"/>
  <c r="AR100"/>
  <c r="AT100"/>
  <c r="K101"/>
  <c r="Y101"/>
  <c r="AA101"/>
  <c r="AC101"/>
  <c r="AE101"/>
  <c r="AG101"/>
  <c r="AI101"/>
  <c r="AK101"/>
  <c r="AM101"/>
  <c r="AO101"/>
  <c r="AQ101"/>
  <c r="AS101"/>
  <c r="AU101"/>
  <c r="Z102"/>
  <c r="AB102"/>
  <c r="AD102"/>
  <c r="AF102"/>
  <c r="AH102"/>
  <c r="AJ102"/>
  <c r="AL102"/>
  <c r="AN102"/>
  <c r="AP102"/>
  <c r="AR102"/>
  <c r="AT102"/>
  <c r="K103"/>
  <c r="Y103"/>
  <c r="AA103"/>
  <c r="AC103"/>
  <c r="AE103"/>
  <c r="AG103"/>
  <c r="AI103"/>
  <c r="AK103"/>
  <c r="AM103"/>
  <c r="AO103"/>
  <c r="AQ103"/>
  <c r="AS103"/>
  <c r="AU103"/>
  <c r="Z104"/>
  <c r="AB104"/>
  <c r="AD104"/>
  <c r="AF104"/>
  <c r="AH104"/>
  <c r="AJ104"/>
  <c r="AL104"/>
  <c r="AN104"/>
  <c r="AP104"/>
  <c r="AR104"/>
  <c r="AT104"/>
  <c r="K105"/>
  <c r="Y105"/>
  <c r="AA105"/>
  <c r="AC105"/>
  <c r="AE105"/>
  <c r="AG105"/>
  <c r="AI105"/>
  <c r="AK105"/>
  <c r="AM105"/>
  <c r="AO105"/>
  <c r="AQ105"/>
  <c r="AS105"/>
  <c r="AU105"/>
  <c r="Z106"/>
  <c r="AB106"/>
  <c r="AD106"/>
  <c r="AF106"/>
  <c r="AH106"/>
  <c r="AJ106"/>
  <c r="AL106"/>
  <c r="AN106"/>
  <c r="AP106"/>
  <c r="AR106"/>
  <c r="AT106"/>
  <c r="K107"/>
  <c r="Y107"/>
  <c r="AA107"/>
  <c r="AC107"/>
  <c r="AE107"/>
  <c r="AG107"/>
  <c r="AI107"/>
  <c r="AK107"/>
  <c r="AM107"/>
  <c r="AO107"/>
  <c r="AQ107"/>
  <c r="AS107"/>
  <c r="AU107"/>
  <c r="Z108"/>
  <c r="AB108"/>
  <c r="AD108"/>
  <c r="AF108"/>
  <c r="AH108"/>
  <c r="AJ108"/>
  <c r="AL108"/>
  <c r="AN108"/>
  <c r="AP108"/>
  <c r="AR108"/>
  <c r="AT108"/>
  <c r="K109"/>
  <c r="Y109"/>
  <c r="AA109"/>
  <c r="AC109"/>
  <c r="AE109"/>
  <c r="AG109"/>
  <c r="AI109"/>
  <c r="AK109"/>
  <c r="AM109"/>
  <c r="AO109"/>
  <c r="AQ109"/>
  <c r="AS109"/>
  <c r="AU109"/>
  <c r="Z110"/>
  <c r="AB110"/>
  <c r="AD110"/>
  <c r="AF110"/>
  <c r="AH110"/>
  <c r="AJ110"/>
  <c r="AL110"/>
  <c r="AN110"/>
  <c r="AP110"/>
  <c r="AR110"/>
  <c r="AT110"/>
  <c r="K111"/>
  <c r="Y111"/>
  <c r="AA111"/>
  <c r="AC111"/>
  <c r="AE111"/>
  <c r="AG111"/>
  <c r="AI111"/>
  <c r="AK111"/>
  <c r="AM111"/>
  <c r="AO111"/>
  <c r="AQ111"/>
  <c r="AS111"/>
  <c r="AU111"/>
  <c r="Z112"/>
  <c r="AB112"/>
  <c r="AD112"/>
  <c r="AF112"/>
  <c r="AH112"/>
  <c r="AJ112"/>
  <c r="AL112"/>
  <c r="AN112"/>
  <c r="AP112"/>
  <c r="AR112"/>
  <c r="AT112"/>
  <c r="K113"/>
  <c r="Y113"/>
  <c r="AA113"/>
  <c r="AC113"/>
  <c r="AE113"/>
  <c r="AG113"/>
  <c r="AI113"/>
  <c r="AK113"/>
  <c r="AM113"/>
  <c r="AO113"/>
  <c r="AQ113"/>
  <c r="AS113"/>
  <c r="AU113"/>
  <c r="Z114"/>
  <c r="AB114"/>
  <c r="AD114"/>
  <c r="AF114"/>
  <c r="AH114"/>
  <c r="AJ114"/>
  <c r="AL114"/>
  <c r="AN114"/>
  <c r="AP114"/>
  <c r="AR114"/>
  <c r="AT114"/>
  <c r="K115"/>
  <c r="Y115"/>
  <c r="AA115"/>
  <c r="AC115"/>
  <c r="AE115"/>
  <c r="AG115"/>
  <c r="AI115"/>
  <c r="AK115"/>
  <c r="AM115"/>
  <c r="AO115"/>
  <c r="AQ115"/>
  <c r="AS115"/>
  <c r="AU115"/>
  <c r="Z116"/>
  <c r="AB116"/>
  <c r="AD116"/>
  <c r="AF116"/>
  <c r="AH116"/>
  <c r="AJ116"/>
  <c r="AL116"/>
  <c r="AN116"/>
  <c r="AP116"/>
  <c r="AR116"/>
  <c r="AT116"/>
  <c r="K117"/>
  <c r="Y117"/>
  <c r="AA117"/>
  <c r="AC117"/>
  <c r="AE117"/>
  <c r="AG117"/>
  <c r="AI117"/>
  <c r="AK117"/>
  <c r="AM117"/>
  <c r="AO117"/>
  <c r="AQ117"/>
  <c r="AS117"/>
  <c r="AU117"/>
  <c r="Z118"/>
  <c r="AB118"/>
  <c r="AD118"/>
  <c r="AF118"/>
  <c r="AH118"/>
  <c r="AJ118"/>
  <c r="AL118"/>
  <c r="AN118"/>
  <c r="AP118"/>
  <c r="AR118"/>
  <c r="AT118"/>
  <c r="K119"/>
  <c r="Y119"/>
  <c r="AA119"/>
  <c r="AC119"/>
  <c r="AE119"/>
  <c r="AG119"/>
  <c r="AI119"/>
  <c r="AK119"/>
  <c r="AM119"/>
  <c r="AO119"/>
  <c r="AQ119"/>
  <c r="AS119"/>
  <c r="AU119"/>
  <c r="Z120"/>
  <c r="AB120"/>
  <c r="AD120"/>
  <c r="AF120"/>
  <c r="AH120"/>
  <c r="AJ120"/>
  <c r="AL120"/>
  <c r="AN120"/>
  <c r="AP120"/>
  <c r="AR120"/>
  <c r="AT120"/>
  <c r="K121"/>
  <c r="Y121"/>
  <c r="AA121"/>
  <c r="AC121"/>
  <c r="AE121"/>
  <c r="AG121"/>
  <c r="AI121"/>
  <c r="AK121"/>
  <c r="AM121"/>
  <c r="AO121"/>
  <c r="AQ121"/>
  <c r="AS121"/>
  <c r="AU121"/>
  <c r="Z122"/>
  <c r="AB122"/>
  <c r="AD122"/>
  <c r="AF122"/>
  <c r="AH122"/>
  <c r="AJ122"/>
  <c r="AL122"/>
  <c r="AN122"/>
  <c r="AP122"/>
  <c r="AR122"/>
  <c r="AT122"/>
  <c r="K123"/>
  <c r="Y123"/>
  <c r="AA123"/>
  <c r="AC123"/>
  <c r="AE123"/>
  <c r="AG123"/>
  <c r="AI123"/>
  <c r="AK123"/>
  <c r="AM123"/>
  <c r="AO123"/>
  <c r="AQ123"/>
  <c r="AS123"/>
  <c r="AU123"/>
  <c r="Z124"/>
  <c r="AB124"/>
  <c r="AD124"/>
  <c r="AF124"/>
  <c r="AH124"/>
  <c r="AJ124"/>
  <c r="AL124"/>
  <c r="AN124"/>
  <c r="AP124"/>
  <c r="AR124"/>
  <c r="AT124"/>
  <c r="K125"/>
  <c r="Y125"/>
  <c r="AA125"/>
  <c r="AC125"/>
  <c r="AE125"/>
  <c r="AG125"/>
  <c r="AI125"/>
  <c r="AK125"/>
  <c r="AM125"/>
  <c r="AO125"/>
  <c r="AQ125"/>
  <c r="AS125"/>
  <c r="AU125"/>
  <c r="Z126"/>
  <c r="AB126"/>
  <c r="AD126"/>
  <c r="AF126"/>
  <c r="AH126"/>
  <c r="AJ126"/>
  <c r="AL126"/>
  <c r="AN126"/>
  <c r="AP126"/>
  <c r="AR126"/>
  <c r="AT126"/>
  <c r="K127"/>
  <c r="Y127"/>
  <c r="AA127"/>
  <c r="AC127"/>
  <c r="AE127"/>
  <c r="AG127"/>
  <c r="AI127"/>
  <c r="AK127"/>
  <c r="AM127"/>
  <c r="AO127"/>
  <c r="AQ127"/>
  <c r="AS127"/>
  <c r="AU127"/>
  <c r="Z128"/>
  <c r="AB128"/>
  <c r="AD128"/>
  <c r="AF128"/>
  <c r="AJ128"/>
  <c r="AN128"/>
  <c r="AR128"/>
  <c r="K129"/>
  <c r="Y129"/>
  <c r="AC129"/>
  <c r="AG129"/>
  <c r="AI129"/>
  <c r="AK129"/>
  <c r="AM129"/>
  <c r="AO129"/>
  <c r="AS129"/>
  <c r="Z130"/>
  <c r="AB130"/>
  <c r="AF130"/>
  <c r="AJ130"/>
  <c r="AN130"/>
  <c r="AR130"/>
  <c r="K131"/>
  <c r="Y131"/>
  <c r="AC131"/>
  <c r="AG131"/>
  <c r="AK131"/>
  <c r="AO131"/>
  <c r="AS131"/>
  <c r="AB132"/>
  <c r="AF132"/>
  <c r="AJ132"/>
  <c r="AN132"/>
  <c r="AR132"/>
  <c r="K133"/>
  <c r="Y133"/>
  <c r="AC133"/>
  <c r="AG133"/>
  <c r="AK133"/>
  <c r="AO133"/>
  <c r="AS133"/>
  <c r="AB134"/>
  <c r="AF134"/>
  <c r="AJ134"/>
  <c r="AN134"/>
  <c r="AR134"/>
  <c r="K135"/>
  <c r="Y135"/>
  <c r="AC135"/>
  <c r="AG135"/>
  <c r="AK135"/>
  <c r="AO135"/>
  <c r="AS135"/>
  <c r="AB136"/>
  <c r="AF136"/>
  <c r="AJ136"/>
  <c r="AN136"/>
  <c r="AR136"/>
  <c r="K137"/>
  <c r="AN138"/>
  <c r="AU300" i="41"/>
  <c r="AU299"/>
  <c r="AU298"/>
  <c r="AU297"/>
  <c r="AU296"/>
  <c r="AU295"/>
  <c r="AU294"/>
  <c r="AU293"/>
  <c r="AU292"/>
  <c r="AU291"/>
  <c r="AU290"/>
  <c r="AU289"/>
  <c r="AU288"/>
  <c r="AU287"/>
  <c r="AU286"/>
  <c r="AU285"/>
  <c r="AU284"/>
  <c r="AU283"/>
  <c r="AU282"/>
  <c r="AU281"/>
  <c r="AU280"/>
  <c r="AU279"/>
  <c r="AU278"/>
  <c r="AU277"/>
  <c r="AU276"/>
  <c r="AU275"/>
  <c r="AU274"/>
  <c r="AU273"/>
  <c r="AU272"/>
  <c r="AU271"/>
  <c r="AU270"/>
  <c r="AU269"/>
  <c r="AU268"/>
  <c r="AU267"/>
  <c r="AU266"/>
  <c r="AU265"/>
  <c r="AU264"/>
  <c r="AU263"/>
  <c r="AU262"/>
  <c r="AU261"/>
  <c r="AU260"/>
  <c r="AU259"/>
  <c r="AU258"/>
  <c r="AU257"/>
  <c r="AU256"/>
  <c r="AU255"/>
  <c r="AU254"/>
  <c r="AU253"/>
  <c r="AU252"/>
  <c r="AU251"/>
  <c r="AU250"/>
  <c r="AU249"/>
  <c r="AU248"/>
  <c r="AU247"/>
  <c r="AU246"/>
  <c r="AU245"/>
  <c r="AU244"/>
  <c r="AU243"/>
  <c r="AU242"/>
  <c r="AU241"/>
  <c r="AU240"/>
  <c r="AU239"/>
  <c r="AU238"/>
  <c r="AU237"/>
  <c r="AU236"/>
  <c r="AU235"/>
  <c r="AU234"/>
  <c r="AU233"/>
  <c r="AU232"/>
  <c r="AU231"/>
  <c r="AU230"/>
  <c r="AU229"/>
  <c r="AU228"/>
  <c r="AU227"/>
  <c r="AU226"/>
  <c r="AU225"/>
  <c r="AU224"/>
  <c r="AU223"/>
  <c r="AU222"/>
  <c r="AU221"/>
  <c r="AU220"/>
  <c r="AU219"/>
  <c r="AU218"/>
  <c r="AU217"/>
  <c r="AU216"/>
  <c r="AU215"/>
  <c r="AU214"/>
  <c r="AU213"/>
  <c r="AU212"/>
  <c r="AU211"/>
  <c r="AU210"/>
  <c r="AU209"/>
  <c r="AU208"/>
  <c r="AU207"/>
  <c r="AU206"/>
  <c r="AU205"/>
  <c r="AU204"/>
  <c r="AU203"/>
  <c r="AU202"/>
  <c r="AU201"/>
  <c r="AU200"/>
  <c r="AU199"/>
  <c r="AU198"/>
  <c r="AU197"/>
  <c r="AU196"/>
  <c r="AU195"/>
  <c r="AU194"/>
  <c r="AU193"/>
  <c r="AU192"/>
  <c r="AU191"/>
  <c r="AU190"/>
  <c r="AU189"/>
  <c r="AU188"/>
  <c r="AU187"/>
  <c r="AU186"/>
  <c r="AU185"/>
  <c r="AU184"/>
  <c r="AU183"/>
  <c r="AU182"/>
  <c r="AU181"/>
  <c r="AU180"/>
  <c r="AU179"/>
  <c r="AU178"/>
  <c r="AU177"/>
  <c r="AU176"/>
  <c r="AU175"/>
  <c r="AU174"/>
  <c r="AU173"/>
  <c r="AU172"/>
  <c r="AU171"/>
  <c r="AU170"/>
  <c r="AU169"/>
  <c r="AU168"/>
  <c r="AU167"/>
  <c r="AU166"/>
  <c r="AU165"/>
  <c r="AU164"/>
  <c r="AU163"/>
  <c r="AU162"/>
  <c r="AU161"/>
  <c r="AU160"/>
  <c r="AU159"/>
  <c r="AU158"/>
  <c r="AU157"/>
  <c r="AU156"/>
  <c r="AU155"/>
  <c r="AU154"/>
  <c r="AU153"/>
  <c r="AU152"/>
  <c r="AU151"/>
  <c r="AU150"/>
  <c r="AU149"/>
  <c r="AU148"/>
  <c r="AU147"/>
  <c r="AU146"/>
  <c r="AU145"/>
  <c r="AU144"/>
  <c r="AU143"/>
  <c r="AU142"/>
  <c r="AU141"/>
  <c r="AU140"/>
  <c r="AU139"/>
  <c r="AU138"/>
  <c r="AU137"/>
  <c r="AU136"/>
  <c r="AU135"/>
  <c r="AU134"/>
  <c r="AU133"/>
  <c r="AU132"/>
  <c r="AU131"/>
  <c r="AU130"/>
  <c r="AU129"/>
  <c r="AU128"/>
  <c r="AU127"/>
  <c r="AU126"/>
  <c r="AU125"/>
  <c r="AU124"/>
  <c r="AU123"/>
  <c r="AU122"/>
  <c r="AU121"/>
  <c r="AU120"/>
  <c r="AU119"/>
  <c r="AU118"/>
  <c r="AU117"/>
  <c r="AU116"/>
  <c r="AU115"/>
  <c r="AU114"/>
  <c r="AU113"/>
  <c r="AU112"/>
  <c r="AU111"/>
  <c r="AU110"/>
  <c r="AU109"/>
  <c r="AU108"/>
  <c r="AU107"/>
  <c r="AU106"/>
  <c r="AU105"/>
  <c r="AU104"/>
  <c r="AU103"/>
  <c r="AU102"/>
  <c r="AU101"/>
  <c r="AU100"/>
  <c r="AU99"/>
  <c r="AU98"/>
  <c r="AU97"/>
  <c r="AU96"/>
  <c r="AU95"/>
  <c r="AU94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Y300"/>
  <c r="AY299"/>
  <c r="AY298"/>
  <c r="AY297"/>
  <c r="AY296"/>
  <c r="AY295"/>
  <c r="AY294"/>
  <c r="AY293"/>
  <c r="AY292"/>
  <c r="AY291"/>
  <c r="AY290"/>
  <c r="AY289"/>
  <c r="AY288"/>
  <c r="AY287"/>
  <c r="AY286"/>
  <c r="AY285"/>
  <c r="AY284"/>
  <c r="AY283"/>
  <c r="AY282"/>
  <c r="AY281"/>
  <c r="AY280"/>
  <c r="AY279"/>
  <c r="AY278"/>
  <c r="AY277"/>
  <c r="AY276"/>
  <c r="AY275"/>
  <c r="AY274"/>
  <c r="AY273"/>
  <c r="AY272"/>
  <c r="AY271"/>
  <c r="AY270"/>
  <c r="AY269"/>
  <c r="AY268"/>
  <c r="AY267"/>
  <c r="AY266"/>
  <c r="AY265"/>
  <c r="AY264"/>
  <c r="AY263"/>
  <c r="AY262"/>
  <c r="AY261"/>
  <c r="AY260"/>
  <c r="AY259"/>
  <c r="AY258"/>
  <c r="AY257"/>
  <c r="AY256"/>
  <c r="AY255"/>
  <c r="AY254"/>
  <c r="AY253"/>
  <c r="AY252"/>
  <c r="AY251"/>
  <c r="AY250"/>
  <c r="AY249"/>
  <c r="AY248"/>
  <c r="AY247"/>
  <c r="AY246"/>
  <c r="AY245"/>
  <c r="AY244"/>
  <c r="AY243"/>
  <c r="AY242"/>
  <c r="AY241"/>
  <c r="AY240"/>
  <c r="AY239"/>
  <c r="AY238"/>
  <c r="AY237"/>
  <c r="AY236"/>
  <c r="AY235"/>
  <c r="AY234"/>
  <c r="AY233"/>
  <c r="AY232"/>
  <c r="AY231"/>
  <c r="AY230"/>
  <c r="AY229"/>
  <c r="AY228"/>
  <c r="AY227"/>
  <c r="AY226"/>
  <c r="AY225"/>
  <c r="AY224"/>
  <c r="AY223"/>
  <c r="AY222"/>
  <c r="AY221"/>
  <c r="AY220"/>
  <c r="AY219"/>
  <c r="AY218"/>
  <c r="AY217"/>
  <c r="AY216"/>
  <c r="AY215"/>
  <c r="AY214"/>
  <c r="AY213"/>
  <c r="AY212"/>
  <c r="AY211"/>
  <c r="AY210"/>
  <c r="AY209"/>
  <c r="AY208"/>
  <c r="AY207"/>
  <c r="AY206"/>
  <c r="AY205"/>
  <c r="AY204"/>
  <c r="AY203"/>
  <c r="AY202"/>
  <c r="AY201"/>
  <c r="AY200"/>
  <c r="AY199"/>
  <c r="AY198"/>
  <c r="AY197"/>
  <c r="AY196"/>
  <c r="AY195"/>
  <c r="AY194"/>
  <c r="AY193"/>
  <c r="AY192"/>
  <c r="AY191"/>
  <c r="AY190"/>
  <c r="AY189"/>
  <c r="AY188"/>
  <c r="AY187"/>
  <c r="AY186"/>
  <c r="AY185"/>
  <c r="AY184"/>
  <c r="AY183"/>
  <c r="AY182"/>
  <c r="AY181"/>
  <c r="AY180"/>
  <c r="AY179"/>
  <c r="AY178"/>
  <c r="AY177"/>
  <c r="AY176"/>
  <c r="AY175"/>
  <c r="AY174"/>
  <c r="AY173"/>
  <c r="AY172"/>
  <c r="AY171"/>
  <c r="AY170"/>
  <c r="AY169"/>
  <c r="AY168"/>
  <c r="AY167"/>
  <c r="AY166"/>
  <c r="AY165"/>
  <c r="AY164"/>
  <c r="AY163"/>
  <c r="AY162"/>
  <c r="AY161"/>
  <c r="AY160"/>
  <c r="AY159"/>
  <c r="AY158"/>
  <c r="AY157"/>
  <c r="AY156"/>
  <c r="AY155"/>
  <c r="AY154"/>
  <c r="AY153"/>
  <c r="AY152"/>
  <c r="AY151"/>
  <c r="AY150"/>
  <c r="AY149"/>
  <c r="AY148"/>
  <c r="AY147"/>
  <c r="AY146"/>
  <c r="AY145"/>
  <c r="AY144"/>
  <c r="AY143"/>
  <c r="AY142"/>
  <c r="AY141"/>
  <c r="AY140"/>
  <c r="AY139"/>
  <c r="AY138"/>
  <c r="AY137"/>
  <c r="AY136"/>
  <c r="AY135"/>
  <c r="AY134"/>
  <c r="AY133"/>
  <c r="AY132"/>
  <c r="AY131"/>
  <c r="AY130"/>
  <c r="AY129"/>
  <c r="AY128"/>
  <c r="AY127"/>
  <c r="AY126"/>
  <c r="AY125"/>
  <c r="AY124"/>
  <c r="AY123"/>
  <c r="AY122"/>
  <c r="AY121"/>
  <c r="AY120"/>
  <c r="AY119"/>
  <c r="AY118"/>
  <c r="AY117"/>
  <c r="AY116"/>
  <c r="AY115"/>
  <c r="AY114"/>
  <c r="AY113"/>
  <c r="AY112"/>
  <c r="AY111"/>
  <c r="AY110"/>
  <c r="AY109"/>
  <c r="AY108"/>
  <c r="AY107"/>
  <c r="AY106"/>
  <c r="AY105"/>
  <c r="AY104"/>
  <c r="AY103"/>
  <c r="AY102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AY77"/>
  <c r="AY76"/>
  <c r="AY75"/>
  <c r="BC300"/>
  <c r="BC299"/>
  <c r="BC298"/>
  <c r="BC297"/>
  <c r="BC296"/>
  <c r="BC295"/>
  <c r="BC294"/>
  <c r="BC293"/>
  <c r="BC292"/>
  <c r="BC291"/>
  <c r="BC290"/>
  <c r="BC289"/>
  <c r="BC288"/>
  <c r="BC287"/>
  <c r="BC286"/>
  <c r="BC285"/>
  <c r="BC284"/>
  <c r="BC283"/>
  <c r="BC282"/>
  <c r="BC281"/>
  <c r="BC280"/>
  <c r="BC279"/>
  <c r="BC278"/>
  <c r="BC277"/>
  <c r="BC276"/>
  <c r="BC275"/>
  <c r="BC274"/>
  <c r="BC273"/>
  <c r="BC272"/>
  <c r="BC271"/>
  <c r="BC270"/>
  <c r="BC269"/>
  <c r="BC268"/>
  <c r="BC267"/>
  <c r="BC266"/>
  <c r="BC265"/>
  <c r="BC264"/>
  <c r="BC263"/>
  <c r="BC262"/>
  <c r="BC261"/>
  <c r="BC260"/>
  <c r="BC259"/>
  <c r="BC258"/>
  <c r="BC257"/>
  <c r="BC256"/>
  <c r="BC255"/>
  <c r="BC254"/>
  <c r="BC253"/>
  <c r="BC252"/>
  <c r="BC251"/>
  <c r="BC250"/>
  <c r="BC249"/>
  <c r="BC248"/>
  <c r="BC247"/>
  <c r="BC246"/>
  <c r="BC245"/>
  <c r="BC244"/>
  <c r="BC243"/>
  <c r="BC242"/>
  <c r="BC241"/>
  <c r="BC240"/>
  <c r="BC239"/>
  <c r="BC238"/>
  <c r="BC237"/>
  <c r="BC236"/>
  <c r="BC235"/>
  <c r="BC234"/>
  <c r="BC233"/>
  <c r="BC232"/>
  <c r="BC231"/>
  <c r="BC230"/>
  <c r="BC229"/>
  <c r="BC228"/>
  <c r="BC227"/>
  <c r="BC226"/>
  <c r="BC225"/>
  <c r="BC224"/>
  <c r="BC223"/>
  <c r="BC222"/>
  <c r="BC221"/>
  <c r="BC220"/>
  <c r="BC219"/>
  <c r="BC218"/>
  <c r="BC217"/>
  <c r="BC216"/>
  <c r="BC215"/>
  <c r="BC214"/>
  <c r="BC213"/>
  <c r="BC212"/>
  <c r="BC211"/>
  <c r="BC210"/>
  <c r="BC209"/>
  <c r="BC208"/>
  <c r="BC207"/>
  <c r="BC206"/>
  <c r="BC205"/>
  <c r="BC204"/>
  <c r="BC203"/>
  <c r="BC202"/>
  <c r="BC201"/>
  <c r="BC200"/>
  <c r="BC199"/>
  <c r="BC198"/>
  <c r="BC197"/>
  <c r="BC196"/>
  <c r="BC195"/>
  <c r="BC194"/>
  <c r="BC193"/>
  <c r="BC192"/>
  <c r="BC191"/>
  <c r="BC190"/>
  <c r="BC189"/>
  <c r="BC188"/>
  <c r="BC187"/>
  <c r="BC186"/>
  <c r="BC185"/>
  <c r="BC184"/>
  <c r="BC183"/>
  <c r="BC182"/>
  <c r="BC181"/>
  <c r="BC180"/>
  <c r="BC179"/>
  <c r="BC178"/>
  <c r="BC177"/>
  <c r="BC176"/>
  <c r="BC175"/>
  <c r="BC174"/>
  <c r="BC173"/>
  <c r="BC172"/>
  <c r="BC171"/>
  <c r="BC170"/>
  <c r="BC169"/>
  <c r="BC168"/>
  <c r="BC167"/>
  <c r="BC166"/>
  <c r="BC165"/>
  <c r="BC164"/>
  <c r="BC163"/>
  <c r="BC162"/>
  <c r="BC161"/>
  <c r="BC160"/>
  <c r="BC159"/>
  <c r="BC158"/>
  <c r="BC157"/>
  <c r="BC156"/>
  <c r="BC155"/>
  <c r="BC154"/>
  <c r="BC153"/>
  <c r="BC152"/>
  <c r="BC151"/>
  <c r="BC150"/>
  <c r="BC149"/>
  <c r="BC148"/>
  <c r="BC147"/>
  <c r="BC146"/>
  <c r="BC145"/>
  <c r="BC144"/>
  <c r="BC143"/>
  <c r="BC142"/>
  <c r="BC141"/>
  <c r="BC140"/>
  <c r="BC139"/>
  <c r="BC138"/>
  <c r="BC137"/>
  <c r="BC136"/>
  <c r="BC135"/>
  <c r="BC134"/>
  <c r="BC133"/>
  <c r="BC132"/>
  <c r="BC131"/>
  <c r="BC130"/>
  <c r="BC129"/>
  <c r="BC128"/>
  <c r="BC127"/>
  <c r="BC126"/>
  <c r="BC125"/>
  <c r="BC124"/>
  <c r="BC123"/>
  <c r="BC122"/>
  <c r="BC121"/>
  <c r="BC120"/>
  <c r="BC119"/>
  <c r="BC118"/>
  <c r="BC117"/>
  <c r="BC116"/>
  <c r="BC115"/>
  <c r="BC114"/>
  <c r="BC113"/>
  <c r="BC112"/>
  <c r="BC111"/>
  <c r="BC110"/>
  <c r="BC109"/>
  <c r="BC108"/>
  <c r="BC107"/>
  <c r="BC106"/>
  <c r="BC105"/>
  <c r="BC104"/>
  <c r="BC103"/>
  <c r="BC102"/>
  <c r="BC101"/>
  <c r="BC100"/>
  <c r="BC99"/>
  <c r="BC98"/>
  <c r="BC97"/>
  <c r="BC96"/>
  <c r="BC95"/>
  <c r="BC94"/>
  <c r="BC93"/>
  <c r="BC92"/>
  <c r="BC91"/>
  <c r="BC90"/>
  <c r="BC89"/>
  <c r="BC88"/>
  <c r="BC87"/>
  <c r="BC86"/>
  <c r="BC85"/>
  <c r="BC84"/>
  <c r="BC83"/>
  <c r="BC82"/>
  <c r="BC81"/>
  <c r="BC80"/>
  <c r="BC79"/>
  <c r="BC78"/>
  <c r="BC77"/>
  <c r="BC76"/>
  <c r="BC75"/>
  <c r="BG300"/>
  <c r="BG299"/>
  <c r="BG298"/>
  <c r="BG297"/>
  <c r="BG296"/>
  <c r="BG295"/>
  <c r="BG294"/>
  <c r="BG293"/>
  <c r="BG292"/>
  <c r="BG291"/>
  <c r="BG290"/>
  <c r="BG289"/>
  <c r="BG288"/>
  <c r="BG287"/>
  <c r="BG286"/>
  <c r="BG285"/>
  <c r="BG284"/>
  <c r="BG283"/>
  <c r="BG282"/>
  <c r="BG281"/>
  <c r="BG280"/>
  <c r="BG279"/>
  <c r="BG278"/>
  <c r="BG277"/>
  <c r="BG276"/>
  <c r="BG275"/>
  <c r="BG274"/>
  <c r="BG273"/>
  <c r="BG272"/>
  <c r="BG271"/>
  <c r="BG270"/>
  <c r="BG269"/>
  <c r="BG268"/>
  <c r="BG267"/>
  <c r="BG266"/>
  <c r="BG265"/>
  <c r="BG264"/>
  <c r="BG263"/>
  <c r="BG262"/>
  <c r="BG261"/>
  <c r="BG260"/>
  <c r="BG259"/>
  <c r="BG258"/>
  <c r="BG257"/>
  <c r="BG256"/>
  <c r="BG255"/>
  <c r="BG254"/>
  <c r="BG253"/>
  <c r="BG252"/>
  <c r="BG251"/>
  <c r="BG250"/>
  <c r="BG249"/>
  <c r="BG248"/>
  <c r="BG247"/>
  <c r="BG246"/>
  <c r="BG245"/>
  <c r="BG244"/>
  <c r="BG243"/>
  <c r="BG242"/>
  <c r="BG241"/>
  <c r="BG240"/>
  <c r="BG239"/>
  <c r="BG238"/>
  <c r="BG237"/>
  <c r="BG236"/>
  <c r="BG235"/>
  <c r="BG234"/>
  <c r="BG233"/>
  <c r="BG232"/>
  <c r="BG231"/>
  <c r="BG230"/>
  <c r="BG229"/>
  <c r="BG228"/>
  <c r="BG227"/>
  <c r="BG226"/>
  <c r="BG225"/>
  <c r="BG224"/>
  <c r="BG223"/>
  <c r="BG222"/>
  <c r="BG221"/>
  <c r="BG220"/>
  <c r="BG219"/>
  <c r="BG218"/>
  <c r="BG217"/>
  <c r="BG216"/>
  <c r="BG215"/>
  <c r="BG214"/>
  <c r="BG213"/>
  <c r="BG212"/>
  <c r="BG211"/>
  <c r="BG210"/>
  <c r="BG209"/>
  <c r="BG208"/>
  <c r="BG207"/>
  <c r="BG206"/>
  <c r="BG205"/>
  <c r="BG204"/>
  <c r="BG203"/>
  <c r="BG202"/>
  <c r="BG201"/>
  <c r="BG200"/>
  <c r="BG199"/>
  <c r="BG198"/>
  <c r="BG197"/>
  <c r="BG196"/>
  <c r="BG195"/>
  <c r="BG194"/>
  <c r="BG193"/>
  <c r="BG192"/>
  <c r="BG191"/>
  <c r="BG190"/>
  <c r="BG189"/>
  <c r="BG188"/>
  <c r="BG187"/>
  <c r="BG186"/>
  <c r="BG185"/>
  <c r="BG184"/>
  <c r="BG183"/>
  <c r="BG182"/>
  <c r="BG181"/>
  <c r="BG180"/>
  <c r="BG179"/>
  <c r="BG178"/>
  <c r="BG177"/>
  <c r="BG176"/>
  <c r="BG175"/>
  <c r="BG174"/>
  <c r="BG173"/>
  <c r="BG172"/>
  <c r="BG171"/>
  <c r="BG170"/>
  <c r="BG169"/>
  <c r="BG168"/>
  <c r="BG167"/>
  <c r="BG166"/>
  <c r="BG165"/>
  <c r="BG164"/>
  <c r="BG163"/>
  <c r="BG162"/>
  <c r="BG161"/>
  <c r="BG160"/>
  <c r="BG159"/>
  <c r="BG158"/>
  <c r="BG157"/>
  <c r="BG156"/>
  <c r="BG155"/>
  <c r="BG154"/>
  <c r="BG153"/>
  <c r="BG152"/>
  <c r="BG151"/>
  <c r="BG150"/>
  <c r="BG149"/>
  <c r="BG148"/>
  <c r="BG147"/>
  <c r="BG146"/>
  <c r="BG145"/>
  <c r="BG144"/>
  <c r="BG143"/>
  <c r="BG142"/>
  <c r="BG141"/>
  <c r="BG140"/>
  <c r="BG139"/>
  <c r="BG138"/>
  <c r="BG137"/>
  <c r="BG136"/>
  <c r="BG135"/>
  <c r="BG134"/>
  <c r="BG133"/>
  <c r="BG132"/>
  <c r="BG131"/>
  <c r="BG130"/>
  <c r="BG129"/>
  <c r="BG128"/>
  <c r="BG127"/>
  <c r="BG126"/>
  <c r="BG125"/>
  <c r="BG124"/>
  <c r="BG123"/>
  <c r="BG122"/>
  <c r="BG121"/>
  <c r="BG120"/>
  <c r="BG119"/>
  <c r="BG118"/>
  <c r="BG117"/>
  <c r="BG116"/>
  <c r="BG115"/>
  <c r="BG114"/>
  <c r="BG113"/>
  <c r="BG112"/>
  <c r="BG111"/>
  <c r="BG110"/>
  <c r="BG109"/>
  <c r="BG108"/>
  <c r="BG107"/>
  <c r="BG106"/>
  <c r="BG105"/>
  <c r="BG104"/>
  <c r="BG103"/>
  <c r="BG102"/>
  <c r="BG101"/>
  <c r="BG100"/>
  <c r="BG99"/>
  <c r="BG98"/>
  <c r="BG97"/>
  <c r="BG96"/>
  <c r="BG95"/>
  <c r="BG94"/>
  <c r="BG93"/>
  <c r="BG92"/>
  <c r="BG91"/>
  <c r="BG90"/>
  <c r="BG89"/>
  <c r="BG88"/>
  <c r="BG87"/>
  <c r="BG86"/>
  <c r="BG85"/>
  <c r="BG84"/>
  <c r="BG83"/>
  <c r="BG82"/>
  <c r="BG81"/>
  <c r="BG80"/>
  <c r="BG79"/>
  <c r="BG78"/>
  <c r="BG77"/>
  <c r="BG76"/>
  <c r="BG75"/>
  <c r="BI300"/>
  <c r="BI299"/>
  <c r="BI298"/>
  <c r="BI297"/>
  <c r="BI296"/>
  <c r="BI295"/>
  <c r="BI294"/>
  <c r="BI293"/>
  <c r="BI292"/>
  <c r="BI291"/>
  <c r="BI290"/>
  <c r="BI289"/>
  <c r="BI288"/>
  <c r="BI287"/>
  <c r="BI286"/>
  <c r="BI285"/>
  <c r="BI284"/>
  <c r="BI283"/>
  <c r="BI282"/>
  <c r="BI281"/>
  <c r="BI280"/>
  <c r="BI279"/>
  <c r="BI278"/>
  <c r="BI277"/>
  <c r="BI276"/>
  <c r="BI275"/>
  <c r="BI274"/>
  <c r="BI273"/>
  <c r="BI272"/>
  <c r="BI271"/>
  <c r="BI270"/>
  <c r="BI269"/>
  <c r="BI268"/>
  <c r="BI267"/>
  <c r="BI266"/>
  <c r="BI265"/>
  <c r="BI264"/>
  <c r="BI263"/>
  <c r="BI262"/>
  <c r="BI261"/>
  <c r="BI260"/>
  <c r="BI259"/>
  <c r="BI258"/>
  <c r="BI257"/>
  <c r="BI256"/>
  <c r="BI255"/>
  <c r="BI254"/>
  <c r="BI253"/>
  <c r="BI252"/>
  <c r="BI251"/>
  <c r="BI250"/>
  <c r="BI249"/>
  <c r="BI248"/>
  <c r="BI247"/>
  <c r="BI246"/>
  <c r="BI245"/>
  <c r="BI244"/>
  <c r="BI243"/>
  <c r="BI242"/>
  <c r="BI241"/>
  <c r="BI240"/>
  <c r="BI239"/>
  <c r="BI238"/>
  <c r="BI237"/>
  <c r="BI236"/>
  <c r="BI235"/>
  <c r="BI234"/>
  <c r="BI233"/>
  <c r="BI232"/>
  <c r="BI231"/>
  <c r="BI230"/>
  <c r="BI229"/>
  <c r="BI228"/>
  <c r="BI227"/>
  <c r="BI226"/>
  <c r="BI225"/>
  <c r="BI224"/>
  <c r="BI223"/>
  <c r="BI222"/>
  <c r="BI221"/>
  <c r="BI220"/>
  <c r="BI219"/>
  <c r="BI218"/>
  <c r="BI217"/>
  <c r="BI216"/>
  <c r="BI215"/>
  <c r="BI214"/>
  <c r="BI213"/>
  <c r="BI212"/>
  <c r="BI211"/>
  <c r="BI210"/>
  <c r="BI209"/>
  <c r="BI208"/>
  <c r="BI207"/>
  <c r="BI206"/>
  <c r="BI205"/>
  <c r="BI204"/>
  <c r="BI203"/>
  <c r="BI202"/>
  <c r="BI201"/>
  <c r="BI200"/>
  <c r="BI199"/>
  <c r="BI198"/>
  <c r="BI197"/>
  <c r="BI196"/>
  <c r="BI195"/>
  <c r="BI194"/>
  <c r="BI193"/>
  <c r="BI192"/>
  <c r="BI191"/>
  <c r="BI190"/>
  <c r="BI189"/>
  <c r="BI188"/>
  <c r="BI187"/>
  <c r="BI186"/>
  <c r="BI185"/>
  <c r="BI184"/>
  <c r="BI183"/>
  <c r="BI182"/>
  <c r="BI181"/>
  <c r="BI180"/>
  <c r="BI179"/>
  <c r="BI178"/>
  <c r="BI177"/>
  <c r="BI176"/>
  <c r="BI175"/>
  <c r="BI174"/>
  <c r="BI173"/>
  <c r="BI172"/>
  <c r="BI171"/>
  <c r="BI170"/>
  <c r="BI169"/>
  <c r="BI168"/>
  <c r="BI167"/>
  <c r="BI166"/>
  <c r="BI165"/>
  <c r="BI164"/>
  <c r="BI163"/>
  <c r="BI162"/>
  <c r="BI161"/>
  <c r="BI160"/>
  <c r="BI159"/>
  <c r="BI158"/>
  <c r="BI157"/>
  <c r="BI156"/>
  <c r="BI155"/>
  <c r="BI154"/>
  <c r="BI153"/>
  <c r="BI152"/>
  <c r="BI151"/>
  <c r="BI150"/>
  <c r="BI149"/>
  <c r="BI148"/>
  <c r="BI147"/>
  <c r="BI146"/>
  <c r="BI145"/>
  <c r="BI144"/>
  <c r="BI143"/>
  <c r="BI142"/>
  <c r="BI141"/>
  <c r="BI140"/>
  <c r="BI139"/>
  <c r="BI138"/>
  <c r="BI137"/>
  <c r="BI136"/>
  <c r="BI135"/>
  <c r="BI134"/>
  <c r="BI133"/>
  <c r="BI132"/>
  <c r="BI131"/>
  <c r="BI130"/>
  <c r="BI129"/>
  <c r="BI128"/>
  <c r="BI127"/>
  <c r="BI126"/>
  <c r="BI125"/>
  <c r="BI124"/>
  <c r="BI123"/>
  <c r="BI122"/>
  <c r="BI121"/>
  <c r="BI120"/>
  <c r="BI119"/>
  <c r="BI118"/>
  <c r="BI117"/>
  <c r="BI116"/>
  <c r="BI115"/>
  <c r="BI114"/>
  <c r="BI113"/>
  <c r="BI112"/>
  <c r="BI111"/>
  <c r="BI110"/>
  <c r="BI109"/>
  <c r="BI108"/>
  <c r="BI107"/>
  <c r="BI106"/>
  <c r="BI105"/>
  <c r="BI104"/>
  <c r="BI103"/>
  <c r="BI102"/>
  <c r="BI101"/>
  <c r="BI100"/>
  <c r="BI99"/>
  <c r="BI98"/>
  <c r="BI97"/>
  <c r="BI96"/>
  <c r="BI95"/>
  <c r="BI94"/>
  <c r="BI93"/>
  <c r="BI92"/>
  <c r="BI91"/>
  <c r="BI90"/>
  <c r="BI89"/>
  <c r="BI88"/>
  <c r="BI87"/>
  <c r="BI86"/>
  <c r="BI85"/>
  <c r="BI84"/>
  <c r="BI83"/>
  <c r="BI82"/>
  <c r="BI81"/>
  <c r="BI80"/>
  <c r="BI79"/>
  <c r="BI78"/>
  <c r="BI77"/>
  <c r="BI76"/>
  <c r="BI75"/>
  <c r="BL300"/>
  <c r="BL299"/>
  <c r="BL298"/>
  <c r="BL297"/>
  <c r="BL296"/>
  <c r="BL295"/>
  <c r="BL294"/>
  <c r="BL293"/>
  <c r="BL292"/>
  <c r="BL291"/>
  <c r="BL290"/>
  <c r="BL289"/>
  <c r="BL288"/>
  <c r="BL287"/>
  <c r="BL286"/>
  <c r="BL285"/>
  <c r="BL284"/>
  <c r="BL283"/>
  <c r="BL282"/>
  <c r="BL281"/>
  <c r="BL280"/>
  <c r="BL279"/>
  <c r="BL278"/>
  <c r="BL277"/>
  <c r="BL276"/>
  <c r="BL275"/>
  <c r="BL274"/>
  <c r="BL273"/>
  <c r="BL272"/>
  <c r="BL271"/>
  <c r="BL270"/>
  <c r="BL269"/>
  <c r="BL268"/>
  <c r="BL267"/>
  <c r="BL266"/>
  <c r="BL265"/>
  <c r="BL264"/>
  <c r="BL263"/>
  <c r="BL262"/>
  <c r="BL261"/>
  <c r="BL260"/>
  <c r="BL259"/>
  <c r="BL258"/>
  <c r="BL257"/>
  <c r="BL256"/>
  <c r="BL255"/>
  <c r="BL254"/>
  <c r="BL253"/>
  <c r="BL252"/>
  <c r="BL251"/>
  <c r="BL250"/>
  <c r="BL249"/>
  <c r="BL248"/>
  <c r="BL247"/>
  <c r="BL246"/>
  <c r="BL245"/>
  <c r="BL244"/>
  <c r="BL243"/>
  <c r="BL242"/>
  <c r="BL241"/>
  <c r="BL240"/>
  <c r="BL239"/>
  <c r="BL238"/>
  <c r="BL237"/>
  <c r="BL236"/>
  <c r="BL235"/>
  <c r="BL234"/>
  <c r="BL233"/>
  <c r="BL232"/>
  <c r="BL231"/>
  <c r="BL230"/>
  <c r="BL229"/>
  <c r="BL228"/>
  <c r="BL227"/>
  <c r="BL226"/>
  <c r="BL225"/>
  <c r="BL224"/>
  <c r="BL223"/>
  <c r="BL222"/>
  <c r="BL221"/>
  <c r="BL220"/>
  <c r="BL219"/>
  <c r="BL218"/>
  <c r="BL217"/>
  <c r="BL216"/>
  <c r="BL215"/>
  <c r="BL214"/>
  <c r="BL211"/>
  <c r="BL210"/>
  <c r="BL209"/>
  <c r="BL208"/>
  <c r="BL207"/>
  <c r="BL206"/>
  <c r="BL205"/>
  <c r="BL204"/>
  <c r="BL203"/>
  <c r="BL202"/>
  <c r="BL201"/>
  <c r="BL200"/>
  <c r="BL199"/>
  <c r="BL198"/>
  <c r="BL197"/>
  <c r="BL196"/>
  <c r="BL195"/>
  <c r="BL194"/>
  <c r="BL193"/>
  <c r="BL192"/>
  <c r="BL191"/>
  <c r="BL190"/>
  <c r="BL189"/>
  <c r="BL188"/>
  <c r="BL187"/>
  <c r="BL186"/>
  <c r="BL185"/>
  <c r="BL184"/>
  <c r="BL183"/>
  <c r="BL182"/>
  <c r="BL181"/>
  <c r="BL180"/>
  <c r="BL179"/>
  <c r="BL178"/>
  <c r="BL177"/>
  <c r="BL176"/>
  <c r="BL175"/>
  <c r="BL174"/>
  <c r="BL173"/>
  <c r="BL172"/>
  <c r="BL171"/>
  <c r="BL170"/>
  <c r="BL169"/>
  <c r="BL168"/>
  <c r="BL167"/>
  <c r="BL166"/>
  <c r="BL165"/>
  <c r="BL164"/>
  <c r="BL163"/>
  <c r="BL162"/>
  <c r="BL161"/>
  <c r="BL160"/>
  <c r="BL213"/>
  <c r="BL212"/>
  <c r="BL159"/>
  <c r="BL158"/>
  <c r="BL157"/>
  <c r="BL156"/>
  <c r="BL155"/>
  <c r="BL154"/>
  <c r="BL153"/>
  <c r="BL152"/>
  <c r="BL151"/>
  <c r="BL150"/>
  <c r="BL149"/>
  <c r="BL148"/>
  <c r="BL147"/>
  <c r="BL146"/>
  <c r="BL145"/>
  <c r="BL144"/>
  <c r="BL143"/>
  <c r="BL142"/>
  <c r="BL141"/>
  <c r="BL140"/>
  <c r="BL139"/>
  <c r="BL138"/>
  <c r="BL137"/>
  <c r="BL136"/>
  <c r="BL135"/>
  <c r="BL134"/>
  <c r="BL133"/>
  <c r="BL132"/>
  <c r="BL131"/>
  <c r="BL130"/>
  <c r="BL129"/>
  <c r="BL128"/>
  <c r="BL127"/>
  <c r="BL126"/>
  <c r="BL125"/>
  <c r="BL124"/>
  <c r="BL123"/>
  <c r="BL122"/>
  <c r="BL121"/>
  <c r="BL120"/>
  <c r="BL119"/>
  <c r="BL118"/>
  <c r="BL117"/>
  <c r="BL116"/>
  <c r="BL115"/>
  <c r="BL114"/>
  <c r="BL113"/>
  <c r="BL112"/>
  <c r="BL111"/>
  <c r="BL110"/>
  <c r="BL109"/>
  <c r="BL108"/>
  <c r="BL107"/>
  <c r="BL106"/>
  <c r="BL105"/>
  <c r="BL104"/>
  <c r="BL103"/>
  <c r="BL102"/>
  <c r="BL101"/>
  <c r="BL100"/>
  <c r="BL99"/>
  <c r="BL98"/>
  <c r="BL97"/>
  <c r="BL96"/>
  <c r="BL95"/>
  <c r="BL94"/>
  <c r="BL93"/>
  <c r="BL92"/>
  <c r="BL91"/>
  <c r="BL90"/>
  <c r="BL89"/>
  <c r="BL88"/>
  <c r="BL87"/>
  <c r="BL86"/>
  <c r="BL85"/>
  <c r="BL84"/>
  <c r="BL83"/>
  <c r="BL82"/>
  <c r="BL81"/>
  <c r="BL80"/>
  <c r="BL79"/>
  <c r="BL78"/>
  <c r="BL77"/>
  <c r="BL76"/>
  <c r="BL75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214"/>
  <c r="N213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BT300"/>
  <c r="BT299"/>
  <c r="BT298"/>
  <c r="BT297"/>
  <c r="BT296"/>
  <c r="BT295"/>
  <c r="BT294"/>
  <c r="BT293"/>
  <c r="BT292"/>
  <c r="BT291"/>
  <c r="BT290"/>
  <c r="BT289"/>
  <c r="BT288"/>
  <c r="BT287"/>
  <c r="BT286"/>
  <c r="BT285"/>
  <c r="BT284"/>
  <c r="BT283"/>
  <c r="BT282"/>
  <c r="BT281"/>
  <c r="BT280"/>
  <c r="BT279"/>
  <c r="BT278"/>
  <c r="BT277"/>
  <c r="BT276"/>
  <c r="BT275"/>
  <c r="BT274"/>
  <c r="BT273"/>
  <c r="BT272"/>
  <c r="BT271"/>
  <c r="BT270"/>
  <c r="BT269"/>
  <c r="BT268"/>
  <c r="BT267"/>
  <c r="BT266"/>
  <c r="BT265"/>
  <c r="BT264"/>
  <c r="BT263"/>
  <c r="BT262"/>
  <c r="BT261"/>
  <c r="BT260"/>
  <c r="BT259"/>
  <c r="BT258"/>
  <c r="BT257"/>
  <c r="BT256"/>
  <c r="BT255"/>
  <c r="BT254"/>
  <c r="BT253"/>
  <c r="BT252"/>
  <c r="BT251"/>
  <c r="BT250"/>
  <c r="BT249"/>
  <c r="BT248"/>
  <c r="BT247"/>
  <c r="BT246"/>
  <c r="BT245"/>
  <c r="BT244"/>
  <c r="BT243"/>
  <c r="BT242"/>
  <c r="BT241"/>
  <c r="BT240"/>
  <c r="BT239"/>
  <c r="BT238"/>
  <c r="BT237"/>
  <c r="BT236"/>
  <c r="BT235"/>
  <c r="BT234"/>
  <c r="BT233"/>
  <c r="BT232"/>
  <c r="BT231"/>
  <c r="BT230"/>
  <c r="BT229"/>
  <c r="BT228"/>
  <c r="BT227"/>
  <c r="BT226"/>
  <c r="BT225"/>
  <c r="BT224"/>
  <c r="BT223"/>
  <c r="BT222"/>
  <c r="BT221"/>
  <c r="BT220"/>
  <c r="BT219"/>
  <c r="BT218"/>
  <c r="BT217"/>
  <c r="BT216"/>
  <c r="BT215"/>
  <c r="BT214"/>
  <c r="BT211"/>
  <c r="BT210"/>
  <c r="BT209"/>
  <c r="BT208"/>
  <c r="BT207"/>
  <c r="BT206"/>
  <c r="BT205"/>
  <c r="BT204"/>
  <c r="BT203"/>
  <c r="BT202"/>
  <c r="BT201"/>
  <c r="BT200"/>
  <c r="BT199"/>
  <c r="BT198"/>
  <c r="BT197"/>
  <c r="BT196"/>
  <c r="BT195"/>
  <c r="BT194"/>
  <c r="BT193"/>
  <c r="BT192"/>
  <c r="BT191"/>
  <c r="BT190"/>
  <c r="BT189"/>
  <c r="BT188"/>
  <c r="BT187"/>
  <c r="BT186"/>
  <c r="BT185"/>
  <c r="BT184"/>
  <c r="BT183"/>
  <c r="BT182"/>
  <c r="BT181"/>
  <c r="BT180"/>
  <c r="BT179"/>
  <c r="BT178"/>
  <c r="BT177"/>
  <c r="BT176"/>
  <c r="BT175"/>
  <c r="BT174"/>
  <c r="BT173"/>
  <c r="BT172"/>
  <c r="BT171"/>
  <c r="BT170"/>
  <c r="BT169"/>
  <c r="BT168"/>
  <c r="BT167"/>
  <c r="BT166"/>
  <c r="BT165"/>
  <c r="BT164"/>
  <c r="BT163"/>
  <c r="BT162"/>
  <c r="BT161"/>
  <c r="BT160"/>
  <c r="BT213"/>
  <c r="BT212"/>
  <c r="BT159"/>
  <c r="BT158"/>
  <c r="BT157"/>
  <c r="BT156"/>
  <c r="BT155"/>
  <c r="BT154"/>
  <c r="BT153"/>
  <c r="BT152"/>
  <c r="BT151"/>
  <c r="BT150"/>
  <c r="BT149"/>
  <c r="BT148"/>
  <c r="BT147"/>
  <c r="BT146"/>
  <c r="BT145"/>
  <c r="BT144"/>
  <c r="BT143"/>
  <c r="BT142"/>
  <c r="BT141"/>
  <c r="BT140"/>
  <c r="BT139"/>
  <c r="BT138"/>
  <c r="BT137"/>
  <c r="BT136"/>
  <c r="BT135"/>
  <c r="BT134"/>
  <c r="BT133"/>
  <c r="BT132"/>
  <c r="BT131"/>
  <c r="BT130"/>
  <c r="BT129"/>
  <c r="BT128"/>
  <c r="BT127"/>
  <c r="BT126"/>
  <c r="BT125"/>
  <c r="BT124"/>
  <c r="BT123"/>
  <c r="BT122"/>
  <c r="BT121"/>
  <c r="BT120"/>
  <c r="BT119"/>
  <c r="BT118"/>
  <c r="BT117"/>
  <c r="BT116"/>
  <c r="BT115"/>
  <c r="BT114"/>
  <c r="BT113"/>
  <c r="BT112"/>
  <c r="BT111"/>
  <c r="BT110"/>
  <c r="BT109"/>
  <c r="BT108"/>
  <c r="BT107"/>
  <c r="BT106"/>
  <c r="BT105"/>
  <c r="BT104"/>
  <c r="BT103"/>
  <c r="BT102"/>
  <c r="BT101"/>
  <c r="BT100"/>
  <c r="BT99"/>
  <c r="BT98"/>
  <c r="BT97"/>
  <c r="BT96"/>
  <c r="BT95"/>
  <c r="BT94"/>
  <c r="BT93"/>
  <c r="BT92"/>
  <c r="BT91"/>
  <c r="BT90"/>
  <c r="BT89"/>
  <c r="BT88"/>
  <c r="BT87"/>
  <c r="BT86"/>
  <c r="BT85"/>
  <c r="BT84"/>
  <c r="BT83"/>
  <c r="BT82"/>
  <c r="BT81"/>
  <c r="BT80"/>
  <c r="BT79"/>
  <c r="BT78"/>
  <c r="BT77"/>
  <c r="BT76"/>
  <c r="BT75"/>
  <c r="BV300"/>
  <c r="BV299"/>
  <c r="BV298"/>
  <c r="BV297"/>
  <c r="BV296"/>
  <c r="BV295"/>
  <c r="BV294"/>
  <c r="BV293"/>
  <c r="BV292"/>
  <c r="BV291"/>
  <c r="BV290"/>
  <c r="BV289"/>
  <c r="BV288"/>
  <c r="BV287"/>
  <c r="BV286"/>
  <c r="BV285"/>
  <c r="BV284"/>
  <c r="BV283"/>
  <c r="BV282"/>
  <c r="BV281"/>
  <c r="BV280"/>
  <c r="BV279"/>
  <c r="BV278"/>
  <c r="BV277"/>
  <c r="BV276"/>
  <c r="BV275"/>
  <c r="BV273"/>
  <c r="BV272"/>
  <c r="BV271"/>
  <c r="BV270"/>
  <c r="BV269"/>
  <c r="BV268"/>
  <c r="BV267"/>
  <c r="BV266"/>
  <c r="BV265"/>
  <c r="BV264"/>
  <c r="BV263"/>
  <c r="BV262"/>
  <c r="BV261"/>
  <c r="BV260"/>
  <c r="BV259"/>
  <c r="BV258"/>
  <c r="BV257"/>
  <c r="BV256"/>
  <c r="BV255"/>
  <c r="BV254"/>
  <c r="BV253"/>
  <c r="BV252"/>
  <c r="BV251"/>
  <c r="BV250"/>
  <c r="BV249"/>
  <c r="BV248"/>
  <c r="BV247"/>
  <c r="BV246"/>
  <c r="BV274"/>
  <c r="BV245"/>
  <c r="BV244"/>
  <c r="BV243"/>
  <c r="BV242"/>
  <c r="BV241"/>
  <c r="BV240"/>
  <c r="BV239"/>
  <c r="BV238"/>
  <c r="BV237"/>
  <c r="BV236"/>
  <c r="BV235"/>
  <c r="BV234"/>
  <c r="BV233"/>
  <c r="BV232"/>
  <c r="BV231"/>
  <c r="BV230"/>
  <c r="BV229"/>
  <c r="BV228"/>
  <c r="BV227"/>
  <c r="BV226"/>
  <c r="BV225"/>
  <c r="BV224"/>
  <c r="BV223"/>
  <c r="BV222"/>
  <c r="BV221"/>
  <c r="BV220"/>
  <c r="BV219"/>
  <c r="BV218"/>
  <c r="BV217"/>
  <c r="BV216"/>
  <c r="BV215"/>
  <c r="BV214"/>
  <c r="BV213"/>
  <c r="BV212"/>
  <c r="BV211"/>
  <c r="BV210"/>
  <c r="BV209"/>
  <c r="BV208"/>
  <c r="BV207"/>
  <c r="BV206"/>
  <c r="BV205"/>
  <c r="BV204"/>
  <c r="BV203"/>
  <c r="BV202"/>
  <c r="BV201"/>
  <c r="BV200"/>
  <c r="BV199"/>
  <c r="BV198"/>
  <c r="BV197"/>
  <c r="BV196"/>
  <c r="BV195"/>
  <c r="BV194"/>
  <c r="BV193"/>
  <c r="BV192"/>
  <c r="BV191"/>
  <c r="BV190"/>
  <c r="BV189"/>
  <c r="BV188"/>
  <c r="BV187"/>
  <c r="BV186"/>
  <c r="BV185"/>
  <c r="BV184"/>
  <c r="BV183"/>
  <c r="BV182"/>
  <c r="BV181"/>
  <c r="BV180"/>
  <c r="BV179"/>
  <c r="BV178"/>
  <c r="BV177"/>
  <c r="BV176"/>
  <c r="BV175"/>
  <c r="BV174"/>
  <c r="BV173"/>
  <c r="BV172"/>
  <c r="BV171"/>
  <c r="BV170"/>
  <c r="BV169"/>
  <c r="BV168"/>
  <c r="BV167"/>
  <c r="BV166"/>
  <c r="BV165"/>
  <c r="BV164"/>
  <c r="BV163"/>
  <c r="BV162"/>
  <c r="BV161"/>
  <c r="BV160"/>
  <c r="BV159"/>
  <c r="BV158"/>
  <c r="BV157"/>
  <c r="BV156"/>
  <c r="BV155"/>
  <c r="BV154"/>
  <c r="BV153"/>
  <c r="BV152"/>
  <c r="BV151"/>
  <c r="BV150"/>
  <c r="BV149"/>
  <c r="BV148"/>
  <c r="BV147"/>
  <c r="BV146"/>
  <c r="BV145"/>
  <c r="BV144"/>
  <c r="BV143"/>
  <c r="BV142"/>
  <c r="BV141"/>
  <c r="BV140"/>
  <c r="BV139"/>
  <c r="BV138"/>
  <c r="BV137"/>
  <c r="BV136"/>
  <c r="BV135"/>
  <c r="BV134"/>
  <c r="BV133"/>
  <c r="BV132"/>
  <c r="BV131"/>
  <c r="BV130"/>
  <c r="BV129"/>
  <c r="BV128"/>
  <c r="BV127"/>
  <c r="BV126"/>
  <c r="BV125"/>
  <c r="BV124"/>
  <c r="BV123"/>
  <c r="BV122"/>
  <c r="BV121"/>
  <c r="BV120"/>
  <c r="BV119"/>
  <c r="BV118"/>
  <c r="BV117"/>
  <c r="BV116"/>
  <c r="BV115"/>
  <c r="BV114"/>
  <c r="BV113"/>
  <c r="BV112"/>
  <c r="BV111"/>
  <c r="BV110"/>
  <c r="BV109"/>
  <c r="BV108"/>
  <c r="BV107"/>
  <c r="BV106"/>
  <c r="BV105"/>
  <c r="BV104"/>
  <c r="BV103"/>
  <c r="BV102"/>
  <c r="BV101"/>
  <c r="BV100"/>
  <c r="BV99"/>
  <c r="BV98"/>
  <c r="BV97"/>
  <c r="BV96"/>
  <c r="BV95"/>
  <c r="BV94"/>
  <c r="BV93"/>
  <c r="BV92"/>
  <c r="BV91"/>
  <c r="BV90"/>
  <c r="BV89"/>
  <c r="BV88"/>
  <c r="BV87"/>
  <c r="BV86"/>
  <c r="BV85"/>
  <c r="BV84"/>
  <c r="BV83"/>
  <c r="BV82"/>
  <c r="BV81"/>
  <c r="BV80"/>
  <c r="BV79"/>
  <c r="BV78"/>
  <c r="BV77"/>
  <c r="BV76"/>
  <c r="BV75"/>
  <c r="AC299" i="38"/>
  <c r="AC297"/>
  <c r="AC295"/>
  <c r="AC293"/>
  <c r="AC291"/>
  <c r="AC289"/>
  <c r="AC287"/>
  <c r="AC285"/>
  <c r="AC283"/>
  <c r="AC281"/>
  <c r="AC279"/>
  <c r="AC277"/>
  <c r="AC275"/>
  <c r="AC273"/>
  <c r="AC271"/>
  <c r="AC269"/>
  <c r="AC267"/>
  <c r="AC265"/>
  <c r="AC263"/>
  <c r="AC261"/>
  <c r="AC259"/>
  <c r="AC257"/>
  <c r="AC255"/>
  <c r="AC253"/>
  <c r="AC251"/>
  <c r="AC249"/>
  <c r="AC247"/>
  <c r="AC245"/>
  <c r="AC243"/>
  <c r="AC241"/>
  <c r="AC239"/>
  <c r="AC237"/>
  <c r="AC235"/>
  <c r="AC233"/>
  <c r="AC231"/>
  <c r="AC229"/>
  <c r="AC227"/>
  <c r="AC225"/>
  <c r="AC223"/>
  <c r="AC221"/>
  <c r="AC219"/>
  <c r="AC217"/>
  <c r="AC215"/>
  <c r="AC213"/>
  <c r="AC211"/>
  <c r="AC209"/>
  <c r="AC207"/>
  <c r="AC205"/>
  <c r="AC203"/>
  <c r="AC201"/>
  <c r="AC199"/>
  <c r="AC197"/>
  <c r="AC195"/>
  <c r="AC193"/>
  <c r="AC191"/>
  <c r="AC189"/>
  <c r="AC187"/>
  <c r="AC185"/>
  <c r="AC183"/>
  <c r="AC181"/>
  <c r="AC179"/>
  <c r="AC177"/>
  <c r="AC175"/>
  <c r="AC173"/>
  <c r="AC171"/>
  <c r="AC169"/>
  <c r="AC167"/>
  <c r="AC165"/>
  <c r="AC163"/>
  <c r="AC161"/>
  <c r="AC159"/>
  <c r="AC157"/>
  <c r="AC155"/>
  <c r="AC153"/>
  <c r="AC151"/>
  <c r="AC149"/>
  <c r="AC147"/>
  <c r="AC145"/>
  <c r="AC143"/>
  <c r="AC141"/>
  <c r="AC139"/>
  <c r="AC300"/>
  <c r="AC298"/>
  <c r="AC296"/>
  <c r="AC294"/>
  <c r="AC292"/>
  <c r="AC290"/>
  <c r="AC288"/>
  <c r="AC286"/>
  <c r="AC284"/>
  <c r="AC282"/>
  <c r="AC280"/>
  <c r="AC278"/>
  <c r="AC276"/>
  <c r="AC274"/>
  <c r="AC272"/>
  <c r="AC270"/>
  <c r="AC268"/>
  <c r="AC266"/>
  <c r="AC264"/>
  <c r="AC262"/>
  <c r="AC260"/>
  <c r="AC258"/>
  <c r="AC256"/>
  <c r="AC254"/>
  <c r="AC252"/>
  <c r="AC250"/>
  <c r="AC248"/>
  <c r="AC246"/>
  <c r="AC244"/>
  <c r="AC242"/>
  <c r="AC240"/>
  <c r="AC238"/>
  <c r="AC236"/>
  <c r="AC234"/>
  <c r="AC232"/>
  <c r="AC230"/>
  <c r="AC228"/>
  <c r="AC226"/>
  <c r="AC224"/>
  <c r="AC222"/>
  <c r="AC220"/>
  <c r="AC218"/>
  <c r="AC216"/>
  <c r="AC214"/>
  <c r="AC212"/>
  <c r="AC210"/>
  <c r="AC208"/>
  <c r="AC206"/>
  <c r="AC204"/>
  <c r="AC202"/>
  <c r="AC200"/>
  <c r="AC198"/>
  <c r="AC196"/>
  <c r="AC194"/>
  <c r="AC192"/>
  <c r="AC190"/>
  <c r="AC188"/>
  <c r="AC186"/>
  <c r="AC184"/>
  <c r="AC182"/>
  <c r="AC180"/>
  <c r="AC178"/>
  <c r="AC176"/>
  <c r="AC174"/>
  <c r="AC172"/>
  <c r="AC170"/>
  <c r="AC168"/>
  <c r="AC166"/>
  <c r="AC164"/>
  <c r="AC162"/>
  <c r="AC160"/>
  <c r="AC158"/>
  <c r="AC156"/>
  <c r="AC154"/>
  <c r="AC152"/>
  <c r="AC150"/>
  <c r="AC148"/>
  <c r="AC146"/>
  <c r="AC144"/>
  <c r="AC142"/>
  <c r="AC140"/>
  <c r="AC138"/>
  <c r="AC136"/>
  <c r="AC134"/>
  <c r="AC132"/>
  <c r="AE299"/>
  <c r="AE297"/>
  <c r="AE295"/>
  <c r="AE293"/>
  <c r="AE291"/>
  <c r="AE289"/>
  <c r="AE287"/>
  <c r="AE285"/>
  <c r="AE283"/>
  <c r="AE281"/>
  <c r="AE279"/>
  <c r="AE277"/>
  <c r="AE275"/>
  <c r="AE273"/>
  <c r="AE271"/>
  <c r="AE269"/>
  <c r="AE267"/>
  <c r="AE265"/>
  <c r="AE263"/>
  <c r="AE261"/>
  <c r="AE259"/>
  <c r="AE257"/>
  <c r="AE255"/>
  <c r="AE253"/>
  <c r="AE251"/>
  <c r="AE249"/>
  <c r="AE247"/>
  <c r="AE245"/>
  <c r="AE243"/>
  <c r="AE241"/>
  <c r="AE239"/>
  <c r="AE237"/>
  <c r="AE235"/>
  <c r="AE233"/>
  <c r="AE231"/>
  <c r="AE229"/>
  <c r="AE227"/>
  <c r="AE225"/>
  <c r="AE223"/>
  <c r="AE221"/>
  <c r="AE219"/>
  <c r="AE217"/>
  <c r="AE215"/>
  <c r="AE213"/>
  <c r="AE211"/>
  <c r="AE209"/>
  <c r="AE207"/>
  <c r="AE205"/>
  <c r="AE203"/>
  <c r="AE201"/>
  <c r="AE199"/>
  <c r="AE197"/>
  <c r="AE195"/>
  <c r="AE193"/>
  <c r="AE191"/>
  <c r="AE189"/>
  <c r="AE187"/>
  <c r="AE185"/>
  <c r="AE183"/>
  <c r="AE181"/>
  <c r="AE179"/>
  <c r="AE177"/>
  <c r="AE175"/>
  <c r="AE173"/>
  <c r="AE171"/>
  <c r="AE169"/>
  <c r="AE167"/>
  <c r="AE165"/>
  <c r="AE163"/>
  <c r="AE161"/>
  <c r="AE159"/>
  <c r="AE157"/>
  <c r="AE155"/>
  <c r="AE153"/>
  <c r="AE151"/>
  <c r="AE149"/>
  <c r="AE147"/>
  <c r="AE145"/>
  <c r="AE143"/>
  <c r="AE141"/>
  <c r="AE139"/>
  <c r="AE300"/>
  <c r="AE298"/>
  <c r="AE296"/>
  <c r="AE294"/>
  <c r="AE292"/>
  <c r="AE290"/>
  <c r="AE288"/>
  <c r="AE286"/>
  <c r="AE284"/>
  <c r="AE282"/>
  <c r="AE280"/>
  <c r="AE278"/>
  <c r="AE276"/>
  <c r="AE274"/>
  <c r="AE272"/>
  <c r="AE270"/>
  <c r="AE268"/>
  <c r="AE266"/>
  <c r="AE264"/>
  <c r="AE262"/>
  <c r="AE260"/>
  <c r="AE258"/>
  <c r="AE256"/>
  <c r="AE254"/>
  <c r="AE252"/>
  <c r="AE250"/>
  <c r="AE248"/>
  <c r="AE246"/>
  <c r="AE244"/>
  <c r="AE242"/>
  <c r="AE240"/>
  <c r="AE238"/>
  <c r="AE236"/>
  <c r="AE234"/>
  <c r="AE232"/>
  <c r="AE230"/>
  <c r="AE228"/>
  <c r="AE226"/>
  <c r="AE224"/>
  <c r="AE222"/>
  <c r="AE220"/>
  <c r="AE218"/>
  <c r="AE216"/>
  <c r="AE214"/>
  <c r="AE212"/>
  <c r="AE210"/>
  <c r="AE208"/>
  <c r="AE206"/>
  <c r="AE204"/>
  <c r="AE202"/>
  <c r="AE200"/>
  <c r="AE198"/>
  <c r="AE196"/>
  <c r="AE194"/>
  <c r="AE192"/>
  <c r="AE190"/>
  <c r="AE188"/>
  <c r="AE186"/>
  <c r="AE184"/>
  <c r="AE182"/>
  <c r="AE180"/>
  <c r="AE178"/>
  <c r="AE176"/>
  <c r="AE174"/>
  <c r="AE172"/>
  <c r="AE170"/>
  <c r="AE168"/>
  <c r="AE166"/>
  <c r="AE164"/>
  <c r="AE162"/>
  <c r="AE160"/>
  <c r="AE158"/>
  <c r="AE156"/>
  <c r="AE154"/>
  <c r="AE152"/>
  <c r="AE150"/>
  <c r="AE148"/>
  <c r="AE146"/>
  <c r="AE144"/>
  <c r="AE142"/>
  <c r="AE140"/>
  <c r="AE138"/>
  <c r="AE136"/>
  <c r="AE134"/>
  <c r="AE132"/>
  <c r="AG299"/>
  <c r="AG297"/>
  <c r="AG295"/>
  <c r="AG293"/>
  <c r="AG291"/>
  <c r="AG289"/>
  <c r="AG287"/>
  <c r="AG285"/>
  <c r="AG283"/>
  <c r="AG281"/>
  <c r="AG279"/>
  <c r="AG277"/>
  <c r="AG275"/>
  <c r="AG273"/>
  <c r="AG271"/>
  <c r="AG269"/>
  <c r="AG267"/>
  <c r="AG265"/>
  <c r="AG263"/>
  <c r="AG261"/>
  <c r="AG259"/>
  <c r="AG257"/>
  <c r="AG255"/>
  <c r="AG253"/>
  <c r="AG251"/>
  <c r="AG249"/>
  <c r="AG247"/>
  <c r="AG245"/>
  <c r="AG243"/>
  <c r="AG241"/>
  <c r="AG239"/>
  <c r="AG237"/>
  <c r="AG235"/>
  <c r="AG233"/>
  <c r="AG231"/>
  <c r="AG229"/>
  <c r="AG227"/>
  <c r="AG225"/>
  <c r="AG223"/>
  <c r="AG221"/>
  <c r="AG219"/>
  <c r="AG217"/>
  <c r="AG215"/>
  <c r="AG213"/>
  <c r="AG211"/>
  <c r="AG209"/>
  <c r="AG207"/>
  <c r="AG205"/>
  <c r="AG203"/>
  <c r="AG201"/>
  <c r="AG199"/>
  <c r="AG197"/>
  <c r="AG195"/>
  <c r="AG193"/>
  <c r="AG191"/>
  <c r="AG189"/>
  <c r="AG187"/>
  <c r="AG185"/>
  <c r="AG183"/>
  <c r="AG181"/>
  <c r="AG179"/>
  <c r="AG177"/>
  <c r="AG175"/>
  <c r="AG173"/>
  <c r="AG171"/>
  <c r="AG169"/>
  <c r="AG167"/>
  <c r="AG165"/>
  <c r="AG163"/>
  <c r="AG161"/>
  <c r="AG159"/>
  <c r="AG157"/>
  <c r="AG155"/>
  <c r="AG153"/>
  <c r="AG151"/>
  <c r="AG149"/>
  <c r="AG147"/>
  <c r="AG145"/>
  <c r="AG143"/>
  <c r="AG141"/>
  <c r="AG139"/>
  <c r="AG300"/>
  <c r="AG298"/>
  <c r="AG296"/>
  <c r="AG294"/>
  <c r="AG292"/>
  <c r="AG290"/>
  <c r="AG288"/>
  <c r="AG286"/>
  <c r="AG284"/>
  <c r="AG282"/>
  <c r="AG280"/>
  <c r="AG278"/>
  <c r="AG276"/>
  <c r="AG274"/>
  <c r="AG272"/>
  <c r="AG270"/>
  <c r="AG268"/>
  <c r="AG266"/>
  <c r="AG264"/>
  <c r="AG262"/>
  <c r="AG260"/>
  <c r="AG258"/>
  <c r="AG256"/>
  <c r="AG254"/>
  <c r="AG252"/>
  <c r="AG250"/>
  <c r="AG248"/>
  <c r="AG246"/>
  <c r="AG244"/>
  <c r="AG242"/>
  <c r="AG240"/>
  <c r="AG238"/>
  <c r="AG236"/>
  <c r="AG234"/>
  <c r="AG232"/>
  <c r="AG230"/>
  <c r="AG228"/>
  <c r="AG226"/>
  <c r="AG224"/>
  <c r="AG222"/>
  <c r="AG220"/>
  <c r="AG218"/>
  <c r="AG216"/>
  <c r="AG214"/>
  <c r="AG212"/>
  <c r="AG210"/>
  <c r="AG208"/>
  <c r="AG206"/>
  <c r="AG204"/>
  <c r="AG202"/>
  <c r="AG200"/>
  <c r="AG198"/>
  <c r="AG196"/>
  <c r="AG194"/>
  <c r="AG192"/>
  <c r="AG190"/>
  <c r="AG188"/>
  <c r="AG186"/>
  <c r="AG184"/>
  <c r="AG182"/>
  <c r="AG180"/>
  <c r="AG178"/>
  <c r="AG176"/>
  <c r="AG174"/>
  <c r="AG172"/>
  <c r="AG170"/>
  <c r="AG168"/>
  <c r="AG166"/>
  <c r="AG164"/>
  <c r="AG162"/>
  <c r="AG160"/>
  <c r="AG158"/>
  <c r="AG156"/>
  <c r="AG154"/>
  <c r="AG152"/>
  <c r="AG150"/>
  <c r="AG148"/>
  <c r="AG146"/>
  <c r="AG144"/>
  <c r="AG142"/>
  <c r="AG140"/>
  <c r="AG138"/>
  <c r="AG136"/>
  <c r="AG134"/>
  <c r="AG132"/>
  <c r="AG130"/>
  <c r="AK299"/>
  <c r="AK297"/>
  <c r="AK295"/>
  <c r="AK293"/>
  <c r="AK291"/>
  <c r="AK289"/>
  <c r="AK287"/>
  <c r="AK285"/>
  <c r="AK283"/>
  <c r="AK281"/>
  <c r="AK279"/>
  <c r="AK277"/>
  <c r="AK275"/>
  <c r="AK273"/>
  <c r="AK271"/>
  <c r="AK269"/>
  <c r="AK267"/>
  <c r="AK265"/>
  <c r="AK263"/>
  <c r="AK261"/>
  <c r="AK259"/>
  <c r="AK257"/>
  <c r="AK255"/>
  <c r="AK253"/>
  <c r="AK251"/>
  <c r="AK249"/>
  <c r="AK247"/>
  <c r="AK245"/>
  <c r="AK243"/>
  <c r="AK241"/>
  <c r="AK239"/>
  <c r="AK237"/>
  <c r="AK235"/>
  <c r="AK233"/>
  <c r="AK231"/>
  <c r="AK229"/>
  <c r="AK227"/>
  <c r="AK225"/>
  <c r="AK223"/>
  <c r="AK221"/>
  <c r="AK219"/>
  <c r="AK217"/>
  <c r="AK215"/>
  <c r="AK213"/>
  <c r="AK211"/>
  <c r="AK209"/>
  <c r="AK207"/>
  <c r="AK205"/>
  <c r="AK203"/>
  <c r="AK201"/>
  <c r="AK199"/>
  <c r="AK197"/>
  <c r="AK195"/>
  <c r="AK193"/>
  <c r="AK191"/>
  <c r="AK189"/>
  <c r="AK187"/>
  <c r="AK185"/>
  <c r="AK183"/>
  <c r="AK181"/>
  <c r="AK179"/>
  <c r="AK177"/>
  <c r="AK175"/>
  <c r="AK173"/>
  <c r="AK171"/>
  <c r="AK169"/>
  <c r="AK167"/>
  <c r="AK165"/>
  <c r="AK163"/>
  <c r="AK161"/>
  <c r="AK159"/>
  <c r="AK157"/>
  <c r="AK155"/>
  <c r="AK153"/>
  <c r="AK151"/>
  <c r="AK149"/>
  <c r="AK147"/>
  <c r="AK145"/>
  <c r="AK143"/>
  <c r="AK141"/>
  <c r="AK139"/>
  <c r="AK300"/>
  <c r="AK298"/>
  <c r="AK296"/>
  <c r="AK294"/>
  <c r="AK292"/>
  <c r="AK290"/>
  <c r="AK288"/>
  <c r="AK286"/>
  <c r="AK284"/>
  <c r="AK282"/>
  <c r="AK280"/>
  <c r="AK278"/>
  <c r="AK276"/>
  <c r="AK274"/>
  <c r="AK272"/>
  <c r="AK270"/>
  <c r="AK268"/>
  <c r="AK266"/>
  <c r="AK264"/>
  <c r="AK262"/>
  <c r="AK260"/>
  <c r="AK258"/>
  <c r="AK256"/>
  <c r="AK254"/>
  <c r="AK252"/>
  <c r="AK250"/>
  <c r="AK248"/>
  <c r="AK246"/>
  <c r="AK244"/>
  <c r="AK242"/>
  <c r="AK240"/>
  <c r="AK238"/>
  <c r="AK236"/>
  <c r="AK234"/>
  <c r="AK232"/>
  <c r="AK230"/>
  <c r="AK228"/>
  <c r="AK226"/>
  <c r="AK224"/>
  <c r="AK222"/>
  <c r="AK220"/>
  <c r="AK218"/>
  <c r="AK216"/>
  <c r="AK214"/>
  <c r="AK212"/>
  <c r="AK210"/>
  <c r="AK208"/>
  <c r="AK206"/>
  <c r="AK204"/>
  <c r="AK202"/>
  <c r="AK200"/>
  <c r="AK198"/>
  <c r="AK196"/>
  <c r="AK194"/>
  <c r="AK192"/>
  <c r="AK190"/>
  <c r="AK188"/>
  <c r="AK186"/>
  <c r="AK184"/>
  <c r="AK182"/>
  <c r="AK180"/>
  <c r="AK178"/>
  <c r="AK176"/>
  <c r="AK174"/>
  <c r="AK172"/>
  <c r="AK170"/>
  <c r="AK168"/>
  <c r="AK166"/>
  <c r="AK164"/>
  <c r="AK162"/>
  <c r="AK160"/>
  <c r="AK158"/>
  <c r="AK156"/>
  <c r="AK154"/>
  <c r="AK152"/>
  <c r="AK150"/>
  <c r="AK148"/>
  <c r="AK146"/>
  <c r="AK144"/>
  <c r="AK142"/>
  <c r="AK140"/>
  <c r="AK138"/>
  <c r="AK136"/>
  <c r="AK134"/>
  <c r="AK132"/>
  <c r="AK130"/>
  <c r="AO299"/>
  <c r="AO297"/>
  <c r="AO295"/>
  <c r="AO293"/>
  <c r="AO291"/>
  <c r="AO289"/>
  <c r="AO287"/>
  <c r="AO285"/>
  <c r="AO283"/>
  <c r="AO281"/>
  <c r="AO279"/>
  <c r="AO277"/>
  <c r="AO275"/>
  <c r="AO273"/>
  <c r="AO271"/>
  <c r="AO269"/>
  <c r="AO267"/>
  <c r="AO265"/>
  <c r="AO263"/>
  <c r="AO261"/>
  <c r="AO259"/>
  <c r="AO257"/>
  <c r="AO255"/>
  <c r="AO253"/>
  <c r="AO251"/>
  <c r="AO249"/>
  <c r="AO247"/>
  <c r="AO245"/>
  <c r="AO243"/>
  <c r="AO241"/>
  <c r="AO239"/>
  <c r="AO237"/>
  <c r="AO235"/>
  <c r="AO233"/>
  <c r="AO231"/>
  <c r="AO229"/>
  <c r="AO227"/>
  <c r="AO225"/>
  <c r="AO223"/>
  <c r="AO221"/>
  <c r="AO219"/>
  <c r="AO217"/>
  <c r="AO215"/>
  <c r="AO213"/>
  <c r="AO211"/>
  <c r="AO209"/>
  <c r="AO207"/>
  <c r="AO205"/>
  <c r="AO203"/>
  <c r="AO201"/>
  <c r="AO199"/>
  <c r="AO197"/>
  <c r="AO195"/>
  <c r="AO193"/>
  <c r="AO191"/>
  <c r="AO189"/>
  <c r="AO187"/>
  <c r="AO185"/>
  <c r="AO183"/>
  <c r="AO181"/>
  <c r="AO179"/>
  <c r="AO177"/>
  <c r="AO175"/>
  <c r="AO173"/>
  <c r="AO171"/>
  <c r="AO169"/>
  <c r="AO167"/>
  <c r="AO165"/>
  <c r="AO163"/>
  <c r="AO161"/>
  <c r="AO159"/>
  <c r="AO157"/>
  <c r="AO155"/>
  <c r="AO153"/>
  <c r="AO151"/>
  <c r="AO149"/>
  <c r="AO147"/>
  <c r="AO145"/>
  <c r="AO143"/>
  <c r="AO141"/>
  <c r="AO139"/>
  <c r="AO300"/>
  <c r="AO298"/>
  <c r="AO296"/>
  <c r="AO294"/>
  <c r="AO292"/>
  <c r="AO290"/>
  <c r="AO288"/>
  <c r="AO286"/>
  <c r="AO284"/>
  <c r="AO282"/>
  <c r="AO280"/>
  <c r="AO278"/>
  <c r="AO276"/>
  <c r="AO274"/>
  <c r="AO272"/>
  <c r="AO270"/>
  <c r="AO268"/>
  <c r="AO266"/>
  <c r="AO264"/>
  <c r="AO262"/>
  <c r="AO260"/>
  <c r="AO258"/>
  <c r="AO256"/>
  <c r="AO254"/>
  <c r="AO252"/>
  <c r="AO250"/>
  <c r="AO248"/>
  <c r="AO246"/>
  <c r="AO244"/>
  <c r="AO242"/>
  <c r="AO240"/>
  <c r="AO238"/>
  <c r="AO236"/>
  <c r="AO234"/>
  <c r="AO232"/>
  <c r="AO230"/>
  <c r="AO228"/>
  <c r="AO226"/>
  <c r="AO224"/>
  <c r="AO222"/>
  <c r="AO220"/>
  <c r="AO218"/>
  <c r="AO216"/>
  <c r="AO214"/>
  <c r="AO212"/>
  <c r="AO210"/>
  <c r="AO208"/>
  <c r="AO206"/>
  <c r="AO204"/>
  <c r="AO202"/>
  <c r="AO200"/>
  <c r="AO198"/>
  <c r="AO196"/>
  <c r="AO194"/>
  <c r="AO192"/>
  <c r="AO190"/>
  <c r="AO188"/>
  <c r="AO186"/>
  <c r="AO184"/>
  <c r="AO182"/>
  <c r="AO180"/>
  <c r="AO178"/>
  <c r="AO176"/>
  <c r="AO174"/>
  <c r="AO172"/>
  <c r="AO170"/>
  <c r="AO168"/>
  <c r="AO166"/>
  <c r="AO164"/>
  <c r="AO162"/>
  <c r="AO160"/>
  <c r="AO158"/>
  <c r="AO156"/>
  <c r="AO154"/>
  <c r="AO152"/>
  <c r="AO150"/>
  <c r="AO148"/>
  <c r="AO146"/>
  <c r="AO144"/>
  <c r="AO142"/>
  <c r="AO140"/>
  <c r="AO138"/>
  <c r="AO136"/>
  <c r="AO134"/>
  <c r="AO132"/>
  <c r="AO130"/>
  <c r="AQ299"/>
  <c r="AQ297"/>
  <c r="AQ295"/>
  <c r="AQ293"/>
  <c r="AQ291"/>
  <c r="AQ289"/>
  <c r="AQ287"/>
  <c r="AQ285"/>
  <c r="AQ283"/>
  <c r="AQ281"/>
  <c r="AQ279"/>
  <c r="AQ277"/>
  <c r="AQ275"/>
  <c r="AQ273"/>
  <c r="AQ271"/>
  <c r="AQ269"/>
  <c r="AQ267"/>
  <c r="AQ265"/>
  <c r="AQ263"/>
  <c r="AQ261"/>
  <c r="AQ259"/>
  <c r="AQ257"/>
  <c r="AQ255"/>
  <c r="AQ253"/>
  <c r="AQ251"/>
  <c r="AQ249"/>
  <c r="AQ247"/>
  <c r="AQ245"/>
  <c r="AQ243"/>
  <c r="AQ241"/>
  <c r="AQ239"/>
  <c r="AQ237"/>
  <c r="AQ235"/>
  <c r="AQ233"/>
  <c r="AQ231"/>
  <c r="AQ229"/>
  <c r="AQ227"/>
  <c r="AQ225"/>
  <c r="AQ223"/>
  <c r="AQ221"/>
  <c r="AQ219"/>
  <c r="AQ217"/>
  <c r="AQ215"/>
  <c r="AQ213"/>
  <c r="AQ211"/>
  <c r="AQ209"/>
  <c r="AQ207"/>
  <c r="AQ205"/>
  <c r="AQ203"/>
  <c r="AQ201"/>
  <c r="AQ199"/>
  <c r="AQ197"/>
  <c r="AQ195"/>
  <c r="AQ193"/>
  <c r="AQ191"/>
  <c r="AQ189"/>
  <c r="AQ187"/>
  <c r="AQ185"/>
  <c r="AQ183"/>
  <c r="AQ181"/>
  <c r="AQ179"/>
  <c r="AQ177"/>
  <c r="AQ175"/>
  <c r="AQ173"/>
  <c r="AQ171"/>
  <c r="AQ169"/>
  <c r="AQ167"/>
  <c r="AQ165"/>
  <c r="AQ163"/>
  <c r="AQ161"/>
  <c r="AQ159"/>
  <c r="AQ157"/>
  <c r="AQ155"/>
  <c r="AQ153"/>
  <c r="AQ151"/>
  <c r="AQ149"/>
  <c r="AQ147"/>
  <c r="AQ145"/>
  <c r="AQ143"/>
  <c r="AQ141"/>
  <c r="AQ139"/>
  <c r="AQ300"/>
  <c r="AQ298"/>
  <c r="AQ296"/>
  <c r="AQ294"/>
  <c r="AQ292"/>
  <c r="AQ290"/>
  <c r="AQ288"/>
  <c r="AQ286"/>
  <c r="AQ284"/>
  <c r="AQ282"/>
  <c r="AQ280"/>
  <c r="AQ278"/>
  <c r="AQ276"/>
  <c r="AQ274"/>
  <c r="AQ272"/>
  <c r="AQ270"/>
  <c r="AQ268"/>
  <c r="AQ266"/>
  <c r="AQ264"/>
  <c r="AQ262"/>
  <c r="AQ260"/>
  <c r="AQ258"/>
  <c r="AQ256"/>
  <c r="AQ254"/>
  <c r="AQ252"/>
  <c r="AQ250"/>
  <c r="AQ248"/>
  <c r="AQ246"/>
  <c r="AQ244"/>
  <c r="AQ242"/>
  <c r="AQ240"/>
  <c r="AQ238"/>
  <c r="AQ236"/>
  <c r="AQ234"/>
  <c r="AQ232"/>
  <c r="AQ230"/>
  <c r="AQ228"/>
  <c r="AQ226"/>
  <c r="AQ224"/>
  <c r="AQ222"/>
  <c r="AQ220"/>
  <c r="AQ218"/>
  <c r="AQ216"/>
  <c r="AQ214"/>
  <c r="AQ212"/>
  <c r="AQ210"/>
  <c r="AQ208"/>
  <c r="AQ206"/>
  <c r="AQ204"/>
  <c r="AQ202"/>
  <c r="AQ200"/>
  <c r="AQ198"/>
  <c r="AQ196"/>
  <c r="AQ194"/>
  <c r="AQ192"/>
  <c r="AQ190"/>
  <c r="AQ188"/>
  <c r="AQ186"/>
  <c r="AQ184"/>
  <c r="AQ182"/>
  <c r="AQ180"/>
  <c r="AQ178"/>
  <c r="AQ176"/>
  <c r="AQ174"/>
  <c r="AQ172"/>
  <c r="AQ170"/>
  <c r="AQ168"/>
  <c r="AQ166"/>
  <c r="AQ164"/>
  <c r="AQ162"/>
  <c r="AQ160"/>
  <c r="AQ158"/>
  <c r="AQ156"/>
  <c r="AQ154"/>
  <c r="AQ152"/>
  <c r="AQ150"/>
  <c r="AQ148"/>
  <c r="AQ146"/>
  <c r="AQ144"/>
  <c r="AQ142"/>
  <c r="AQ140"/>
  <c r="AQ138"/>
  <c r="AQ136"/>
  <c r="AQ134"/>
  <c r="AQ132"/>
  <c r="AQ130"/>
  <c r="AS299"/>
  <c r="AS297"/>
  <c r="AS295"/>
  <c r="AS293"/>
  <c r="AS291"/>
  <c r="AS289"/>
  <c r="AS287"/>
  <c r="AS285"/>
  <c r="AS283"/>
  <c r="AS281"/>
  <c r="AS279"/>
  <c r="AS277"/>
  <c r="AS275"/>
  <c r="AS273"/>
  <c r="AS271"/>
  <c r="AS269"/>
  <c r="AS267"/>
  <c r="AS265"/>
  <c r="AS263"/>
  <c r="AS261"/>
  <c r="AS259"/>
  <c r="AS257"/>
  <c r="AS255"/>
  <c r="AS253"/>
  <c r="AS251"/>
  <c r="AS249"/>
  <c r="AS247"/>
  <c r="AS245"/>
  <c r="AS243"/>
  <c r="AS241"/>
  <c r="AS239"/>
  <c r="AS237"/>
  <c r="AS235"/>
  <c r="AS233"/>
  <c r="AS231"/>
  <c r="AS229"/>
  <c r="AS227"/>
  <c r="AS225"/>
  <c r="AS223"/>
  <c r="AS221"/>
  <c r="AS219"/>
  <c r="AS217"/>
  <c r="AS215"/>
  <c r="AS213"/>
  <c r="AS211"/>
  <c r="AS209"/>
  <c r="AS207"/>
  <c r="AS205"/>
  <c r="AS203"/>
  <c r="AS201"/>
  <c r="AS199"/>
  <c r="AS197"/>
  <c r="AS195"/>
  <c r="AS193"/>
  <c r="AS191"/>
  <c r="AS189"/>
  <c r="AS187"/>
  <c r="AS185"/>
  <c r="AS183"/>
  <c r="AS181"/>
  <c r="AS179"/>
  <c r="AS177"/>
  <c r="AS175"/>
  <c r="AS173"/>
  <c r="AS171"/>
  <c r="AS169"/>
  <c r="AS167"/>
  <c r="AS165"/>
  <c r="AS163"/>
  <c r="AS161"/>
  <c r="AS159"/>
  <c r="AS157"/>
  <c r="AS155"/>
  <c r="AS153"/>
  <c r="AS151"/>
  <c r="AS149"/>
  <c r="AS147"/>
  <c r="AS145"/>
  <c r="AS143"/>
  <c r="AS141"/>
  <c r="AS139"/>
  <c r="AS300"/>
  <c r="AS298"/>
  <c r="AS296"/>
  <c r="AS294"/>
  <c r="AS292"/>
  <c r="AS290"/>
  <c r="AS288"/>
  <c r="AS286"/>
  <c r="AS284"/>
  <c r="AS282"/>
  <c r="AS280"/>
  <c r="AS278"/>
  <c r="AS276"/>
  <c r="AS274"/>
  <c r="AS272"/>
  <c r="AS270"/>
  <c r="AS268"/>
  <c r="AS266"/>
  <c r="AS264"/>
  <c r="AS262"/>
  <c r="AS260"/>
  <c r="AS258"/>
  <c r="AS256"/>
  <c r="AS254"/>
  <c r="AS252"/>
  <c r="AS250"/>
  <c r="AS248"/>
  <c r="AS246"/>
  <c r="AS244"/>
  <c r="AS242"/>
  <c r="AS240"/>
  <c r="AS238"/>
  <c r="AS236"/>
  <c r="AS234"/>
  <c r="AS232"/>
  <c r="AS230"/>
  <c r="AS228"/>
  <c r="AS226"/>
  <c r="AS224"/>
  <c r="AS222"/>
  <c r="AS220"/>
  <c r="AS218"/>
  <c r="AS216"/>
  <c r="AS214"/>
  <c r="AS212"/>
  <c r="AS210"/>
  <c r="AS208"/>
  <c r="AS206"/>
  <c r="AS204"/>
  <c r="AS202"/>
  <c r="AS200"/>
  <c r="AS198"/>
  <c r="AS196"/>
  <c r="AS194"/>
  <c r="AS192"/>
  <c r="AS190"/>
  <c r="AS188"/>
  <c r="AS186"/>
  <c r="AS184"/>
  <c r="AS182"/>
  <c r="AS180"/>
  <c r="AS178"/>
  <c r="AS176"/>
  <c r="AS174"/>
  <c r="AS172"/>
  <c r="AS170"/>
  <c r="AS168"/>
  <c r="AS166"/>
  <c r="AS164"/>
  <c r="AS162"/>
  <c r="AS160"/>
  <c r="AS158"/>
  <c r="AS156"/>
  <c r="AS154"/>
  <c r="AS152"/>
  <c r="AS150"/>
  <c r="AS148"/>
  <c r="AS146"/>
  <c r="AS144"/>
  <c r="AS142"/>
  <c r="AS140"/>
  <c r="AS138"/>
  <c r="AS136"/>
  <c r="AS134"/>
  <c r="AS132"/>
  <c r="AS130"/>
  <c r="AU299"/>
  <c r="AU297"/>
  <c r="AU295"/>
  <c r="AU293"/>
  <c r="AU291"/>
  <c r="AU289"/>
  <c r="AU287"/>
  <c r="AU285"/>
  <c r="AU283"/>
  <c r="AU281"/>
  <c r="AU279"/>
  <c r="AU277"/>
  <c r="AU275"/>
  <c r="AU273"/>
  <c r="AU271"/>
  <c r="AU269"/>
  <c r="AU267"/>
  <c r="AU265"/>
  <c r="AU263"/>
  <c r="AU261"/>
  <c r="AU259"/>
  <c r="AU257"/>
  <c r="AU255"/>
  <c r="AU253"/>
  <c r="AU251"/>
  <c r="AU249"/>
  <c r="AU247"/>
  <c r="AU245"/>
  <c r="AU243"/>
  <c r="AU241"/>
  <c r="AU239"/>
  <c r="AU237"/>
  <c r="AU235"/>
  <c r="AU233"/>
  <c r="AU231"/>
  <c r="AU229"/>
  <c r="AU227"/>
  <c r="AU225"/>
  <c r="AU223"/>
  <c r="AU221"/>
  <c r="AU219"/>
  <c r="AU217"/>
  <c r="AU215"/>
  <c r="AU213"/>
  <c r="AU211"/>
  <c r="AU209"/>
  <c r="AU207"/>
  <c r="AU205"/>
  <c r="AU203"/>
  <c r="AU201"/>
  <c r="AU199"/>
  <c r="AU197"/>
  <c r="AU195"/>
  <c r="AU193"/>
  <c r="AU191"/>
  <c r="AU189"/>
  <c r="AU187"/>
  <c r="AU185"/>
  <c r="AU183"/>
  <c r="AU181"/>
  <c r="AU179"/>
  <c r="AU177"/>
  <c r="AU175"/>
  <c r="AU173"/>
  <c r="AU171"/>
  <c r="AU169"/>
  <c r="AU167"/>
  <c r="AU165"/>
  <c r="AU163"/>
  <c r="AU161"/>
  <c r="AU159"/>
  <c r="AU157"/>
  <c r="AU155"/>
  <c r="AU153"/>
  <c r="AU151"/>
  <c r="AU149"/>
  <c r="AU147"/>
  <c r="AU145"/>
  <c r="AU143"/>
  <c r="AU141"/>
  <c r="AU139"/>
  <c r="AU300"/>
  <c r="AU298"/>
  <c r="AU296"/>
  <c r="AU294"/>
  <c r="AU292"/>
  <c r="AU290"/>
  <c r="AU288"/>
  <c r="AU286"/>
  <c r="AU284"/>
  <c r="AU282"/>
  <c r="AU280"/>
  <c r="AU278"/>
  <c r="AU276"/>
  <c r="AU274"/>
  <c r="AU272"/>
  <c r="AU270"/>
  <c r="AU268"/>
  <c r="AU266"/>
  <c r="AU264"/>
  <c r="AU262"/>
  <c r="AU260"/>
  <c r="AU258"/>
  <c r="AU256"/>
  <c r="AU254"/>
  <c r="AU252"/>
  <c r="AU250"/>
  <c r="AU248"/>
  <c r="AU246"/>
  <c r="AU244"/>
  <c r="AU242"/>
  <c r="AU240"/>
  <c r="AU238"/>
  <c r="AU236"/>
  <c r="AU234"/>
  <c r="AU232"/>
  <c r="AU230"/>
  <c r="AU228"/>
  <c r="AU226"/>
  <c r="AU224"/>
  <c r="AU222"/>
  <c r="AU220"/>
  <c r="AU218"/>
  <c r="AU216"/>
  <c r="AU214"/>
  <c r="AU212"/>
  <c r="AU210"/>
  <c r="AU208"/>
  <c r="AU206"/>
  <c r="AU204"/>
  <c r="AU202"/>
  <c r="AU200"/>
  <c r="AU198"/>
  <c r="AU196"/>
  <c r="AU194"/>
  <c r="AU192"/>
  <c r="AU190"/>
  <c r="AU188"/>
  <c r="AU186"/>
  <c r="AU184"/>
  <c r="AU182"/>
  <c r="AU180"/>
  <c r="AU178"/>
  <c r="AU176"/>
  <c r="AU174"/>
  <c r="AU172"/>
  <c r="AU170"/>
  <c r="AU168"/>
  <c r="AU166"/>
  <c r="AU164"/>
  <c r="AU162"/>
  <c r="AU160"/>
  <c r="AU158"/>
  <c r="AU156"/>
  <c r="AU154"/>
  <c r="AU152"/>
  <c r="AU150"/>
  <c r="AU148"/>
  <c r="AU146"/>
  <c r="AU144"/>
  <c r="AU142"/>
  <c r="AU140"/>
  <c r="AU138"/>
  <c r="AU136"/>
  <c r="AU134"/>
  <c r="AU132"/>
  <c r="AU130"/>
  <c r="AV300" i="41"/>
  <c r="AV299"/>
  <c r="AV298"/>
  <c r="AV297"/>
  <c r="AV296"/>
  <c r="AV295"/>
  <c r="AV294"/>
  <c r="AV293"/>
  <c r="AV292"/>
  <c r="AV291"/>
  <c r="AV290"/>
  <c r="AV289"/>
  <c r="AV288"/>
  <c r="AV287"/>
  <c r="AV286"/>
  <c r="AV285"/>
  <c r="AV284"/>
  <c r="AV283"/>
  <c r="AV282"/>
  <c r="AV281"/>
  <c r="AV280"/>
  <c r="AV279"/>
  <c r="AV278"/>
  <c r="AV277"/>
  <c r="AV276"/>
  <c r="AV275"/>
  <c r="AV274"/>
  <c r="AV273"/>
  <c r="AV272"/>
  <c r="AV271"/>
  <c r="AV270"/>
  <c r="AV269"/>
  <c r="AV268"/>
  <c r="AV267"/>
  <c r="AV266"/>
  <c r="AV265"/>
  <c r="AV264"/>
  <c r="AV263"/>
  <c r="AV262"/>
  <c r="AV261"/>
  <c r="AV260"/>
  <c r="AV259"/>
  <c r="AV258"/>
  <c r="AV257"/>
  <c r="AV256"/>
  <c r="AV255"/>
  <c r="AV254"/>
  <c r="AV253"/>
  <c r="AV252"/>
  <c r="AV251"/>
  <c r="AV250"/>
  <c r="AV249"/>
  <c r="AV248"/>
  <c r="AV247"/>
  <c r="AV246"/>
  <c r="AV245"/>
  <c r="AV244"/>
  <c r="AV243"/>
  <c r="AV242"/>
  <c r="AV241"/>
  <c r="AV240"/>
  <c r="AV239"/>
  <c r="AV238"/>
  <c r="AV237"/>
  <c r="AV236"/>
  <c r="AV235"/>
  <c r="AV234"/>
  <c r="AV233"/>
  <c r="AV232"/>
  <c r="AV231"/>
  <c r="AV230"/>
  <c r="AV229"/>
  <c r="AV228"/>
  <c r="AV227"/>
  <c r="AV226"/>
  <c r="AV225"/>
  <c r="AV224"/>
  <c r="AV223"/>
  <c r="AV222"/>
  <c r="AV221"/>
  <c r="AV220"/>
  <c r="AV219"/>
  <c r="AV218"/>
  <c r="AV217"/>
  <c r="AV216"/>
  <c r="AV215"/>
  <c r="AV211"/>
  <c r="AV210"/>
  <c r="AV209"/>
  <c r="AV208"/>
  <c r="AV207"/>
  <c r="AV206"/>
  <c r="AV205"/>
  <c r="AV204"/>
  <c r="AV203"/>
  <c r="AV202"/>
  <c r="AV201"/>
  <c r="AV200"/>
  <c r="AV199"/>
  <c r="AV198"/>
  <c r="AV197"/>
  <c r="AV196"/>
  <c r="AV195"/>
  <c r="AV194"/>
  <c r="AV193"/>
  <c r="AV192"/>
  <c r="AV191"/>
  <c r="AV190"/>
  <c r="AV189"/>
  <c r="AV188"/>
  <c r="AV187"/>
  <c r="AV186"/>
  <c r="AV185"/>
  <c r="AV184"/>
  <c r="AV183"/>
  <c r="AV182"/>
  <c r="AV181"/>
  <c r="AV180"/>
  <c r="AV179"/>
  <c r="AV178"/>
  <c r="AV177"/>
  <c r="AV176"/>
  <c r="AV175"/>
  <c r="AV174"/>
  <c r="AV173"/>
  <c r="AV172"/>
  <c r="AV171"/>
  <c r="AV170"/>
  <c r="AV169"/>
  <c r="AV168"/>
  <c r="AV167"/>
  <c r="AV166"/>
  <c r="AV165"/>
  <c r="AV164"/>
  <c r="AV163"/>
  <c r="AV162"/>
  <c r="AV161"/>
  <c r="AV160"/>
  <c r="AV214"/>
  <c r="AV213"/>
  <c r="AV212"/>
  <c r="AV159"/>
  <c r="AV158"/>
  <c r="AV157"/>
  <c r="AV156"/>
  <c r="AV155"/>
  <c r="AV154"/>
  <c r="AV153"/>
  <c r="AV152"/>
  <c r="AV151"/>
  <c r="AV150"/>
  <c r="AV149"/>
  <c r="AV148"/>
  <c r="AV147"/>
  <c r="AV146"/>
  <c r="AV145"/>
  <c r="AV144"/>
  <c r="AV143"/>
  <c r="AV142"/>
  <c r="AV141"/>
  <c r="AV140"/>
  <c r="AV139"/>
  <c r="AV138"/>
  <c r="AV137"/>
  <c r="AV136"/>
  <c r="AV135"/>
  <c r="AV134"/>
  <c r="AV133"/>
  <c r="AV132"/>
  <c r="AV131"/>
  <c r="AV130"/>
  <c r="AV129"/>
  <c r="AV128"/>
  <c r="AV127"/>
  <c r="AV126"/>
  <c r="AV125"/>
  <c r="AV124"/>
  <c r="AV123"/>
  <c r="AV122"/>
  <c r="AV121"/>
  <c r="AV120"/>
  <c r="AV119"/>
  <c r="AV118"/>
  <c r="AV117"/>
  <c r="AV116"/>
  <c r="AV115"/>
  <c r="AV114"/>
  <c r="AV113"/>
  <c r="AV112"/>
  <c r="AV111"/>
  <c r="AV110"/>
  <c r="AV109"/>
  <c r="AV108"/>
  <c r="AV107"/>
  <c r="AV106"/>
  <c r="AV105"/>
  <c r="AV104"/>
  <c r="AV103"/>
  <c r="AV102"/>
  <c r="AV101"/>
  <c r="AV100"/>
  <c r="AV99"/>
  <c r="AV98"/>
  <c r="AV97"/>
  <c r="AV96"/>
  <c r="AV95"/>
  <c r="AV94"/>
  <c r="AV93"/>
  <c r="AV92"/>
  <c r="AV91"/>
  <c r="AV90"/>
  <c r="AV89"/>
  <c r="AV88"/>
  <c r="AV87"/>
  <c r="AV86"/>
  <c r="AV85"/>
  <c r="AV84"/>
  <c r="AV83"/>
  <c r="AV82"/>
  <c r="AV81"/>
  <c r="AV80"/>
  <c r="AV79"/>
  <c r="AV78"/>
  <c r="AV77"/>
  <c r="AV76"/>
  <c r="AV75"/>
  <c r="AX300"/>
  <c r="AX299"/>
  <c r="AX298"/>
  <c r="AX297"/>
  <c r="AX296"/>
  <c r="AX295"/>
  <c r="AX294"/>
  <c r="AX293"/>
  <c r="AX292"/>
  <c r="AX291"/>
  <c r="AX290"/>
  <c r="AX289"/>
  <c r="AX288"/>
  <c r="AX287"/>
  <c r="AX286"/>
  <c r="AX285"/>
  <c r="AX284"/>
  <c r="AX283"/>
  <c r="AX282"/>
  <c r="AX281"/>
  <c r="AX280"/>
  <c r="AX279"/>
  <c r="AX278"/>
  <c r="AX277"/>
  <c r="AX276"/>
  <c r="AX275"/>
  <c r="AX274"/>
  <c r="AX273"/>
  <c r="AX272"/>
  <c r="AX271"/>
  <c r="AX270"/>
  <c r="AX269"/>
  <c r="AX268"/>
  <c r="AX267"/>
  <c r="AX266"/>
  <c r="AX265"/>
  <c r="AX264"/>
  <c r="AX263"/>
  <c r="AX262"/>
  <c r="AX261"/>
  <c r="AX260"/>
  <c r="AX259"/>
  <c r="AX258"/>
  <c r="AX257"/>
  <c r="AX256"/>
  <c r="AX255"/>
  <c r="AX254"/>
  <c r="AX253"/>
  <c r="AX252"/>
  <c r="AX251"/>
  <c r="AX250"/>
  <c r="AX249"/>
  <c r="AX248"/>
  <c r="AX247"/>
  <c r="AX246"/>
  <c r="AX245"/>
  <c r="AX244"/>
  <c r="AX243"/>
  <c r="AX242"/>
  <c r="AX241"/>
  <c r="AX240"/>
  <c r="AX239"/>
  <c r="AX238"/>
  <c r="AX237"/>
  <c r="AX236"/>
  <c r="AX235"/>
  <c r="AX234"/>
  <c r="AX233"/>
  <c r="AX232"/>
  <c r="AX231"/>
  <c r="AX230"/>
  <c r="AX229"/>
  <c r="AX228"/>
  <c r="AX227"/>
  <c r="AX226"/>
  <c r="AX225"/>
  <c r="AX224"/>
  <c r="AX223"/>
  <c r="AX222"/>
  <c r="AX221"/>
  <c r="AX220"/>
  <c r="AX219"/>
  <c r="AX218"/>
  <c r="AX217"/>
  <c r="AX216"/>
  <c r="AX215"/>
  <c r="AX214"/>
  <c r="AX213"/>
  <c r="AX212"/>
  <c r="AX211"/>
  <c r="AX210"/>
  <c r="AX209"/>
  <c r="AX208"/>
  <c r="AX207"/>
  <c r="AX206"/>
  <c r="AX205"/>
  <c r="AX204"/>
  <c r="AX203"/>
  <c r="AX202"/>
  <c r="AX201"/>
  <c r="AX200"/>
  <c r="AX199"/>
  <c r="AX198"/>
  <c r="AX197"/>
  <c r="AX196"/>
  <c r="AX195"/>
  <c r="AX194"/>
  <c r="AX193"/>
  <c r="AX192"/>
  <c r="AX191"/>
  <c r="AX190"/>
  <c r="AX189"/>
  <c r="AX188"/>
  <c r="AX187"/>
  <c r="AX186"/>
  <c r="AX185"/>
  <c r="AX184"/>
  <c r="AX183"/>
  <c r="AX182"/>
  <c r="AX181"/>
  <c r="AX180"/>
  <c r="AX179"/>
  <c r="AX178"/>
  <c r="AX177"/>
  <c r="AX176"/>
  <c r="AX175"/>
  <c r="AX174"/>
  <c r="AX173"/>
  <c r="AX172"/>
  <c r="AX171"/>
  <c r="AX170"/>
  <c r="AX169"/>
  <c r="AX168"/>
  <c r="AX167"/>
  <c r="AX166"/>
  <c r="AX165"/>
  <c r="AX164"/>
  <c r="AX163"/>
  <c r="AX162"/>
  <c r="AX161"/>
  <c r="AX160"/>
  <c r="AX159"/>
  <c r="AX158"/>
  <c r="AX157"/>
  <c r="AX156"/>
  <c r="AX155"/>
  <c r="AX154"/>
  <c r="AX153"/>
  <c r="AX152"/>
  <c r="AX151"/>
  <c r="AX150"/>
  <c r="AX149"/>
  <c r="AX148"/>
  <c r="AX147"/>
  <c r="AX146"/>
  <c r="AX145"/>
  <c r="AX144"/>
  <c r="AX143"/>
  <c r="AX142"/>
  <c r="AX141"/>
  <c r="AX140"/>
  <c r="AX139"/>
  <c r="AX138"/>
  <c r="AX137"/>
  <c r="AX136"/>
  <c r="AX135"/>
  <c r="AX134"/>
  <c r="AX133"/>
  <c r="AX132"/>
  <c r="AX131"/>
  <c r="AX130"/>
  <c r="AX129"/>
  <c r="AX128"/>
  <c r="AX127"/>
  <c r="AX126"/>
  <c r="AX125"/>
  <c r="AX124"/>
  <c r="AX123"/>
  <c r="AX122"/>
  <c r="AX121"/>
  <c r="AX120"/>
  <c r="AX119"/>
  <c r="AX118"/>
  <c r="AX117"/>
  <c r="AX116"/>
  <c r="AX115"/>
  <c r="AX114"/>
  <c r="AX113"/>
  <c r="AX112"/>
  <c r="AX111"/>
  <c r="AX110"/>
  <c r="AX109"/>
  <c r="AX108"/>
  <c r="AX107"/>
  <c r="AX106"/>
  <c r="AX105"/>
  <c r="AX104"/>
  <c r="AX103"/>
  <c r="AX102"/>
  <c r="AX101"/>
  <c r="AX100"/>
  <c r="AX99"/>
  <c r="AX98"/>
  <c r="AX97"/>
  <c r="AX96"/>
  <c r="AX95"/>
  <c r="AX94"/>
  <c r="AX93"/>
  <c r="AX92"/>
  <c r="AX91"/>
  <c r="AX90"/>
  <c r="AX89"/>
  <c r="AX88"/>
  <c r="AX87"/>
  <c r="AX86"/>
  <c r="AX85"/>
  <c r="AX84"/>
  <c r="AX83"/>
  <c r="AX82"/>
  <c r="AX81"/>
  <c r="AX80"/>
  <c r="AX79"/>
  <c r="AX78"/>
  <c r="AX77"/>
  <c r="AX76"/>
  <c r="AX75"/>
  <c r="AZ300"/>
  <c r="AZ299"/>
  <c r="AZ298"/>
  <c r="AZ297"/>
  <c r="AZ296"/>
  <c r="AZ295"/>
  <c r="AZ294"/>
  <c r="AZ293"/>
  <c r="AZ292"/>
  <c r="AZ291"/>
  <c r="AZ290"/>
  <c r="AZ289"/>
  <c r="AZ288"/>
  <c r="AZ287"/>
  <c r="AZ286"/>
  <c r="AZ285"/>
  <c r="AZ284"/>
  <c r="AZ283"/>
  <c r="AZ282"/>
  <c r="AZ281"/>
  <c r="AZ280"/>
  <c r="AZ279"/>
  <c r="AZ278"/>
  <c r="AZ277"/>
  <c r="AZ276"/>
  <c r="AZ275"/>
  <c r="AZ274"/>
  <c r="AZ273"/>
  <c r="AZ272"/>
  <c r="AZ271"/>
  <c r="AZ270"/>
  <c r="AZ269"/>
  <c r="AZ268"/>
  <c r="AZ267"/>
  <c r="AZ266"/>
  <c r="AZ265"/>
  <c r="AZ264"/>
  <c r="AZ263"/>
  <c r="AZ262"/>
  <c r="AZ261"/>
  <c r="AZ260"/>
  <c r="AZ259"/>
  <c r="AZ258"/>
  <c r="AZ257"/>
  <c r="AZ256"/>
  <c r="AZ255"/>
  <c r="AZ254"/>
  <c r="AZ253"/>
  <c r="AZ252"/>
  <c r="AZ251"/>
  <c r="AZ250"/>
  <c r="AZ249"/>
  <c r="AZ248"/>
  <c r="AZ247"/>
  <c r="AZ246"/>
  <c r="AZ245"/>
  <c r="AZ244"/>
  <c r="AZ243"/>
  <c r="AZ242"/>
  <c r="AZ241"/>
  <c r="AZ240"/>
  <c r="AZ239"/>
  <c r="AZ238"/>
  <c r="AZ237"/>
  <c r="AZ236"/>
  <c r="AZ235"/>
  <c r="AZ234"/>
  <c r="AZ233"/>
  <c r="AZ232"/>
  <c r="AZ231"/>
  <c r="AZ230"/>
  <c r="AZ229"/>
  <c r="AZ228"/>
  <c r="AZ227"/>
  <c r="AZ226"/>
  <c r="AZ225"/>
  <c r="AZ224"/>
  <c r="AZ223"/>
  <c r="AZ222"/>
  <c r="AZ221"/>
  <c r="AZ220"/>
  <c r="AZ219"/>
  <c r="AZ218"/>
  <c r="AZ217"/>
  <c r="AZ216"/>
  <c r="AZ215"/>
  <c r="AZ214"/>
  <c r="AZ211"/>
  <c r="AZ210"/>
  <c r="AZ209"/>
  <c r="AZ208"/>
  <c r="AZ207"/>
  <c r="AZ206"/>
  <c r="AZ205"/>
  <c r="AZ204"/>
  <c r="AZ203"/>
  <c r="AZ202"/>
  <c r="AZ201"/>
  <c r="AZ200"/>
  <c r="AZ199"/>
  <c r="AZ198"/>
  <c r="AZ197"/>
  <c r="AZ196"/>
  <c r="AZ195"/>
  <c r="AZ194"/>
  <c r="AZ193"/>
  <c r="AZ192"/>
  <c r="AZ191"/>
  <c r="AZ190"/>
  <c r="AZ189"/>
  <c r="AZ188"/>
  <c r="AZ187"/>
  <c r="AZ186"/>
  <c r="AZ185"/>
  <c r="AZ184"/>
  <c r="AZ183"/>
  <c r="AZ182"/>
  <c r="AZ181"/>
  <c r="AZ180"/>
  <c r="AZ179"/>
  <c r="AZ178"/>
  <c r="AZ177"/>
  <c r="AZ176"/>
  <c r="AZ175"/>
  <c r="AZ174"/>
  <c r="AZ173"/>
  <c r="AZ172"/>
  <c r="AZ171"/>
  <c r="AZ170"/>
  <c r="AZ169"/>
  <c r="AZ168"/>
  <c r="AZ167"/>
  <c r="AZ166"/>
  <c r="AZ165"/>
  <c r="AZ164"/>
  <c r="AZ163"/>
  <c r="AZ162"/>
  <c r="AZ161"/>
  <c r="AZ160"/>
  <c r="AZ213"/>
  <c r="AZ212"/>
  <c r="AZ159"/>
  <c r="AZ158"/>
  <c r="AZ157"/>
  <c r="AZ156"/>
  <c r="AZ155"/>
  <c r="AZ154"/>
  <c r="AZ153"/>
  <c r="AZ152"/>
  <c r="AZ151"/>
  <c r="AZ150"/>
  <c r="AZ149"/>
  <c r="AZ148"/>
  <c r="AZ147"/>
  <c r="AZ146"/>
  <c r="AZ145"/>
  <c r="AZ144"/>
  <c r="AZ143"/>
  <c r="AZ142"/>
  <c r="AZ141"/>
  <c r="AZ140"/>
  <c r="AZ139"/>
  <c r="AZ138"/>
  <c r="AZ137"/>
  <c r="AZ136"/>
  <c r="AZ135"/>
  <c r="AZ134"/>
  <c r="AZ133"/>
  <c r="AZ132"/>
  <c r="AZ131"/>
  <c r="AZ130"/>
  <c r="AZ129"/>
  <c r="AZ128"/>
  <c r="AZ127"/>
  <c r="AZ126"/>
  <c r="AZ125"/>
  <c r="AZ124"/>
  <c r="AZ123"/>
  <c r="AZ122"/>
  <c r="AZ121"/>
  <c r="AZ120"/>
  <c r="AZ119"/>
  <c r="AZ118"/>
  <c r="AZ117"/>
  <c r="AZ116"/>
  <c r="AZ115"/>
  <c r="AZ114"/>
  <c r="AZ113"/>
  <c r="AZ112"/>
  <c r="AZ111"/>
  <c r="AZ110"/>
  <c r="AZ109"/>
  <c r="AZ108"/>
  <c r="AZ107"/>
  <c r="AZ106"/>
  <c r="AZ105"/>
  <c r="AZ104"/>
  <c r="AZ103"/>
  <c r="AZ102"/>
  <c r="AZ101"/>
  <c r="AZ100"/>
  <c r="AZ99"/>
  <c r="AZ98"/>
  <c r="AZ97"/>
  <c r="AZ96"/>
  <c r="AZ95"/>
  <c r="AZ94"/>
  <c r="AZ93"/>
  <c r="AZ92"/>
  <c r="AZ91"/>
  <c r="AZ90"/>
  <c r="AZ89"/>
  <c r="AZ88"/>
  <c r="AZ87"/>
  <c r="AZ86"/>
  <c r="AZ85"/>
  <c r="AZ84"/>
  <c r="AZ83"/>
  <c r="AZ82"/>
  <c r="AZ81"/>
  <c r="AZ80"/>
  <c r="AZ79"/>
  <c r="AZ78"/>
  <c r="AZ77"/>
  <c r="AZ76"/>
  <c r="AZ75"/>
  <c r="BB300"/>
  <c r="BB299"/>
  <c r="BB298"/>
  <c r="BB297"/>
  <c r="BB296"/>
  <c r="BB295"/>
  <c r="BB294"/>
  <c r="BB293"/>
  <c r="BB292"/>
  <c r="BB291"/>
  <c r="BB290"/>
  <c r="BB289"/>
  <c r="BB288"/>
  <c r="BB287"/>
  <c r="BB286"/>
  <c r="BB285"/>
  <c r="BB284"/>
  <c r="BB283"/>
  <c r="BB282"/>
  <c r="BB281"/>
  <c r="BB280"/>
  <c r="BB279"/>
  <c r="BB278"/>
  <c r="BB277"/>
  <c r="BB276"/>
  <c r="BB275"/>
  <c r="BB274"/>
  <c r="BB273"/>
  <c r="BB272"/>
  <c r="BB271"/>
  <c r="BB270"/>
  <c r="BB269"/>
  <c r="BB268"/>
  <c r="BB267"/>
  <c r="BB266"/>
  <c r="BB265"/>
  <c r="BB264"/>
  <c r="BB263"/>
  <c r="BB262"/>
  <c r="BB261"/>
  <c r="BB260"/>
  <c r="BB259"/>
  <c r="BB258"/>
  <c r="BB257"/>
  <c r="BB256"/>
  <c r="BB255"/>
  <c r="BB254"/>
  <c r="BB253"/>
  <c r="BB252"/>
  <c r="BB251"/>
  <c r="BB250"/>
  <c r="BB249"/>
  <c r="BB248"/>
  <c r="BB247"/>
  <c r="BB246"/>
  <c r="BB245"/>
  <c r="BB244"/>
  <c r="BB243"/>
  <c r="BB242"/>
  <c r="BB241"/>
  <c r="BB240"/>
  <c r="BB239"/>
  <c r="BB238"/>
  <c r="BB237"/>
  <c r="BB236"/>
  <c r="BB235"/>
  <c r="BB234"/>
  <c r="BB233"/>
  <c r="BB232"/>
  <c r="BB231"/>
  <c r="BB230"/>
  <c r="BB229"/>
  <c r="BB228"/>
  <c r="BB227"/>
  <c r="BB226"/>
  <c r="BB225"/>
  <c r="BB224"/>
  <c r="BB223"/>
  <c r="BB222"/>
  <c r="BB221"/>
  <c r="BB220"/>
  <c r="BB219"/>
  <c r="BB218"/>
  <c r="BB217"/>
  <c r="BB216"/>
  <c r="BB215"/>
  <c r="BB214"/>
  <c r="BB213"/>
  <c r="BB212"/>
  <c r="BB211"/>
  <c r="BB210"/>
  <c r="BB209"/>
  <c r="BB208"/>
  <c r="BB207"/>
  <c r="BB206"/>
  <c r="BB205"/>
  <c r="BB204"/>
  <c r="BB203"/>
  <c r="BB202"/>
  <c r="BB201"/>
  <c r="BB200"/>
  <c r="BB199"/>
  <c r="BB198"/>
  <c r="BB197"/>
  <c r="BB196"/>
  <c r="BB195"/>
  <c r="BB194"/>
  <c r="BB193"/>
  <c r="BB192"/>
  <c r="BB191"/>
  <c r="BB190"/>
  <c r="BB189"/>
  <c r="BB188"/>
  <c r="BB187"/>
  <c r="BB186"/>
  <c r="BB185"/>
  <c r="BB184"/>
  <c r="BB183"/>
  <c r="BB182"/>
  <c r="BB181"/>
  <c r="BB180"/>
  <c r="BB179"/>
  <c r="BB178"/>
  <c r="BB177"/>
  <c r="BB176"/>
  <c r="BB175"/>
  <c r="BB174"/>
  <c r="BB173"/>
  <c r="BB172"/>
  <c r="BB171"/>
  <c r="BB170"/>
  <c r="BB169"/>
  <c r="BB168"/>
  <c r="BB167"/>
  <c r="BB166"/>
  <c r="BB165"/>
  <c r="BB164"/>
  <c r="BB163"/>
  <c r="BB162"/>
  <c r="BB161"/>
  <c r="BB160"/>
  <c r="BB159"/>
  <c r="BB158"/>
  <c r="BB157"/>
  <c r="BB156"/>
  <c r="BB155"/>
  <c r="BB154"/>
  <c r="BB153"/>
  <c r="BB152"/>
  <c r="BB151"/>
  <c r="BB150"/>
  <c r="BB149"/>
  <c r="BB148"/>
  <c r="BB147"/>
  <c r="BB146"/>
  <c r="BB145"/>
  <c r="BB144"/>
  <c r="BB143"/>
  <c r="BB142"/>
  <c r="BB141"/>
  <c r="BB140"/>
  <c r="BB139"/>
  <c r="BB138"/>
  <c r="BB137"/>
  <c r="BB136"/>
  <c r="BB135"/>
  <c r="BB134"/>
  <c r="BB133"/>
  <c r="BB132"/>
  <c r="BB131"/>
  <c r="BB130"/>
  <c r="BB129"/>
  <c r="BB128"/>
  <c r="BB127"/>
  <c r="BB126"/>
  <c r="BB125"/>
  <c r="BB124"/>
  <c r="BB123"/>
  <c r="BB122"/>
  <c r="BB121"/>
  <c r="BB120"/>
  <c r="BB119"/>
  <c r="BB118"/>
  <c r="BB117"/>
  <c r="BB116"/>
  <c r="BB115"/>
  <c r="BB114"/>
  <c r="BB113"/>
  <c r="BB112"/>
  <c r="BB111"/>
  <c r="BB110"/>
  <c r="BB109"/>
  <c r="BB108"/>
  <c r="BB107"/>
  <c r="BB106"/>
  <c r="BB105"/>
  <c r="BB104"/>
  <c r="BB103"/>
  <c r="BB102"/>
  <c r="BB101"/>
  <c r="BB100"/>
  <c r="BB99"/>
  <c r="BB98"/>
  <c r="BB97"/>
  <c r="BB96"/>
  <c r="BB95"/>
  <c r="BB94"/>
  <c r="BB93"/>
  <c r="BB92"/>
  <c r="BB91"/>
  <c r="BB90"/>
  <c r="BB89"/>
  <c r="BB88"/>
  <c r="BB87"/>
  <c r="BB86"/>
  <c r="BB85"/>
  <c r="BB84"/>
  <c r="BB83"/>
  <c r="BB82"/>
  <c r="BB81"/>
  <c r="BB80"/>
  <c r="BB79"/>
  <c r="BB78"/>
  <c r="BB77"/>
  <c r="BB76"/>
  <c r="BB75"/>
  <c r="BD300"/>
  <c r="BD299"/>
  <c r="BD298"/>
  <c r="BD297"/>
  <c r="BD296"/>
  <c r="BD295"/>
  <c r="BD294"/>
  <c r="BD293"/>
  <c r="BD292"/>
  <c r="BD291"/>
  <c r="BD290"/>
  <c r="BD289"/>
  <c r="BD288"/>
  <c r="BD287"/>
  <c r="BD286"/>
  <c r="BD285"/>
  <c r="BD284"/>
  <c r="BD283"/>
  <c r="BD282"/>
  <c r="BD281"/>
  <c r="BD280"/>
  <c r="BD279"/>
  <c r="BD278"/>
  <c r="BD277"/>
  <c r="BD276"/>
  <c r="BD275"/>
  <c r="BD274"/>
  <c r="BD273"/>
  <c r="BD272"/>
  <c r="BD271"/>
  <c r="BD270"/>
  <c r="BD269"/>
  <c r="BD268"/>
  <c r="BD267"/>
  <c r="BD266"/>
  <c r="BD265"/>
  <c r="BD264"/>
  <c r="BD263"/>
  <c r="BD262"/>
  <c r="BD261"/>
  <c r="BD260"/>
  <c r="BD259"/>
  <c r="BD258"/>
  <c r="BD257"/>
  <c r="BD256"/>
  <c r="BD255"/>
  <c r="BD254"/>
  <c r="BD253"/>
  <c r="BD252"/>
  <c r="BD251"/>
  <c r="BD250"/>
  <c r="BD249"/>
  <c r="BD248"/>
  <c r="BD247"/>
  <c r="BD246"/>
  <c r="BD245"/>
  <c r="BD244"/>
  <c r="BD243"/>
  <c r="BD242"/>
  <c r="BD241"/>
  <c r="BD240"/>
  <c r="BD239"/>
  <c r="BD238"/>
  <c r="BD237"/>
  <c r="BD236"/>
  <c r="BD235"/>
  <c r="BD234"/>
  <c r="BD233"/>
  <c r="BD232"/>
  <c r="BD231"/>
  <c r="BD230"/>
  <c r="BD229"/>
  <c r="BD228"/>
  <c r="BD227"/>
  <c r="BD226"/>
  <c r="BD225"/>
  <c r="BD224"/>
  <c r="BD223"/>
  <c r="BD222"/>
  <c r="BD221"/>
  <c r="BD220"/>
  <c r="BD219"/>
  <c r="BD218"/>
  <c r="BD217"/>
  <c r="BD216"/>
  <c r="BD215"/>
  <c r="BD214"/>
  <c r="BD211"/>
  <c r="BD210"/>
  <c r="BD209"/>
  <c r="BD208"/>
  <c r="BD207"/>
  <c r="BD206"/>
  <c r="BD205"/>
  <c r="BD204"/>
  <c r="BD203"/>
  <c r="BD202"/>
  <c r="BD201"/>
  <c r="BD200"/>
  <c r="BD199"/>
  <c r="BD198"/>
  <c r="BD197"/>
  <c r="BD196"/>
  <c r="BD195"/>
  <c r="BD194"/>
  <c r="BD193"/>
  <c r="BD192"/>
  <c r="BD191"/>
  <c r="BD190"/>
  <c r="BD189"/>
  <c r="BD188"/>
  <c r="BD187"/>
  <c r="BD186"/>
  <c r="BD185"/>
  <c r="BD184"/>
  <c r="BD183"/>
  <c r="BD182"/>
  <c r="BD181"/>
  <c r="BD180"/>
  <c r="BD179"/>
  <c r="BD178"/>
  <c r="BD177"/>
  <c r="BD176"/>
  <c r="BD175"/>
  <c r="BD174"/>
  <c r="BD173"/>
  <c r="BD172"/>
  <c r="BD171"/>
  <c r="BD170"/>
  <c r="BD169"/>
  <c r="BD168"/>
  <c r="BD167"/>
  <c r="BD166"/>
  <c r="BD165"/>
  <c r="BD164"/>
  <c r="BD163"/>
  <c r="BD162"/>
  <c r="BD161"/>
  <c r="BD160"/>
  <c r="BD213"/>
  <c r="BD212"/>
  <c r="BD159"/>
  <c r="BD158"/>
  <c r="BD157"/>
  <c r="BD156"/>
  <c r="BD155"/>
  <c r="BD154"/>
  <c r="BD153"/>
  <c r="BD152"/>
  <c r="BD151"/>
  <c r="BD150"/>
  <c r="BD149"/>
  <c r="BD148"/>
  <c r="BD147"/>
  <c r="BD146"/>
  <c r="BD145"/>
  <c r="BD144"/>
  <c r="BD143"/>
  <c r="BD142"/>
  <c r="BD141"/>
  <c r="BD140"/>
  <c r="BD139"/>
  <c r="BD138"/>
  <c r="BD137"/>
  <c r="BD136"/>
  <c r="BD135"/>
  <c r="BD134"/>
  <c r="BD133"/>
  <c r="BD132"/>
  <c r="BD131"/>
  <c r="BD130"/>
  <c r="BD129"/>
  <c r="BD128"/>
  <c r="BD127"/>
  <c r="BD126"/>
  <c r="BD125"/>
  <c r="BD124"/>
  <c r="BD123"/>
  <c r="BD122"/>
  <c r="BD121"/>
  <c r="BD120"/>
  <c r="BD119"/>
  <c r="BD118"/>
  <c r="BD117"/>
  <c r="BD116"/>
  <c r="BD115"/>
  <c r="BD114"/>
  <c r="BD113"/>
  <c r="BD112"/>
  <c r="BD111"/>
  <c r="BD110"/>
  <c r="BD109"/>
  <c r="BD108"/>
  <c r="BD107"/>
  <c r="BD106"/>
  <c r="BD105"/>
  <c r="BD104"/>
  <c r="BD103"/>
  <c r="BD102"/>
  <c r="BD101"/>
  <c r="BD100"/>
  <c r="BD99"/>
  <c r="BD98"/>
  <c r="BD97"/>
  <c r="BD96"/>
  <c r="BD95"/>
  <c r="BD94"/>
  <c r="BD93"/>
  <c r="BD92"/>
  <c r="BD91"/>
  <c r="BD90"/>
  <c r="BD89"/>
  <c r="BD88"/>
  <c r="BD87"/>
  <c r="BD86"/>
  <c r="BD85"/>
  <c r="BD84"/>
  <c r="BD83"/>
  <c r="BD82"/>
  <c r="BD81"/>
  <c r="BD80"/>
  <c r="BD79"/>
  <c r="BD78"/>
  <c r="BD77"/>
  <c r="BD76"/>
  <c r="BD75"/>
  <c r="BF300"/>
  <c r="BF299"/>
  <c r="BF298"/>
  <c r="BF297"/>
  <c r="BF296"/>
  <c r="BF295"/>
  <c r="BF294"/>
  <c r="BF293"/>
  <c r="BF292"/>
  <c r="BF291"/>
  <c r="BF290"/>
  <c r="BF289"/>
  <c r="BF288"/>
  <c r="BF287"/>
  <c r="BF286"/>
  <c r="BF285"/>
  <c r="BF284"/>
  <c r="BF283"/>
  <c r="BF282"/>
  <c r="BF281"/>
  <c r="BF280"/>
  <c r="BF279"/>
  <c r="BF278"/>
  <c r="BF277"/>
  <c r="BF276"/>
  <c r="BF275"/>
  <c r="BF273"/>
  <c r="BF272"/>
  <c r="BF271"/>
  <c r="BF270"/>
  <c r="BF269"/>
  <c r="BF268"/>
  <c r="BF267"/>
  <c r="BF266"/>
  <c r="BF265"/>
  <c r="BF264"/>
  <c r="BF263"/>
  <c r="BF262"/>
  <c r="BF261"/>
  <c r="BF260"/>
  <c r="BF259"/>
  <c r="BF258"/>
  <c r="BF257"/>
  <c r="BF256"/>
  <c r="BF255"/>
  <c r="BF254"/>
  <c r="BF253"/>
  <c r="BF252"/>
  <c r="BF251"/>
  <c r="BF250"/>
  <c r="BF249"/>
  <c r="BF248"/>
  <c r="BF247"/>
  <c r="BF246"/>
  <c r="BF274"/>
  <c r="BF245"/>
  <c r="BF244"/>
  <c r="BF243"/>
  <c r="BF242"/>
  <c r="BF241"/>
  <c r="BF240"/>
  <c r="BF239"/>
  <c r="BF238"/>
  <c r="BF237"/>
  <c r="BF236"/>
  <c r="BF235"/>
  <c r="BF234"/>
  <c r="BF233"/>
  <c r="BF232"/>
  <c r="BF231"/>
  <c r="BF230"/>
  <c r="BF229"/>
  <c r="BF228"/>
  <c r="BF227"/>
  <c r="BF226"/>
  <c r="BF225"/>
  <c r="BF224"/>
  <c r="BF223"/>
  <c r="BF222"/>
  <c r="BF221"/>
  <c r="BF220"/>
  <c r="BF219"/>
  <c r="BF218"/>
  <c r="BF217"/>
  <c r="BF216"/>
  <c r="BF215"/>
  <c r="BF214"/>
  <c r="BF213"/>
  <c r="BF212"/>
  <c r="BF211"/>
  <c r="BF210"/>
  <c r="BF209"/>
  <c r="BF208"/>
  <c r="BF207"/>
  <c r="BF206"/>
  <c r="BF205"/>
  <c r="BF204"/>
  <c r="BF203"/>
  <c r="BF202"/>
  <c r="BF201"/>
  <c r="BF200"/>
  <c r="BF199"/>
  <c r="BF198"/>
  <c r="BF197"/>
  <c r="BF196"/>
  <c r="BF195"/>
  <c r="BF194"/>
  <c r="BF193"/>
  <c r="BF192"/>
  <c r="BF191"/>
  <c r="BF190"/>
  <c r="BF189"/>
  <c r="BF188"/>
  <c r="BF187"/>
  <c r="BF186"/>
  <c r="BF185"/>
  <c r="BF184"/>
  <c r="BF183"/>
  <c r="BF182"/>
  <c r="BF181"/>
  <c r="BF180"/>
  <c r="BF179"/>
  <c r="BF178"/>
  <c r="BF177"/>
  <c r="BF176"/>
  <c r="BF175"/>
  <c r="BF174"/>
  <c r="BF173"/>
  <c r="BF172"/>
  <c r="BF171"/>
  <c r="BF170"/>
  <c r="BF169"/>
  <c r="BF168"/>
  <c r="BF167"/>
  <c r="BF166"/>
  <c r="BF165"/>
  <c r="BF164"/>
  <c r="BF163"/>
  <c r="BF162"/>
  <c r="BF161"/>
  <c r="BF160"/>
  <c r="BF159"/>
  <c r="BF158"/>
  <c r="BF157"/>
  <c r="BF156"/>
  <c r="BF155"/>
  <c r="BF154"/>
  <c r="BF153"/>
  <c r="BF152"/>
  <c r="BF151"/>
  <c r="BF150"/>
  <c r="BF149"/>
  <c r="BF148"/>
  <c r="BF147"/>
  <c r="BF146"/>
  <c r="BF145"/>
  <c r="BF144"/>
  <c r="BF143"/>
  <c r="BF142"/>
  <c r="BF141"/>
  <c r="BF140"/>
  <c r="BF139"/>
  <c r="BF138"/>
  <c r="BF137"/>
  <c r="BF136"/>
  <c r="BF135"/>
  <c r="BF134"/>
  <c r="BF133"/>
  <c r="BF132"/>
  <c r="BF131"/>
  <c r="BF130"/>
  <c r="BF129"/>
  <c r="BF128"/>
  <c r="BF127"/>
  <c r="BF126"/>
  <c r="BF125"/>
  <c r="BF124"/>
  <c r="BF123"/>
  <c r="BF122"/>
  <c r="BF121"/>
  <c r="BF120"/>
  <c r="BF119"/>
  <c r="BF118"/>
  <c r="BF117"/>
  <c r="BF116"/>
  <c r="BF115"/>
  <c r="BF114"/>
  <c r="BF113"/>
  <c r="BF112"/>
  <c r="BF111"/>
  <c r="BF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83"/>
  <c r="BF82"/>
  <c r="BF81"/>
  <c r="BF80"/>
  <c r="BF79"/>
  <c r="BF78"/>
  <c r="BF77"/>
  <c r="BF76"/>
  <c r="BF75"/>
  <c r="BH300"/>
  <c r="BH299"/>
  <c r="BH298"/>
  <c r="BH297"/>
  <c r="BH296"/>
  <c r="BH295"/>
  <c r="BH294"/>
  <c r="BH293"/>
  <c r="BH292"/>
  <c r="BH291"/>
  <c r="BH290"/>
  <c r="BH289"/>
  <c r="BH288"/>
  <c r="BH287"/>
  <c r="BH286"/>
  <c r="BH285"/>
  <c r="BH284"/>
  <c r="BH283"/>
  <c r="BH282"/>
  <c r="BH281"/>
  <c r="BH280"/>
  <c r="BH279"/>
  <c r="BH278"/>
  <c r="BH277"/>
  <c r="BH276"/>
  <c r="BH275"/>
  <c r="BH274"/>
  <c r="BH273"/>
  <c r="BH272"/>
  <c r="BH271"/>
  <c r="BH270"/>
  <c r="BH269"/>
  <c r="BH268"/>
  <c r="BH267"/>
  <c r="BH266"/>
  <c r="BH265"/>
  <c r="BH264"/>
  <c r="BH263"/>
  <c r="BH262"/>
  <c r="BH261"/>
  <c r="BH260"/>
  <c r="BH259"/>
  <c r="BH258"/>
  <c r="BH257"/>
  <c r="BH256"/>
  <c r="BH255"/>
  <c r="BH254"/>
  <c r="BH253"/>
  <c r="BH252"/>
  <c r="BH251"/>
  <c r="BH250"/>
  <c r="BH249"/>
  <c r="BH248"/>
  <c r="BH247"/>
  <c r="BH246"/>
  <c r="BH245"/>
  <c r="BH244"/>
  <c r="BH243"/>
  <c r="BH242"/>
  <c r="BH241"/>
  <c r="BH240"/>
  <c r="BH239"/>
  <c r="BH238"/>
  <c r="BH237"/>
  <c r="BH236"/>
  <c r="BH235"/>
  <c r="BH234"/>
  <c r="BH233"/>
  <c r="BH232"/>
  <c r="BH231"/>
  <c r="BH230"/>
  <c r="BH229"/>
  <c r="BH228"/>
  <c r="BH227"/>
  <c r="BH226"/>
  <c r="BH225"/>
  <c r="BH224"/>
  <c r="BH223"/>
  <c r="BH222"/>
  <c r="BH221"/>
  <c r="BH220"/>
  <c r="BH219"/>
  <c r="BH218"/>
  <c r="BH217"/>
  <c r="BH216"/>
  <c r="BH215"/>
  <c r="BH214"/>
  <c r="BH211"/>
  <c r="BH210"/>
  <c r="BH209"/>
  <c r="BH208"/>
  <c r="BH207"/>
  <c r="BH206"/>
  <c r="BH205"/>
  <c r="BH204"/>
  <c r="BH203"/>
  <c r="BH202"/>
  <c r="BH201"/>
  <c r="BH200"/>
  <c r="BH199"/>
  <c r="BH198"/>
  <c r="BH197"/>
  <c r="BH196"/>
  <c r="BH195"/>
  <c r="BH194"/>
  <c r="BH193"/>
  <c r="BH192"/>
  <c r="BH191"/>
  <c r="BH190"/>
  <c r="BH189"/>
  <c r="BH188"/>
  <c r="BH187"/>
  <c r="BH186"/>
  <c r="BH185"/>
  <c r="BH184"/>
  <c r="BH183"/>
  <c r="BH182"/>
  <c r="BH181"/>
  <c r="BH180"/>
  <c r="BH179"/>
  <c r="BH178"/>
  <c r="BH177"/>
  <c r="BH176"/>
  <c r="BH175"/>
  <c r="BH174"/>
  <c r="BH173"/>
  <c r="BH172"/>
  <c r="BH171"/>
  <c r="BH170"/>
  <c r="BH169"/>
  <c r="BH168"/>
  <c r="BH167"/>
  <c r="BH166"/>
  <c r="BH165"/>
  <c r="BH164"/>
  <c r="BH163"/>
  <c r="BH162"/>
  <c r="BH161"/>
  <c r="BH160"/>
  <c r="BH213"/>
  <c r="BH212"/>
  <c r="BH159"/>
  <c r="BH158"/>
  <c r="BH157"/>
  <c r="BH156"/>
  <c r="BH155"/>
  <c r="BH154"/>
  <c r="BH153"/>
  <c r="BH152"/>
  <c r="BH151"/>
  <c r="BH150"/>
  <c r="BH149"/>
  <c r="BH148"/>
  <c r="BH147"/>
  <c r="BH146"/>
  <c r="BH145"/>
  <c r="BH144"/>
  <c r="BH143"/>
  <c r="BH142"/>
  <c r="BH141"/>
  <c r="BH140"/>
  <c r="BH139"/>
  <c r="BH138"/>
  <c r="BH137"/>
  <c r="BH136"/>
  <c r="BH135"/>
  <c r="BH134"/>
  <c r="BH133"/>
  <c r="BH132"/>
  <c r="BH131"/>
  <c r="BH130"/>
  <c r="BH129"/>
  <c r="BH128"/>
  <c r="BH127"/>
  <c r="BH126"/>
  <c r="BH125"/>
  <c r="BH124"/>
  <c r="BH123"/>
  <c r="BH122"/>
  <c r="BH121"/>
  <c r="BH120"/>
  <c r="BH119"/>
  <c r="BH118"/>
  <c r="BH117"/>
  <c r="BH116"/>
  <c r="BH115"/>
  <c r="BH114"/>
  <c r="BH113"/>
  <c r="BH112"/>
  <c r="BH111"/>
  <c r="BH110"/>
  <c r="BH109"/>
  <c r="BH108"/>
  <c r="BH107"/>
  <c r="BH106"/>
  <c r="BH105"/>
  <c r="BH104"/>
  <c r="BH103"/>
  <c r="BH102"/>
  <c r="BH101"/>
  <c r="BH100"/>
  <c r="BH99"/>
  <c r="BH98"/>
  <c r="BH97"/>
  <c r="BH96"/>
  <c r="BH95"/>
  <c r="BH94"/>
  <c r="BH93"/>
  <c r="BH92"/>
  <c r="BH91"/>
  <c r="BH90"/>
  <c r="BH89"/>
  <c r="BH88"/>
  <c r="BH87"/>
  <c r="BH86"/>
  <c r="BH85"/>
  <c r="BH84"/>
  <c r="BH83"/>
  <c r="BH82"/>
  <c r="BH81"/>
  <c r="BH80"/>
  <c r="BH79"/>
  <c r="BH78"/>
  <c r="BH77"/>
  <c r="BH76"/>
  <c r="BH75"/>
  <c r="BJ300"/>
  <c r="BJ299"/>
  <c r="BJ298"/>
  <c r="BJ297"/>
  <c r="BJ296"/>
  <c r="BJ295"/>
  <c r="BJ294"/>
  <c r="BJ293"/>
  <c r="BJ292"/>
  <c r="BJ291"/>
  <c r="BJ290"/>
  <c r="BJ289"/>
  <c r="BJ288"/>
  <c r="BJ287"/>
  <c r="BJ286"/>
  <c r="BJ285"/>
  <c r="BJ284"/>
  <c r="BJ283"/>
  <c r="BJ282"/>
  <c r="BJ281"/>
  <c r="BJ280"/>
  <c r="BJ279"/>
  <c r="BJ278"/>
  <c r="BJ277"/>
  <c r="BJ276"/>
  <c r="BJ275"/>
  <c r="BJ273"/>
  <c r="BJ272"/>
  <c r="BJ271"/>
  <c r="BJ270"/>
  <c r="BJ269"/>
  <c r="BJ268"/>
  <c r="BJ267"/>
  <c r="BJ266"/>
  <c r="BJ265"/>
  <c r="BJ264"/>
  <c r="BJ263"/>
  <c r="BJ262"/>
  <c r="BJ261"/>
  <c r="BJ260"/>
  <c r="BJ259"/>
  <c r="BJ258"/>
  <c r="BJ257"/>
  <c r="BJ256"/>
  <c r="BJ255"/>
  <c r="BJ254"/>
  <c r="BJ253"/>
  <c r="BJ252"/>
  <c r="BJ251"/>
  <c r="BJ250"/>
  <c r="BJ249"/>
  <c r="BJ248"/>
  <c r="BJ247"/>
  <c r="BJ246"/>
  <c r="BJ274"/>
  <c r="BJ245"/>
  <c r="BJ244"/>
  <c r="BJ243"/>
  <c r="BJ242"/>
  <c r="BJ241"/>
  <c r="BJ240"/>
  <c r="BJ239"/>
  <c r="BJ238"/>
  <c r="BJ237"/>
  <c r="BJ236"/>
  <c r="BJ235"/>
  <c r="BJ234"/>
  <c r="BJ233"/>
  <c r="BJ232"/>
  <c r="BJ231"/>
  <c r="BJ230"/>
  <c r="BJ229"/>
  <c r="BJ228"/>
  <c r="BJ227"/>
  <c r="BJ226"/>
  <c r="BJ225"/>
  <c r="BJ224"/>
  <c r="BJ223"/>
  <c r="BJ222"/>
  <c r="BJ221"/>
  <c r="BJ220"/>
  <c r="BJ219"/>
  <c r="BJ218"/>
  <c r="BJ217"/>
  <c r="BJ216"/>
  <c r="BJ215"/>
  <c r="BJ214"/>
  <c r="BJ213"/>
  <c r="BJ212"/>
  <c r="BJ211"/>
  <c r="BJ210"/>
  <c r="BJ209"/>
  <c r="BJ208"/>
  <c r="BJ207"/>
  <c r="BJ206"/>
  <c r="BJ205"/>
  <c r="BJ204"/>
  <c r="BJ203"/>
  <c r="BJ202"/>
  <c r="BJ201"/>
  <c r="BJ200"/>
  <c r="BJ199"/>
  <c r="BJ198"/>
  <c r="BJ197"/>
  <c r="BJ196"/>
  <c r="BJ195"/>
  <c r="BJ194"/>
  <c r="BJ193"/>
  <c r="BJ192"/>
  <c r="BJ191"/>
  <c r="BJ190"/>
  <c r="BJ189"/>
  <c r="BJ188"/>
  <c r="BJ187"/>
  <c r="BJ186"/>
  <c r="BJ185"/>
  <c r="BJ184"/>
  <c r="BJ183"/>
  <c r="BJ182"/>
  <c r="BJ181"/>
  <c r="BJ180"/>
  <c r="BJ179"/>
  <c r="BJ178"/>
  <c r="BJ177"/>
  <c r="BJ176"/>
  <c r="BJ175"/>
  <c r="BJ174"/>
  <c r="BJ173"/>
  <c r="BJ172"/>
  <c r="BJ171"/>
  <c r="BJ170"/>
  <c r="BJ169"/>
  <c r="BJ168"/>
  <c r="BJ167"/>
  <c r="BJ166"/>
  <c r="BJ165"/>
  <c r="BJ164"/>
  <c r="BJ163"/>
  <c r="BJ162"/>
  <c r="BJ161"/>
  <c r="BJ160"/>
  <c r="BJ159"/>
  <c r="BJ158"/>
  <c r="BJ157"/>
  <c r="BJ156"/>
  <c r="BJ155"/>
  <c r="BJ154"/>
  <c r="BJ153"/>
  <c r="BJ152"/>
  <c r="BJ151"/>
  <c r="BJ150"/>
  <c r="BJ149"/>
  <c r="BJ148"/>
  <c r="BJ147"/>
  <c r="BJ146"/>
  <c r="BJ145"/>
  <c r="BJ144"/>
  <c r="BJ143"/>
  <c r="BJ142"/>
  <c r="BJ141"/>
  <c r="BJ140"/>
  <c r="BJ139"/>
  <c r="BJ138"/>
  <c r="BJ137"/>
  <c r="BJ136"/>
  <c r="BJ135"/>
  <c r="BJ134"/>
  <c r="BJ133"/>
  <c r="BJ132"/>
  <c r="BJ131"/>
  <c r="BJ130"/>
  <c r="BJ129"/>
  <c r="BJ128"/>
  <c r="BJ127"/>
  <c r="BJ126"/>
  <c r="BJ125"/>
  <c r="BJ124"/>
  <c r="BJ123"/>
  <c r="BJ122"/>
  <c r="BJ121"/>
  <c r="BJ120"/>
  <c r="BJ119"/>
  <c r="BJ118"/>
  <c r="BJ117"/>
  <c r="BJ116"/>
  <c r="BJ115"/>
  <c r="BJ114"/>
  <c r="BJ113"/>
  <c r="BJ112"/>
  <c r="BJ111"/>
  <c r="BJ110"/>
  <c r="BJ109"/>
  <c r="BJ108"/>
  <c r="BJ107"/>
  <c r="BJ106"/>
  <c r="BJ105"/>
  <c r="BJ104"/>
  <c r="BJ103"/>
  <c r="BJ102"/>
  <c r="BJ101"/>
  <c r="BJ100"/>
  <c r="BJ99"/>
  <c r="BJ98"/>
  <c r="BJ97"/>
  <c r="BJ96"/>
  <c r="BJ95"/>
  <c r="BJ94"/>
  <c r="BJ93"/>
  <c r="BJ92"/>
  <c r="BJ91"/>
  <c r="BJ90"/>
  <c r="BJ89"/>
  <c r="BJ88"/>
  <c r="BJ87"/>
  <c r="BJ86"/>
  <c r="BJ85"/>
  <c r="BJ84"/>
  <c r="BJ83"/>
  <c r="BJ82"/>
  <c r="BJ81"/>
  <c r="BJ80"/>
  <c r="BJ79"/>
  <c r="BJ78"/>
  <c r="BJ77"/>
  <c r="BJ76"/>
  <c r="BJ75"/>
  <c r="BK300"/>
  <c r="BK299"/>
  <c r="BK298"/>
  <c r="BK297"/>
  <c r="BK296"/>
  <c r="BK295"/>
  <c r="BK294"/>
  <c r="BK293"/>
  <c r="BK292"/>
  <c r="BK291"/>
  <c r="BK290"/>
  <c r="BK289"/>
  <c r="BK288"/>
  <c r="BK287"/>
  <c r="BK286"/>
  <c r="BK285"/>
  <c r="BK284"/>
  <c r="BK283"/>
  <c r="BK282"/>
  <c r="BK281"/>
  <c r="BK280"/>
  <c r="BK279"/>
  <c r="BK278"/>
  <c r="BK277"/>
  <c r="BK276"/>
  <c r="BK275"/>
  <c r="BK274"/>
  <c r="BK273"/>
  <c r="BK272"/>
  <c r="BK271"/>
  <c r="BK270"/>
  <c r="BK269"/>
  <c r="BK268"/>
  <c r="BK267"/>
  <c r="BK266"/>
  <c r="BK265"/>
  <c r="BK264"/>
  <c r="BK263"/>
  <c r="BK262"/>
  <c r="BK261"/>
  <c r="BK260"/>
  <c r="BK259"/>
  <c r="BK258"/>
  <c r="BK257"/>
  <c r="BK256"/>
  <c r="BK255"/>
  <c r="BK254"/>
  <c r="BK253"/>
  <c r="BK252"/>
  <c r="BK251"/>
  <c r="BK250"/>
  <c r="BK249"/>
  <c r="BK248"/>
  <c r="BK247"/>
  <c r="BK246"/>
  <c r="BK245"/>
  <c r="BK244"/>
  <c r="BK243"/>
  <c r="BK242"/>
  <c r="BK241"/>
  <c r="BK240"/>
  <c r="BK239"/>
  <c r="BK238"/>
  <c r="BK237"/>
  <c r="BK236"/>
  <c r="BK235"/>
  <c r="BK234"/>
  <c r="BK233"/>
  <c r="BK232"/>
  <c r="BK231"/>
  <c r="BK230"/>
  <c r="BK229"/>
  <c r="BK228"/>
  <c r="BK227"/>
  <c r="BK226"/>
  <c r="BK225"/>
  <c r="BK224"/>
  <c r="BK223"/>
  <c r="BK222"/>
  <c r="BK221"/>
  <c r="BK220"/>
  <c r="BK219"/>
  <c r="BK218"/>
  <c r="BK217"/>
  <c r="BK216"/>
  <c r="BK215"/>
  <c r="BK214"/>
  <c r="BK213"/>
  <c r="BK212"/>
  <c r="BK211"/>
  <c r="BK210"/>
  <c r="BK209"/>
  <c r="BK208"/>
  <c r="BK207"/>
  <c r="BK206"/>
  <c r="BK205"/>
  <c r="BK204"/>
  <c r="BK203"/>
  <c r="BK202"/>
  <c r="BK201"/>
  <c r="BK200"/>
  <c r="BK199"/>
  <c r="BK198"/>
  <c r="BK197"/>
  <c r="BK196"/>
  <c r="BK195"/>
  <c r="BK194"/>
  <c r="BK193"/>
  <c r="BK192"/>
  <c r="BK191"/>
  <c r="BK190"/>
  <c r="BK189"/>
  <c r="BK188"/>
  <c r="BK187"/>
  <c r="BK186"/>
  <c r="BK185"/>
  <c r="BK184"/>
  <c r="BK183"/>
  <c r="BK182"/>
  <c r="BK181"/>
  <c r="BK180"/>
  <c r="BK179"/>
  <c r="BK178"/>
  <c r="BK177"/>
  <c r="BK176"/>
  <c r="BK175"/>
  <c r="BK174"/>
  <c r="BK173"/>
  <c r="BK172"/>
  <c r="BK171"/>
  <c r="BK170"/>
  <c r="BK169"/>
  <c r="BK168"/>
  <c r="BK167"/>
  <c r="BK166"/>
  <c r="BK165"/>
  <c r="BK164"/>
  <c r="BK163"/>
  <c r="BK162"/>
  <c r="BK161"/>
  <c r="BK160"/>
  <c r="BK159"/>
  <c r="BK158"/>
  <c r="BK157"/>
  <c r="BK156"/>
  <c r="BK155"/>
  <c r="BK154"/>
  <c r="BK153"/>
  <c r="BK152"/>
  <c r="BK151"/>
  <c r="BK150"/>
  <c r="BK149"/>
  <c r="BK148"/>
  <c r="BK147"/>
  <c r="BK146"/>
  <c r="BK145"/>
  <c r="BK144"/>
  <c r="BK143"/>
  <c r="BK142"/>
  <c r="BK141"/>
  <c r="BK140"/>
  <c r="BK139"/>
  <c r="BK138"/>
  <c r="BK137"/>
  <c r="BK136"/>
  <c r="BK135"/>
  <c r="BK134"/>
  <c r="BK133"/>
  <c r="BK132"/>
  <c r="BK131"/>
  <c r="BK130"/>
  <c r="BK129"/>
  <c r="BK128"/>
  <c r="BK127"/>
  <c r="BK126"/>
  <c r="BK125"/>
  <c r="BK124"/>
  <c r="BK123"/>
  <c r="BK122"/>
  <c r="BK121"/>
  <c r="BK120"/>
  <c r="BK119"/>
  <c r="BK118"/>
  <c r="BK117"/>
  <c r="BK116"/>
  <c r="BK115"/>
  <c r="BK114"/>
  <c r="BK113"/>
  <c r="BK112"/>
  <c r="BK111"/>
  <c r="BK110"/>
  <c r="BK109"/>
  <c r="BK108"/>
  <c r="BK107"/>
  <c r="BK106"/>
  <c r="BK105"/>
  <c r="BK104"/>
  <c r="BK103"/>
  <c r="BK102"/>
  <c r="BK101"/>
  <c r="BK100"/>
  <c r="BK99"/>
  <c r="BK98"/>
  <c r="BK97"/>
  <c r="BK96"/>
  <c r="BK95"/>
  <c r="BK94"/>
  <c r="BK93"/>
  <c r="BK92"/>
  <c r="BK91"/>
  <c r="BK90"/>
  <c r="BK89"/>
  <c r="BK88"/>
  <c r="BK87"/>
  <c r="BK86"/>
  <c r="BK85"/>
  <c r="BK84"/>
  <c r="BK83"/>
  <c r="BK82"/>
  <c r="BK81"/>
  <c r="BK80"/>
  <c r="BK79"/>
  <c r="BK78"/>
  <c r="BK77"/>
  <c r="BK76"/>
  <c r="BK75"/>
  <c r="BM300"/>
  <c r="BM299"/>
  <c r="BM298"/>
  <c r="BM297"/>
  <c r="BM296"/>
  <c r="BM295"/>
  <c r="BM294"/>
  <c r="BM293"/>
  <c r="BM292"/>
  <c r="BM291"/>
  <c r="BM290"/>
  <c r="BM289"/>
  <c r="BM288"/>
  <c r="BM287"/>
  <c r="BM286"/>
  <c r="BM285"/>
  <c r="BM284"/>
  <c r="BM283"/>
  <c r="BM282"/>
  <c r="BM281"/>
  <c r="BM280"/>
  <c r="BM279"/>
  <c r="BM278"/>
  <c r="BM277"/>
  <c r="BM276"/>
  <c r="BM275"/>
  <c r="BM274"/>
  <c r="BM273"/>
  <c r="BM272"/>
  <c r="BM271"/>
  <c r="BM270"/>
  <c r="BM269"/>
  <c r="BM268"/>
  <c r="BM267"/>
  <c r="BM266"/>
  <c r="BM265"/>
  <c r="BM264"/>
  <c r="BM263"/>
  <c r="BM262"/>
  <c r="BM261"/>
  <c r="BM260"/>
  <c r="BM259"/>
  <c r="BM258"/>
  <c r="BM257"/>
  <c r="BM256"/>
  <c r="BM255"/>
  <c r="BM254"/>
  <c r="BM253"/>
  <c r="BM252"/>
  <c r="BM251"/>
  <c r="BM250"/>
  <c r="BM249"/>
  <c r="BM248"/>
  <c r="BM247"/>
  <c r="BM246"/>
  <c r="BM245"/>
  <c r="BM244"/>
  <c r="BM243"/>
  <c r="BM242"/>
  <c r="BM241"/>
  <c r="BM240"/>
  <c r="BM239"/>
  <c r="BM238"/>
  <c r="BM237"/>
  <c r="BM236"/>
  <c r="BM235"/>
  <c r="BM234"/>
  <c r="BM233"/>
  <c r="BM232"/>
  <c r="BM231"/>
  <c r="BM230"/>
  <c r="BM229"/>
  <c r="BM228"/>
  <c r="BM227"/>
  <c r="BM226"/>
  <c r="BM225"/>
  <c r="BM224"/>
  <c r="BM223"/>
  <c r="BM222"/>
  <c r="BM221"/>
  <c r="BM220"/>
  <c r="BM219"/>
  <c r="BM218"/>
  <c r="BM217"/>
  <c r="BM216"/>
  <c r="BM215"/>
  <c r="BM214"/>
  <c r="BM213"/>
  <c r="BM212"/>
  <c r="BM211"/>
  <c r="BM210"/>
  <c r="BM209"/>
  <c r="BM208"/>
  <c r="BM207"/>
  <c r="BM206"/>
  <c r="BM205"/>
  <c r="BM204"/>
  <c r="BM203"/>
  <c r="BM202"/>
  <c r="BM201"/>
  <c r="BM200"/>
  <c r="BM199"/>
  <c r="BM198"/>
  <c r="BM197"/>
  <c r="BM196"/>
  <c r="BM195"/>
  <c r="BM194"/>
  <c r="BM193"/>
  <c r="BM192"/>
  <c r="BM191"/>
  <c r="BM190"/>
  <c r="BM189"/>
  <c r="BM188"/>
  <c r="BM187"/>
  <c r="BM186"/>
  <c r="BM185"/>
  <c r="BM184"/>
  <c r="BM183"/>
  <c r="BM182"/>
  <c r="BM181"/>
  <c r="BM180"/>
  <c r="BM179"/>
  <c r="BM178"/>
  <c r="BM177"/>
  <c r="BM176"/>
  <c r="BM175"/>
  <c r="BM174"/>
  <c r="BM173"/>
  <c r="BM172"/>
  <c r="BM171"/>
  <c r="BM170"/>
  <c r="BM169"/>
  <c r="BM168"/>
  <c r="BM167"/>
  <c r="BM166"/>
  <c r="BM165"/>
  <c r="BM164"/>
  <c r="BM163"/>
  <c r="BM162"/>
  <c r="BM161"/>
  <c r="BM160"/>
  <c r="BM159"/>
  <c r="BM158"/>
  <c r="BM157"/>
  <c r="BM156"/>
  <c r="BM155"/>
  <c r="BM154"/>
  <c r="BM153"/>
  <c r="BM152"/>
  <c r="BM151"/>
  <c r="BM150"/>
  <c r="BM149"/>
  <c r="BM148"/>
  <c r="BM147"/>
  <c r="BM146"/>
  <c r="BM145"/>
  <c r="BM144"/>
  <c r="BM143"/>
  <c r="BM142"/>
  <c r="BM141"/>
  <c r="BM140"/>
  <c r="BM139"/>
  <c r="BM138"/>
  <c r="BM137"/>
  <c r="BM136"/>
  <c r="BM135"/>
  <c r="BM134"/>
  <c r="BM133"/>
  <c r="BM132"/>
  <c r="BM131"/>
  <c r="BM130"/>
  <c r="BM129"/>
  <c r="BM128"/>
  <c r="BM127"/>
  <c r="BM126"/>
  <c r="BM125"/>
  <c r="BM124"/>
  <c r="BM123"/>
  <c r="BM122"/>
  <c r="BM121"/>
  <c r="BM120"/>
  <c r="BM119"/>
  <c r="BM118"/>
  <c r="BM117"/>
  <c r="BM116"/>
  <c r="BM115"/>
  <c r="BM114"/>
  <c r="BM113"/>
  <c r="BM112"/>
  <c r="BM111"/>
  <c r="BM110"/>
  <c r="BM109"/>
  <c r="BM108"/>
  <c r="BM107"/>
  <c r="BM106"/>
  <c r="BM105"/>
  <c r="BM104"/>
  <c r="BM103"/>
  <c r="BM102"/>
  <c r="BM101"/>
  <c r="BM100"/>
  <c r="BM99"/>
  <c r="BM98"/>
  <c r="BM97"/>
  <c r="BM96"/>
  <c r="BM95"/>
  <c r="BM94"/>
  <c r="BM93"/>
  <c r="BM92"/>
  <c r="BM91"/>
  <c r="BM90"/>
  <c r="BM89"/>
  <c r="BM88"/>
  <c r="BM87"/>
  <c r="BM86"/>
  <c r="BM85"/>
  <c r="BM84"/>
  <c r="BM83"/>
  <c r="BM82"/>
  <c r="BM81"/>
  <c r="BM80"/>
  <c r="BM79"/>
  <c r="BM78"/>
  <c r="BM77"/>
  <c r="BM76"/>
  <c r="BM75"/>
  <c r="BO300"/>
  <c r="BO299"/>
  <c r="BO298"/>
  <c r="BO297"/>
  <c r="BO296"/>
  <c r="BO295"/>
  <c r="BO294"/>
  <c r="BO293"/>
  <c r="BO292"/>
  <c r="BO291"/>
  <c r="BO290"/>
  <c r="BO289"/>
  <c r="BO288"/>
  <c r="BO287"/>
  <c r="BO286"/>
  <c r="BO285"/>
  <c r="BO284"/>
  <c r="BO283"/>
  <c r="BO282"/>
  <c r="BO281"/>
  <c r="BO280"/>
  <c r="BO279"/>
  <c r="BO278"/>
  <c r="BO277"/>
  <c r="BO276"/>
  <c r="BO275"/>
  <c r="BO274"/>
  <c r="BO273"/>
  <c r="BO272"/>
  <c r="BO271"/>
  <c r="BO270"/>
  <c r="BO269"/>
  <c r="BO268"/>
  <c r="BO267"/>
  <c r="BO266"/>
  <c r="BO265"/>
  <c r="BO264"/>
  <c r="BO263"/>
  <c r="BO262"/>
  <c r="BO261"/>
  <c r="BO260"/>
  <c r="BO259"/>
  <c r="BO258"/>
  <c r="BO257"/>
  <c r="BO256"/>
  <c r="BO255"/>
  <c r="BO254"/>
  <c r="BO253"/>
  <c r="BO252"/>
  <c r="BO251"/>
  <c r="BO250"/>
  <c r="BO249"/>
  <c r="BO248"/>
  <c r="BO247"/>
  <c r="BO246"/>
  <c r="BO245"/>
  <c r="BO244"/>
  <c r="BO243"/>
  <c r="BO242"/>
  <c r="BO241"/>
  <c r="BO240"/>
  <c r="BO239"/>
  <c r="BO238"/>
  <c r="BO237"/>
  <c r="BO236"/>
  <c r="BO235"/>
  <c r="BO234"/>
  <c r="BO233"/>
  <c r="BO232"/>
  <c r="BO231"/>
  <c r="BO230"/>
  <c r="BO229"/>
  <c r="BO228"/>
  <c r="BO227"/>
  <c r="BO226"/>
  <c r="BO225"/>
  <c r="BO224"/>
  <c r="BO223"/>
  <c r="BO222"/>
  <c r="BO221"/>
  <c r="BO220"/>
  <c r="BO219"/>
  <c r="BO218"/>
  <c r="BO217"/>
  <c r="BO216"/>
  <c r="BO215"/>
  <c r="BO214"/>
  <c r="BO213"/>
  <c r="BO212"/>
  <c r="BO211"/>
  <c r="BO210"/>
  <c r="BO209"/>
  <c r="BO208"/>
  <c r="BO207"/>
  <c r="BO206"/>
  <c r="BO205"/>
  <c r="BO204"/>
  <c r="BO203"/>
  <c r="BO202"/>
  <c r="BO201"/>
  <c r="BO200"/>
  <c r="BO199"/>
  <c r="BO198"/>
  <c r="BO197"/>
  <c r="BO196"/>
  <c r="BO195"/>
  <c r="BO194"/>
  <c r="BO193"/>
  <c r="BO192"/>
  <c r="BO191"/>
  <c r="BO190"/>
  <c r="BO189"/>
  <c r="BO188"/>
  <c r="BO187"/>
  <c r="BO186"/>
  <c r="BO185"/>
  <c r="BO184"/>
  <c r="BO183"/>
  <c r="BO182"/>
  <c r="BO181"/>
  <c r="BO180"/>
  <c r="BO179"/>
  <c r="BO178"/>
  <c r="BO177"/>
  <c r="BO176"/>
  <c r="BO175"/>
  <c r="BO174"/>
  <c r="BO173"/>
  <c r="BO172"/>
  <c r="BO171"/>
  <c r="BO170"/>
  <c r="BO169"/>
  <c r="BO168"/>
  <c r="BO167"/>
  <c r="BO166"/>
  <c r="BO165"/>
  <c r="BO164"/>
  <c r="BO163"/>
  <c r="BO162"/>
  <c r="BO161"/>
  <c r="BO160"/>
  <c r="BO159"/>
  <c r="BO158"/>
  <c r="BO157"/>
  <c r="BO156"/>
  <c r="BO155"/>
  <c r="BO154"/>
  <c r="BO153"/>
  <c r="BO152"/>
  <c r="BO151"/>
  <c r="BO150"/>
  <c r="BO149"/>
  <c r="BO148"/>
  <c r="BO147"/>
  <c r="BO146"/>
  <c r="BO145"/>
  <c r="BO144"/>
  <c r="BO143"/>
  <c r="BO142"/>
  <c r="BO141"/>
  <c r="BO140"/>
  <c r="BO139"/>
  <c r="BO138"/>
  <c r="BO137"/>
  <c r="BO136"/>
  <c r="BO135"/>
  <c r="BO134"/>
  <c r="BO133"/>
  <c r="BO132"/>
  <c r="BO131"/>
  <c r="BO130"/>
  <c r="BO129"/>
  <c r="BO128"/>
  <c r="BO127"/>
  <c r="BO126"/>
  <c r="BO125"/>
  <c r="BO124"/>
  <c r="BO123"/>
  <c r="BO122"/>
  <c r="BO121"/>
  <c r="BO120"/>
  <c r="BO119"/>
  <c r="BO118"/>
  <c r="BO117"/>
  <c r="BO116"/>
  <c r="BO115"/>
  <c r="BO114"/>
  <c r="BO113"/>
  <c r="BO112"/>
  <c r="BO111"/>
  <c r="BO110"/>
  <c r="BO109"/>
  <c r="BO108"/>
  <c r="BO107"/>
  <c r="BO106"/>
  <c r="BO105"/>
  <c r="BO104"/>
  <c r="BO103"/>
  <c r="BO102"/>
  <c r="BO101"/>
  <c r="BO100"/>
  <c r="BO99"/>
  <c r="BO98"/>
  <c r="BO97"/>
  <c r="BO96"/>
  <c r="BO95"/>
  <c r="BO94"/>
  <c r="BO93"/>
  <c r="BO92"/>
  <c r="BO91"/>
  <c r="BO90"/>
  <c r="BO89"/>
  <c r="BO88"/>
  <c r="BO87"/>
  <c r="BO86"/>
  <c r="BO85"/>
  <c r="BO84"/>
  <c r="BO83"/>
  <c r="BO82"/>
  <c r="BO81"/>
  <c r="BO80"/>
  <c r="BO79"/>
  <c r="BO78"/>
  <c r="BO77"/>
  <c r="BO76"/>
  <c r="BO75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BQ300"/>
  <c r="BQ299"/>
  <c r="BQ298"/>
  <c r="BQ297"/>
  <c r="BQ296"/>
  <c r="BQ295"/>
  <c r="BQ294"/>
  <c r="BQ293"/>
  <c r="BQ292"/>
  <c r="BQ291"/>
  <c r="BQ290"/>
  <c r="BQ289"/>
  <c r="BQ288"/>
  <c r="BQ287"/>
  <c r="BQ286"/>
  <c r="BQ285"/>
  <c r="BQ284"/>
  <c r="BQ283"/>
  <c r="BQ282"/>
  <c r="BQ281"/>
  <c r="BQ280"/>
  <c r="BQ279"/>
  <c r="BQ278"/>
  <c r="BQ277"/>
  <c r="BQ276"/>
  <c r="BQ275"/>
  <c r="BQ274"/>
  <c r="BQ273"/>
  <c r="BQ272"/>
  <c r="BQ271"/>
  <c r="BQ270"/>
  <c r="BQ269"/>
  <c r="BQ268"/>
  <c r="BQ267"/>
  <c r="BQ266"/>
  <c r="BQ265"/>
  <c r="BQ264"/>
  <c r="BQ263"/>
  <c r="BQ262"/>
  <c r="BQ261"/>
  <c r="BQ260"/>
  <c r="BQ259"/>
  <c r="BQ258"/>
  <c r="BQ257"/>
  <c r="BQ256"/>
  <c r="BQ255"/>
  <c r="BQ254"/>
  <c r="BQ253"/>
  <c r="BQ252"/>
  <c r="BQ251"/>
  <c r="BQ250"/>
  <c r="BQ249"/>
  <c r="BQ248"/>
  <c r="BQ247"/>
  <c r="BQ246"/>
  <c r="BQ245"/>
  <c r="BQ244"/>
  <c r="BQ243"/>
  <c r="BQ242"/>
  <c r="BQ241"/>
  <c r="BQ240"/>
  <c r="BQ239"/>
  <c r="BQ238"/>
  <c r="BQ237"/>
  <c r="BQ236"/>
  <c r="BQ235"/>
  <c r="BQ234"/>
  <c r="BQ233"/>
  <c r="BQ232"/>
  <c r="BQ231"/>
  <c r="BQ230"/>
  <c r="BQ229"/>
  <c r="BQ228"/>
  <c r="BQ227"/>
  <c r="BQ226"/>
  <c r="BQ225"/>
  <c r="BQ224"/>
  <c r="BQ223"/>
  <c r="BQ222"/>
  <c r="BQ221"/>
  <c r="BQ220"/>
  <c r="BQ219"/>
  <c r="BQ218"/>
  <c r="BQ217"/>
  <c r="BQ216"/>
  <c r="BQ215"/>
  <c r="BQ214"/>
  <c r="BQ213"/>
  <c r="BQ212"/>
  <c r="BQ211"/>
  <c r="BQ210"/>
  <c r="BQ209"/>
  <c r="BQ208"/>
  <c r="BQ207"/>
  <c r="BQ206"/>
  <c r="BQ205"/>
  <c r="BQ204"/>
  <c r="BQ203"/>
  <c r="BQ202"/>
  <c r="BQ201"/>
  <c r="BQ200"/>
  <c r="BQ199"/>
  <c r="BQ198"/>
  <c r="BQ197"/>
  <c r="BQ196"/>
  <c r="BQ195"/>
  <c r="BQ194"/>
  <c r="BQ193"/>
  <c r="BQ192"/>
  <c r="BQ191"/>
  <c r="BQ190"/>
  <c r="BQ189"/>
  <c r="BQ188"/>
  <c r="BQ187"/>
  <c r="BQ186"/>
  <c r="BQ185"/>
  <c r="BQ184"/>
  <c r="BQ183"/>
  <c r="BQ182"/>
  <c r="BQ181"/>
  <c r="BQ180"/>
  <c r="BQ179"/>
  <c r="BQ178"/>
  <c r="BQ177"/>
  <c r="BQ176"/>
  <c r="BQ175"/>
  <c r="BQ174"/>
  <c r="BQ173"/>
  <c r="BQ172"/>
  <c r="BQ171"/>
  <c r="BQ170"/>
  <c r="BQ169"/>
  <c r="BQ168"/>
  <c r="BQ167"/>
  <c r="BQ166"/>
  <c r="BQ165"/>
  <c r="BQ164"/>
  <c r="BQ163"/>
  <c r="BQ162"/>
  <c r="BQ161"/>
  <c r="BQ160"/>
  <c r="BQ159"/>
  <c r="BQ158"/>
  <c r="BQ157"/>
  <c r="BQ156"/>
  <c r="BQ155"/>
  <c r="BQ154"/>
  <c r="BQ153"/>
  <c r="BQ152"/>
  <c r="BQ151"/>
  <c r="BQ150"/>
  <c r="BQ149"/>
  <c r="BQ148"/>
  <c r="BQ147"/>
  <c r="BQ146"/>
  <c r="BQ145"/>
  <c r="BQ144"/>
  <c r="BQ143"/>
  <c r="BQ142"/>
  <c r="BQ141"/>
  <c r="BQ140"/>
  <c r="BQ139"/>
  <c r="BQ138"/>
  <c r="BQ137"/>
  <c r="BQ136"/>
  <c r="BQ135"/>
  <c r="BQ134"/>
  <c r="BQ133"/>
  <c r="BQ132"/>
  <c r="BQ131"/>
  <c r="BQ130"/>
  <c r="BQ129"/>
  <c r="BQ128"/>
  <c r="BQ127"/>
  <c r="BQ126"/>
  <c r="BQ125"/>
  <c r="BQ124"/>
  <c r="BQ123"/>
  <c r="BQ122"/>
  <c r="BQ121"/>
  <c r="BQ120"/>
  <c r="BQ119"/>
  <c r="BQ118"/>
  <c r="BQ117"/>
  <c r="BQ116"/>
  <c r="BQ115"/>
  <c r="BQ114"/>
  <c r="BQ113"/>
  <c r="BQ112"/>
  <c r="BQ111"/>
  <c r="BQ110"/>
  <c r="BQ109"/>
  <c r="BQ108"/>
  <c r="BQ107"/>
  <c r="BQ106"/>
  <c r="BQ105"/>
  <c r="BQ104"/>
  <c r="BQ103"/>
  <c r="BQ102"/>
  <c r="BQ101"/>
  <c r="BQ100"/>
  <c r="BQ99"/>
  <c r="BQ98"/>
  <c r="BQ97"/>
  <c r="BQ96"/>
  <c r="BQ95"/>
  <c r="BQ94"/>
  <c r="BQ93"/>
  <c r="BQ92"/>
  <c r="BQ91"/>
  <c r="BQ90"/>
  <c r="BQ89"/>
  <c r="BQ88"/>
  <c r="BQ87"/>
  <c r="BQ86"/>
  <c r="BQ85"/>
  <c r="BQ84"/>
  <c r="BQ83"/>
  <c r="BQ82"/>
  <c r="BQ81"/>
  <c r="BQ80"/>
  <c r="BQ79"/>
  <c r="BQ78"/>
  <c r="BQ77"/>
  <c r="BQ76"/>
  <c r="BQ75"/>
  <c r="BS300"/>
  <c r="BS299"/>
  <c r="BS298"/>
  <c r="BS297"/>
  <c r="BS296"/>
  <c r="BS295"/>
  <c r="BS294"/>
  <c r="BS293"/>
  <c r="BS292"/>
  <c r="BS291"/>
  <c r="BS290"/>
  <c r="BS289"/>
  <c r="BS288"/>
  <c r="BS287"/>
  <c r="BS286"/>
  <c r="BS285"/>
  <c r="BS284"/>
  <c r="BS283"/>
  <c r="BS282"/>
  <c r="BS281"/>
  <c r="BS280"/>
  <c r="BS279"/>
  <c r="BS278"/>
  <c r="BS277"/>
  <c r="BS276"/>
  <c r="BS275"/>
  <c r="BS274"/>
  <c r="BS273"/>
  <c r="BS272"/>
  <c r="BS271"/>
  <c r="BS270"/>
  <c r="BS269"/>
  <c r="BS268"/>
  <c r="BS267"/>
  <c r="BS266"/>
  <c r="BS265"/>
  <c r="BS264"/>
  <c r="BS263"/>
  <c r="BS262"/>
  <c r="BS261"/>
  <c r="BS260"/>
  <c r="BS259"/>
  <c r="BS258"/>
  <c r="BS257"/>
  <c r="BS256"/>
  <c r="BS255"/>
  <c r="BS254"/>
  <c r="BS253"/>
  <c r="BS252"/>
  <c r="BS251"/>
  <c r="BS250"/>
  <c r="BS249"/>
  <c r="BS248"/>
  <c r="BS247"/>
  <c r="BS246"/>
  <c r="BS245"/>
  <c r="BS244"/>
  <c r="BS243"/>
  <c r="BS242"/>
  <c r="BS241"/>
  <c r="BS240"/>
  <c r="BS239"/>
  <c r="BS238"/>
  <c r="BS237"/>
  <c r="BS236"/>
  <c r="BS235"/>
  <c r="BS234"/>
  <c r="BS233"/>
  <c r="BS232"/>
  <c r="BS231"/>
  <c r="BS230"/>
  <c r="BS229"/>
  <c r="BS228"/>
  <c r="BS227"/>
  <c r="BS226"/>
  <c r="BS225"/>
  <c r="BS224"/>
  <c r="BS223"/>
  <c r="BS222"/>
  <c r="BS221"/>
  <c r="BS220"/>
  <c r="BS219"/>
  <c r="BS218"/>
  <c r="BS217"/>
  <c r="BS216"/>
  <c r="BS215"/>
  <c r="BS214"/>
  <c r="BS213"/>
  <c r="BS212"/>
  <c r="BS211"/>
  <c r="BS210"/>
  <c r="BS209"/>
  <c r="BS208"/>
  <c r="BS207"/>
  <c r="BS206"/>
  <c r="BS205"/>
  <c r="BS204"/>
  <c r="BS203"/>
  <c r="BS202"/>
  <c r="BS201"/>
  <c r="BS200"/>
  <c r="BS199"/>
  <c r="BS198"/>
  <c r="BS197"/>
  <c r="BS196"/>
  <c r="BS195"/>
  <c r="BS194"/>
  <c r="BS193"/>
  <c r="BS192"/>
  <c r="BS191"/>
  <c r="BS190"/>
  <c r="BS189"/>
  <c r="BS188"/>
  <c r="BS187"/>
  <c r="BS186"/>
  <c r="BS185"/>
  <c r="BS184"/>
  <c r="BS183"/>
  <c r="BS182"/>
  <c r="BS181"/>
  <c r="BS180"/>
  <c r="BS179"/>
  <c r="BS178"/>
  <c r="BS177"/>
  <c r="BS176"/>
  <c r="BS175"/>
  <c r="BS174"/>
  <c r="BS173"/>
  <c r="BS172"/>
  <c r="BS171"/>
  <c r="BS170"/>
  <c r="BS169"/>
  <c r="BS168"/>
  <c r="BS167"/>
  <c r="BS166"/>
  <c r="BS165"/>
  <c r="BS164"/>
  <c r="BS163"/>
  <c r="BS162"/>
  <c r="BS161"/>
  <c r="BS160"/>
  <c r="BS159"/>
  <c r="BS158"/>
  <c r="BS157"/>
  <c r="BS156"/>
  <c r="BS155"/>
  <c r="BS154"/>
  <c r="BS153"/>
  <c r="BS152"/>
  <c r="BS151"/>
  <c r="BS150"/>
  <c r="BS149"/>
  <c r="BS148"/>
  <c r="BS147"/>
  <c r="BS146"/>
  <c r="BS145"/>
  <c r="BS144"/>
  <c r="BS143"/>
  <c r="BS142"/>
  <c r="BS141"/>
  <c r="BS140"/>
  <c r="BS139"/>
  <c r="BS138"/>
  <c r="BS137"/>
  <c r="BS136"/>
  <c r="BS135"/>
  <c r="BS134"/>
  <c r="BS133"/>
  <c r="BS132"/>
  <c r="BS131"/>
  <c r="BS130"/>
  <c r="BS129"/>
  <c r="BS128"/>
  <c r="BS127"/>
  <c r="BS126"/>
  <c r="BS125"/>
  <c r="BS124"/>
  <c r="BS123"/>
  <c r="BS122"/>
  <c r="BS121"/>
  <c r="BS120"/>
  <c r="BS119"/>
  <c r="BS118"/>
  <c r="BS117"/>
  <c r="BS116"/>
  <c r="BS115"/>
  <c r="BS114"/>
  <c r="BS113"/>
  <c r="BS112"/>
  <c r="BS111"/>
  <c r="BS110"/>
  <c r="BS109"/>
  <c r="BS108"/>
  <c r="BS107"/>
  <c r="BS106"/>
  <c r="BS105"/>
  <c r="BS104"/>
  <c r="BS103"/>
  <c r="BS102"/>
  <c r="BS101"/>
  <c r="BS100"/>
  <c r="BS99"/>
  <c r="BS98"/>
  <c r="BS97"/>
  <c r="BS96"/>
  <c r="BS95"/>
  <c r="BS94"/>
  <c r="BS93"/>
  <c r="BS92"/>
  <c r="BS91"/>
  <c r="BS90"/>
  <c r="BS89"/>
  <c r="BS88"/>
  <c r="BS87"/>
  <c r="BS86"/>
  <c r="BS85"/>
  <c r="BS84"/>
  <c r="BS83"/>
  <c r="BS82"/>
  <c r="BS81"/>
  <c r="BS80"/>
  <c r="BS79"/>
  <c r="BS78"/>
  <c r="BS77"/>
  <c r="BS76"/>
  <c r="BS75"/>
  <c r="BU300"/>
  <c r="BU299"/>
  <c r="BU298"/>
  <c r="BU297"/>
  <c r="BU296"/>
  <c r="BU295"/>
  <c r="BU294"/>
  <c r="BU293"/>
  <c r="BU292"/>
  <c r="BU291"/>
  <c r="BU290"/>
  <c r="BU289"/>
  <c r="BU288"/>
  <c r="BU287"/>
  <c r="BU286"/>
  <c r="BU285"/>
  <c r="BU284"/>
  <c r="BU283"/>
  <c r="BU282"/>
  <c r="BU281"/>
  <c r="BU280"/>
  <c r="BU279"/>
  <c r="BU278"/>
  <c r="BU277"/>
  <c r="BU276"/>
  <c r="BU275"/>
  <c r="BU274"/>
  <c r="BU273"/>
  <c r="BU272"/>
  <c r="BU271"/>
  <c r="BU270"/>
  <c r="BU269"/>
  <c r="BU268"/>
  <c r="BU267"/>
  <c r="BU266"/>
  <c r="BU265"/>
  <c r="BU264"/>
  <c r="BU263"/>
  <c r="BU262"/>
  <c r="BU261"/>
  <c r="BU260"/>
  <c r="BU259"/>
  <c r="BU258"/>
  <c r="BU257"/>
  <c r="BU256"/>
  <c r="BU255"/>
  <c r="BU254"/>
  <c r="BU253"/>
  <c r="BU252"/>
  <c r="BU251"/>
  <c r="BU250"/>
  <c r="BU249"/>
  <c r="BU248"/>
  <c r="BU247"/>
  <c r="BU246"/>
  <c r="BU245"/>
  <c r="BU244"/>
  <c r="BU243"/>
  <c r="BU242"/>
  <c r="BU241"/>
  <c r="BU240"/>
  <c r="BU239"/>
  <c r="BU238"/>
  <c r="BU237"/>
  <c r="BU236"/>
  <c r="BU235"/>
  <c r="BU234"/>
  <c r="BU233"/>
  <c r="BU232"/>
  <c r="BU231"/>
  <c r="BU230"/>
  <c r="BU229"/>
  <c r="BU228"/>
  <c r="BU227"/>
  <c r="BU226"/>
  <c r="BU225"/>
  <c r="BU224"/>
  <c r="BU223"/>
  <c r="BU222"/>
  <c r="BU221"/>
  <c r="BU220"/>
  <c r="BU219"/>
  <c r="BU218"/>
  <c r="BU217"/>
  <c r="BU216"/>
  <c r="BU215"/>
  <c r="BU214"/>
  <c r="BU213"/>
  <c r="BU212"/>
  <c r="BU211"/>
  <c r="BU210"/>
  <c r="BU209"/>
  <c r="BU208"/>
  <c r="BU207"/>
  <c r="BU206"/>
  <c r="BU205"/>
  <c r="BU204"/>
  <c r="BU203"/>
  <c r="BU202"/>
  <c r="BU201"/>
  <c r="BU200"/>
  <c r="BU199"/>
  <c r="BU198"/>
  <c r="BU197"/>
  <c r="BU196"/>
  <c r="BU195"/>
  <c r="BU194"/>
  <c r="BU193"/>
  <c r="BU192"/>
  <c r="BU191"/>
  <c r="BU190"/>
  <c r="BU189"/>
  <c r="BU188"/>
  <c r="BU187"/>
  <c r="BU186"/>
  <c r="BU185"/>
  <c r="BU184"/>
  <c r="BU183"/>
  <c r="BU182"/>
  <c r="BU181"/>
  <c r="BU180"/>
  <c r="BU179"/>
  <c r="BU178"/>
  <c r="BU177"/>
  <c r="BU176"/>
  <c r="BU175"/>
  <c r="BU174"/>
  <c r="BU173"/>
  <c r="BU172"/>
  <c r="BU171"/>
  <c r="BU170"/>
  <c r="BU169"/>
  <c r="BU168"/>
  <c r="BU167"/>
  <c r="BU166"/>
  <c r="BU165"/>
  <c r="BU164"/>
  <c r="BU163"/>
  <c r="BU162"/>
  <c r="BU161"/>
  <c r="BU160"/>
  <c r="BU159"/>
  <c r="BU158"/>
  <c r="BU157"/>
  <c r="BU156"/>
  <c r="BU155"/>
  <c r="BU154"/>
  <c r="BU153"/>
  <c r="BU152"/>
  <c r="BU151"/>
  <c r="BU150"/>
  <c r="BU149"/>
  <c r="BU148"/>
  <c r="BU147"/>
  <c r="BU146"/>
  <c r="BU145"/>
  <c r="BU144"/>
  <c r="BU143"/>
  <c r="BU142"/>
  <c r="BU141"/>
  <c r="BU140"/>
  <c r="BU139"/>
  <c r="BU138"/>
  <c r="BU137"/>
  <c r="BU136"/>
  <c r="BU135"/>
  <c r="BU134"/>
  <c r="BU133"/>
  <c r="BU132"/>
  <c r="BU131"/>
  <c r="BU130"/>
  <c r="BU129"/>
  <c r="BU128"/>
  <c r="BU127"/>
  <c r="BU126"/>
  <c r="BU125"/>
  <c r="BU124"/>
  <c r="BU123"/>
  <c r="BU122"/>
  <c r="BU121"/>
  <c r="BU120"/>
  <c r="BU119"/>
  <c r="BU118"/>
  <c r="BU117"/>
  <c r="BU116"/>
  <c r="BU115"/>
  <c r="BU114"/>
  <c r="BU113"/>
  <c r="BU112"/>
  <c r="BU111"/>
  <c r="BU110"/>
  <c r="BU109"/>
  <c r="BU108"/>
  <c r="BU107"/>
  <c r="BU106"/>
  <c r="BU105"/>
  <c r="BU104"/>
  <c r="BU103"/>
  <c r="BU102"/>
  <c r="BU101"/>
  <c r="BU100"/>
  <c r="BU99"/>
  <c r="BU98"/>
  <c r="BU97"/>
  <c r="BU96"/>
  <c r="BU95"/>
  <c r="BU94"/>
  <c r="BU93"/>
  <c r="BU92"/>
  <c r="BU91"/>
  <c r="BU90"/>
  <c r="BU89"/>
  <c r="BU88"/>
  <c r="BU87"/>
  <c r="BU86"/>
  <c r="BU85"/>
  <c r="BU84"/>
  <c r="BU83"/>
  <c r="BU82"/>
  <c r="BU81"/>
  <c r="BU80"/>
  <c r="BU79"/>
  <c r="BU78"/>
  <c r="BU77"/>
  <c r="BU76"/>
  <c r="BU75"/>
  <c r="BW300"/>
  <c r="BW299"/>
  <c r="BW298"/>
  <c r="BW297"/>
  <c r="BW296"/>
  <c r="BW295"/>
  <c r="BW294"/>
  <c r="BW293"/>
  <c r="BW292"/>
  <c r="BW291"/>
  <c r="BW290"/>
  <c r="BW289"/>
  <c r="BW288"/>
  <c r="BW287"/>
  <c r="BW286"/>
  <c r="BW285"/>
  <c r="BW284"/>
  <c r="BW283"/>
  <c r="BW282"/>
  <c r="BW281"/>
  <c r="BW280"/>
  <c r="BW279"/>
  <c r="BW278"/>
  <c r="BW277"/>
  <c r="BW276"/>
  <c r="BW275"/>
  <c r="BW274"/>
  <c r="BW273"/>
  <c r="BW272"/>
  <c r="BW271"/>
  <c r="BW270"/>
  <c r="BW269"/>
  <c r="BW268"/>
  <c r="BW267"/>
  <c r="BW266"/>
  <c r="BW265"/>
  <c r="BW264"/>
  <c r="BW263"/>
  <c r="BW262"/>
  <c r="BW261"/>
  <c r="BW260"/>
  <c r="BW259"/>
  <c r="BW258"/>
  <c r="BW257"/>
  <c r="BW256"/>
  <c r="BW255"/>
  <c r="BW254"/>
  <c r="BW253"/>
  <c r="BW252"/>
  <c r="BW251"/>
  <c r="BW250"/>
  <c r="BW249"/>
  <c r="BW248"/>
  <c r="BW247"/>
  <c r="BW246"/>
  <c r="BW245"/>
  <c r="BW244"/>
  <c r="BW243"/>
  <c r="BW242"/>
  <c r="BW241"/>
  <c r="BW240"/>
  <c r="BW239"/>
  <c r="BW238"/>
  <c r="BW237"/>
  <c r="BW236"/>
  <c r="BW235"/>
  <c r="BW234"/>
  <c r="BW233"/>
  <c r="BW232"/>
  <c r="BW231"/>
  <c r="BW230"/>
  <c r="BW229"/>
  <c r="BW228"/>
  <c r="BW227"/>
  <c r="BW226"/>
  <c r="BW225"/>
  <c r="BW224"/>
  <c r="BW223"/>
  <c r="BW222"/>
  <c r="BW221"/>
  <c r="BW220"/>
  <c r="BW219"/>
  <c r="BW218"/>
  <c r="BW217"/>
  <c r="BW216"/>
  <c r="BW215"/>
  <c r="BW214"/>
  <c r="BW213"/>
  <c r="BW212"/>
  <c r="BW211"/>
  <c r="BW210"/>
  <c r="BW209"/>
  <c r="BW208"/>
  <c r="BW207"/>
  <c r="BW206"/>
  <c r="BW205"/>
  <c r="BW204"/>
  <c r="BW203"/>
  <c r="BW202"/>
  <c r="BW201"/>
  <c r="BW200"/>
  <c r="BW199"/>
  <c r="BW198"/>
  <c r="BW197"/>
  <c r="BW196"/>
  <c r="BW195"/>
  <c r="BW194"/>
  <c r="BW193"/>
  <c r="BW192"/>
  <c r="BW191"/>
  <c r="BW190"/>
  <c r="BW189"/>
  <c r="BW188"/>
  <c r="BW187"/>
  <c r="BW186"/>
  <c r="BW185"/>
  <c r="BW184"/>
  <c r="BW183"/>
  <c r="BW182"/>
  <c r="BW181"/>
  <c r="BW180"/>
  <c r="BW179"/>
  <c r="BW178"/>
  <c r="BW177"/>
  <c r="BW176"/>
  <c r="BW175"/>
  <c r="BW174"/>
  <c r="BW173"/>
  <c r="BW172"/>
  <c r="BW171"/>
  <c r="BW170"/>
  <c r="BW169"/>
  <c r="BW168"/>
  <c r="BW167"/>
  <c r="BW166"/>
  <c r="BW165"/>
  <c r="BW164"/>
  <c r="BW163"/>
  <c r="BW162"/>
  <c r="BW161"/>
  <c r="BW160"/>
  <c r="BW159"/>
  <c r="BW158"/>
  <c r="BW157"/>
  <c r="BW156"/>
  <c r="BW155"/>
  <c r="BW154"/>
  <c r="BW153"/>
  <c r="BW152"/>
  <c r="BW151"/>
  <c r="BW150"/>
  <c r="BW149"/>
  <c r="BW148"/>
  <c r="BW147"/>
  <c r="BW146"/>
  <c r="BW145"/>
  <c r="BW144"/>
  <c r="BW143"/>
  <c r="BW142"/>
  <c r="BW141"/>
  <c r="BW140"/>
  <c r="BW139"/>
  <c r="BW138"/>
  <c r="BW137"/>
  <c r="BW136"/>
  <c r="BW135"/>
  <c r="BW134"/>
  <c r="BW133"/>
  <c r="BW132"/>
  <c r="BW131"/>
  <c r="BW130"/>
  <c r="BW129"/>
  <c r="BW128"/>
  <c r="BW127"/>
  <c r="BW126"/>
  <c r="BW125"/>
  <c r="BW124"/>
  <c r="BW123"/>
  <c r="BW122"/>
  <c r="BW121"/>
  <c r="BW120"/>
  <c r="BW119"/>
  <c r="BW118"/>
  <c r="BW117"/>
  <c r="BW116"/>
  <c r="BW115"/>
  <c r="BW114"/>
  <c r="BW113"/>
  <c r="BW112"/>
  <c r="BW111"/>
  <c r="BW110"/>
  <c r="BW109"/>
  <c r="BW108"/>
  <c r="BW107"/>
  <c r="BW106"/>
  <c r="BW105"/>
  <c r="BW104"/>
  <c r="BW103"/>
  <c r="BW102"/>
  <c r="BW101"/>
  <c r="BW100"/>
  <c r="BW99"/>
  <c r="BW98"/>
  <c r="BW97"/>
  <c r="BW96"/>
  <c r="BW95"/>
  <c r="BW94"/>
  <c r="BW93"/>
  <c r="BW92"/>
  <c r="BW91"/>
  <c r="BW90"/>
  <c r="BW89"/>
  <c r="BW88"/>
  <c r="BW87"/>
  <c r="BW86"/>
  <c r="BW85"/>
  <c r="BW84"/>
  <c r="BW83"/>
  <c r="BW82"/>
  <c r="BW81"/>
  <c r="BW80"/>
  <c r="BW79"/>
  <c r="BW78"/>
  <c r="BW77"/>
  <c r="BW76"/>
  <c r="BW75"/>
  <c r="Y299" i="38"/>
  <c r="Y297"/>
  <c r="Y295"/>
  <c r="Y293"/>
  <c r="Y291"/>
  <c r="Y289"/>
  <c r="Y287"/>
  <c r="Y285"/>
  <c r="Y283"/>
  <c r="Y281"/>
  <c r="Y279"/>
  <c r="Y277"/>
  <c r="Y275"/>
  <c r="Y273"/>
  <c r="Y271"/>
  <c r="Y269"/>
  <c r="Y267"/>
  <c r="Y265"/>
  <c r="Y263"/>
  <c r="Y261"/>
  <c r="Y259"/>
  <c r="Y257"/>
  <c r="Y255"/>
  <c r="Y253"/>
  <c r="Y251"/>
  <c r="Y249"/>
  <c r="Y247"/>
  <c r="Y245"/>
  <c r="Y243"/>
  <c r="Y241"/>
  <c r="Y239"/>
  <c r="Y237"/>
  <c r="Y235"/>
  <c r="Y233"/>
  <c r="Y231"/>
  <c r="Y229"/>
  <c r="Y227"/>
  <c r="Y225"/>
  <c r="Y223"/>
  <c r="Y221"/>
  <c r="Y219"/>
  <c r="Y217"/>
  <c r="Y215"/>
  <c r="Y213"/>
  <c r="Y211"/>
  <c r="Y209"/>
  <c r="Y207"/>
  <c r="Y205"/>
  <c r="Y203"/>
  <c r="Y201"/>
  <c r="Y199"/>
  <c r="Y197"/>
  <c r="Y195"/>
  <c r="Y193"/>
  <c r="Y191"/>
  <c r="Y189"/>
  <c r="Y187"/>
  <c r="Y185"/>
  <c r="Y183"/>
  <c r="Y181"/>
  <c r="Y179"/>
  <c r="Y177"/>
  <c r="Y175"/>
  <c r="Y173"/>
  <c r="Y171"/>
  <c r="Y169"/>
  <c r="Y167"/>
  <c r="Y165"/>
  <c r="Y163"/>
  <c r="Y161"/>
  <c r="Y159"/>
  <c r="Y157"/>
  <c r="Y155"/>
  <c r="Y153"/>
  <c r="Y151"/>
  <c r="Y149"/>
  <c r="Y147"/>
  <c r="Y145"/>
  <c r="Y143"/>
  <c r="Y141"/>
  <c r="Y139"/>
  <c r="Y300"/>
  <c r="Y298"/>
  <c r="Y296"/>
  <c r="Y294"/>
  <c r="Y292"/>
  <c r="Y290"/>
  <c r="Y288"/>
  <c r="Y286"/>
  <c r="Y284"/>
  <c r="Y282"/>
  <c r="Y280"/>
  <c r="Y278"/>
  <c r="Y276"/>
  <c r="Y274"/>
  <c r="Y272"/>
  <c r="Y270"/>
  <c r="Y268"/>
  <c r="Y266"/>
  <c r="Y264"/>
  <c r="Y262"/>
  <c r="Y260"/>
  <c r="Y258"/>
  <c r="Y256"/>
  <c r="Y254"/>
  <c r="Y252"/>
  <c r="Y250"/>
  <c r="Y248"/>
  <c r="Y246"/>
  <c r="Y244"/>
  <c r="Y242"/>
  <c r="Y240"/>
  <c r="Y238"/>
  <c r="Y236"/>
  <c r="Y234"/>
  <c r="Y232"/>
  <c r="Y230"/>
  <c r="Y228"/>
  <c r="Y226"/>
  <c r="Y224"/>
  <c r="Y222"/>
  <c r="Y220"/>
  <c r="Y218"/>
  <c r="Y216"/>
  <c r="Y214"/>
  <c r="Y212"/>
  <c r="Y210"/>
  <c r="Y208"/>
  <c r="Y206"/>
  <c r="Y204"/>
  <c r="Y202"/>
  <c r="Y200"/>
  <c r="Y198"/>
  <c r="Y196"/>
  <c r="Y194"/>
  <c r="Y192"/>
  <c r="Y190"/>
  <c r="Y188"/>
  <c r="Y186"/>
  <c r="Y184"/>
  <c r="Y182"/>
  <c r="Y180"/>
  <c r="Y178"/>
  <c r="Y176"/>
  <c r="Y174"/>
  <c r="Y172"/>
  <c r="Y170"/>
  <c r="Y168"/>
  <c r="Y166"/>
  <c r="Y164"/>
  <c r="Y162"/>
  <c r="Y160"/>
  <c r="Y158"/>
  <c r="Y156"/>
  <c r="Y154"/>
  <c r="Y152"/>
  <c r="Y150"/>
  <c r="Y148"/>
  <c r="Y146"/>
  <c r="Y144"/>
  <c r="Y142"/>
  <c r="Y140"/>
  <c r="Y138"/>
  <c r="Y136"/>
  <c r="Y134"/>
  <c r="Y132"/>
  <c r="AA299"/>
  <c r="AA297"/>
  <c r="AA295"/>
  <c r="AA293"/>
  <c r="AA291"/>
  <c r="AA289"/>
  <c r="AA287"/>
  <c r="AA285"/>
  <c r="AA283"/>
  <c r="AA281"/>
  <c r="AA279"/>
  <c r="AA277"/>
  <c r="AA275"/>
  <c r="AA273"/>
  <c r="AA271"/>
  <c r="AA269"/>
  <c r="AA267"/>
  <c r="AA265"/>
  <c r="AA263"/>
  <c r="AA261"/>
  <c r="AA259"/>
  <c r="AA257"/>
  <c r="AA255"/>
  <c r="AA253"/>
  <c r="AA251"/>
  <c r="AA249"/>
  <c r="AA247"/>
  <c r="AA245"/>
  <c r="AA243"/>
  <c r="AA241"/>
  <c r="AA239"/>
  <c r="AA237"/>
  <c r="AA235"/>
  <c r="AA233"/>
  <c r="AA231"/>
  <c r="AA229"/>
  <c r="AA227"/>
  <c r="AA225"/>
  <c r="AA223"/>
  <c r="AA221"/>
  <c r="AA219"/>
  <c r="AA217"/>
  <c r="AA215"/>
  <c r="AA213"/>
  <c r="AA211"/>
  <c r="AA209"/>
  <c r="AA207"/>
  <c r="AA205"/>
  <c r="AA203"/>
  <c r="AA201"/>
  <c r="AA199"/>
  <c r="AA197"/>
  <c r="AA195"/>
  <c r="AA193"/>
  <c r="AA191"/>
  <c r="AA189"/>
  <c r="AA187"/>
  <c r="AA185"/>
  <c r="AA183"/>
  <c r="AA181"/>
  <c r="AA179"/>
  <c r="AA177"/>
  <c r="AA175"/>
  <c r="AA173"/>
  <c r="AA171"/>
  <c r="AA169"/>
  <c r="AA167"/>
  <c r="AA165"/>
  <c r="AA163"/>
  <c r="AA161"/>
  <c r="AA159"/>
  <c r="AA157"/>
  <c r="AA155"/>
  <c r="AA153"/>
  <c r="AA151"/>
  <c r="AA149"/>
  <c r="AA147"/>
  <c r="AA145"/>
  <c r="AA143"/>
  <c r="AA141"/>
  <c r="AA139"/>
  <c r="AA300"/>
  <c r="AA298"/>
  <c r="AA296"/>
  <c r="AA294"/>
  <c r="AA292"/>
  <c r="AA290"/>
  <c r="AA288"/>
  <c r="AA286"/>
  <c r="AA284"/>
  <c r="AA282"/>
  <c r="AA280"/>
  <c r="AA278"/>
  <c r="AA276"/>
  <c r="AA274"/>
  <c r="AA272"/>
  <c r="AA270"/>
  <c r="AA268"/>
  <c r="AA266"/>
  <c r="AA264"/>
  <c r="AA262"/>
  <c r="AA260"/>
  <c r="AA258"/>
  <c r="AA256"/>
  <c r="AA254"/>
  <c r="AA252"/>
  <c r="AA250"/>
  <c r="AA248"/>
  <c r="AA246"/>
  <c r="AA244"/>
  <c r="AA242"/>
  <c r="AA240"/>
  <c r="AA238"/>
  <c r="AA236"/>
  <c r="AA234"/>
  <c r="AA232"/>
  <c r="AA230"/>
  <c r="AA228"/>
  <c r="AA226"/>
  <c r="AA224"/>
  <c r="AA222"/>
  <c r="AA220"/>
  <c r="AA218"/>
  <c r="AA216"/>
  <c r="AA214"/>
  <c r="AA212"/>
  <c r="AA210"/>
  <c r="AA208"/>
  <c r="AA206"/>
  <c r="AA204"/>
  <c r="AA202"/>
  <c r="AA200"/>
  <c r="AA198"/>
  <c r="AA196"/>
  <c r="AA194"/>
  <c r="AA192"/>
  <c r="AA190"/>
  <c r="AA188"/>
  <c r="AA186"/>
  <c r="AA184"/>
  <c r="AA182"/>
  <c r="AA180"/>
  <c r="AA178"/>
  <c r="AA176"/>
  <c r="AA174"/>
  <c r="AA172"/>
  <c r="AA170"/>
  <c r="AA168"/>
  <c r="AA166"/>
  <c r="AA164"/>
  <c r="AA162"/>
  <c r="AA160"/>
  <c r="AA158"/>
  <c r="AA156"/>
  <c r="AA154"/>
  <c r="AA152"/>
  <c r="AA150"/>
  <c r="AA148"/>
  <c r="AA146"/>
  <c r="AA144"/>
  <c r="AA142"/>
  <c r="AA140"/>
  <c r="AA138"/>
  <c r="AA136"/>
  <c r="AA134"/>
  <c r="AA132"/>
  <c r="AB300"/>
  <c r="AB298"/>
  <c r="AB296"/>
  <c r="AB294"/>
  <c r="AB292"/>
  <c r="AB290"/>
  <c r="AB288"/>
  <c r="AB286"/>
  <c r="AB284"/>
  <c r="AB282"/>
  <c r="AB280"/>
  <c r="AB278"/>
  <c r="AB276"/>
  <c r="AB274"/>
  <c r="AB272"/>
  <c r="AB270"/>
  <c r="AB268"/>
  <c r="AB266"/>
  <c r="AB264"/>
  <c r="AB262"/>
  <c r="AB260"/>
  <c r="AB258"/>
  <c r="AB256"/>
  <c r="AB254"/>
  <c r="AB252"/>
  <c r="AB250"/>
  <c r="AB248"/>
  <c r="AB246"/>
  <c r="AB244"/>
  <c r="AB242"/>
  <c r="AB240"/>
  <c r="AB238"/>
  <c r="AB236"/>
  <c r="AB234"/>
  <c r="AB232"/>
  <c r="AB230"/>
  <c r="AB228"/>
  <c r="AB226"/>
  <c r="AB224"/>
  <c r="AB222"/>
  <c r="AB220"/>
  <c r="AB218"/>
  <c r="AB216"/>
  <c r="AB214"/>
  <c r="AB212"/>
  <c r="AB210"/>
  <c r="AB208"/>
  <c r="AB206"/>
  <c r="AB204"/>
  <c r="AB202"/>
  <c r="AB200"/>
  <c r="AB198"/>
  <c r="AB196"/>
  <c r="AB194"/>
  <c r="AB192"/>
  <c r="AB190"/>
  <c r="AB188"/>
  <c r="AB186"/>
  <c r="AB184"/>
  <c r="AB182"/>
  <c r="AB180"/>
  <c r="AB178"/>
  <c r="AB176"/>
  <c r="AB174"/>
  <c r="AB172"/>
  <c r="AB170"/>
  <c r="AB168"/>
  <c r="AB166"/>
  <c r="AB164"/>
  <c r="AB162"/>
  <c r="AB160"/>
  <c r="AB158"/>
  <c r="AB156"/>
  <c r="AB154"/>
  <c r="AB152"/>
  <c r="AB150"/>
  <c r="AB148"/>
  <c r="AB146"/>
  <c r="AB144"/>
  <c r="AB142"/>
  <c r="AB140"/>
  <c r="AB299"/>
  <c r="AB297"/>
  <c r="AB295"/>
  <c r="AB293"/>
  <c r="AB291"/>
  <c r="AB289"/>
  <c r="AB287"/>
  <c r="AB285"/>
  <c r="AB283"/>
  <c r="AB281"/>
  <c r="AB279"/>
  <c r="AB277"/>
  <c r="AB275"/>
  <c r="AB273"/>
  <c r="AB271"/>
  <c r="AB269"/>
  <c r="AB267"/>
  <c r="AB265"/>
  <c r="AB263"/>
  <c r="AB261"/>
  <c r="AB259"/>
  <c r="AB257"/>
  <c r="AB255"/>
  <c r="AB253"/>
  <c r="AB251"/>
  <c r="AB249"/>
  <c r="AB247"/>
  <c r="AB245"/>
  <c r="AB243"/>
  <c r="AB241"/>
  <c r="AB239"/>
  <c r="AB237"/>
  <c r="AB235"/>
  <c r="AB233"/>
  <c r="AB231"/>
  <c r="AB229"/>
  <c r="AB227"/>
  <c r="AB225"/>
  <c r="AB223"/>
  <c r="AB221"/>
  <c r="AB219"/>
  <c r="AB217"/>
  <c r="AB215"/>
  <c r="AB213"/>
  <c r="AB211"/>
  <c r="AB209"/>
  <c r="AB207"/>
  <c r="AB205"/>
  <c r="AB203"/>
  <c r="AB201"/>
  <c r="AB199"/>
  <c r="AB197"/>
  <c r="AB195"/>
  <c r="AB193"/>
  <c r="AB191"/>
  <c r="AB189"/>
  <c r="AB187"/>
  <c r="AB185"/>
  <c r="AB183"/>
  <c r="AB181"/>
  <c r="AB179"/>
  <c r="AB177"/>
  <c r="AB175"/>
  <c r="AB173"/>
  <c r="AB171"/>
  <c r="AB169"/>
  <c r="AB167"/>
  <c r="AB165"/>
  <c r="AB163"/>
  <c r="AB161"/>
  <c r="AB159"/>
  <c r="AB157"/>
  <c r="AB155"/>
  <c r="AB153"/>
  <c r="AB151"/>
  <c r="AB149"/>
  <c r="AB147"/>
  <c r="AB145"/>
  <c r="AB143"/>
  <c r="AB141"/>
  <c r="AB139"/>
  <c r="AB137"/>
  <c r="AB135"/>
  <c r="AB133"/>
  <c r="AB131"/>
  <c r="AD300"/>
  <c r="AD298"/>
  <c r="AD296"/>
  <c r="AD294"/>
  <c r="AD292"/>
  <c r="AD290"/>
  <c r="AD288"/>
  <c r="AD286"/>
  <c r="AD284"/>
  <c r="AD282"/>
  <c r="AD280"/>
  <c r="AD278"/>
  <c r="AD276"/>
  <c r="AD274"/>
  <c r="AD272"/>
  <c r="AD270"/>
  <c r="AD268"/>
  <c r="AD266"/>
  <c r="AD264"/>
  <c r="AD262"/>
  <c r="AD260"/>
  <c r="AD258"/>
  <c r="AD256"/>
  <c r="AD254"/>
  <c r="AD252"/>
  <c r="AD250"/>
  <c r="AD248"/>
  <c r="AD246"/>
  <c r="AD244"/>
  <c r="AD242"/>
  <c r="AD240"/>
  <c r="AD238"/>
  <c r="AD236"/>
  <c r="AD234"/>
  <c r="AD232"/>
  <c r="AD230"/>
  <c r="AD228"/>
  <c r="AD226"/>
  <c r="AD224"/>
  <c r="AD222"/>
  <c r="AD220"/>
  <c r="AD218"/>
  <c r="AD216"/>
  <c r="AD214"/>
  <c r="AD212"/>
  <c r="AD210"/>
  <c r="AD208"/>
  <c r="AD206"/>
  <c r="AD204"/>
  <c r="AD202"/>
  <c r="AD200"/>
  <c r="AD198"/>
  <c r="AD196"/>
  <c r="AD194"/>
  <c r="AD192"/>
  <c r="AD190"/>
  <c r="AD188"/>
  <c r="AD186"/>
  <c r="AD184"/>
  <c r="AD182"/>
  <c r="AD180"/>
  <c r="AD178"/>
  <c r="AD176"/>
  <c r="AD174"/>
  <c r="AD172"/>
  <c r="AD170"/>
  <c r="AD168"/>
  <c r="AD166"/>
  <c r="AD164"/>
  <c r="AD162"/>
  <c r="AD160"/>
  <c r="AD158"/>
  <c r="AD156"/>
  <c r="AD154"/>
  <c r="AD152"/>
  <c r="AD150"/>
  <c r="AD148"/>
  <c r="AD146"/>
  <c r="AD144"/>
  <c r="AD142"/>
  <c r="AD140"/>
  <c r="AD299"/>
  <c r="AD297"/>
  <c r="AD295"/>
  <c r="AD293"/>
  <c r="AD291"/>
  <c r="AD289"/>
  <c r="AD287"/>
  <c r="AD285"/>
  <c r="AD283"/>
  <c r="AD281"/>
  <c r="AD279"/>
  <c r="AD277"/>
  <c r="AD275"/>
  <c r="AD273"/>
  <c r="AD271"/>
  <c r="AD269"/>
  <c r="AD267"/>
  <c r="AD265"/>
  <c r="AD263"/>
  <c r="AD261"/>
  <c r="AD259"/>
  <c r="AD257"/>
  <c r="AD255"/>
  <c r="AD253"/>
  <c r="AD251"/>
  <c r="AD249"/>
  <c r="AD247"/>
  <c r="AD245"/>
  <c r="AD243"/>
  <c r="AD241"/>
  <c r="AD239"/>
  <c r="AD237"/>
  <c r="AD235"/>
  <c r="AD233"/>
  <c r="AD231"/>
  <c r="AD229"/>
  <c r="AD227"/>
  <c r="AD225"/>
  <c r="AD223"/>
  <c r="AD221"/>
  <c r="AD219"/>
  <c r="AD217"/>
  <c r="AD215"/>
  <c r="AD213"/>
  <c r="AD211"/>
  <c r="AD209"/>
  <c r="AD207"/>
  <c r="AD205"/>
  <c r="AD203"/>
  <c r="AD201"/>
  <c r="AD199"/>
  <c r="AD197"/>
  <c r="AD195"/>
  <c r="AD193"/>
  <c r="AD191"/>
  <c r="AD189"/>
  <c r="AD187"/>
  <c r="AD185"/>
  <c r="AD183"/>
  <c r="AD181"/>
  <c r="AD179"/>
  <c r="AD177"/>
  <c r="AD175"/>
  <c r="AD173"/>
  <c r="AD171"/>
  <c r="AD169"/>
  <c r="AD167"/>
  <c r="AD165"/>
  <c r="AD163"/>
  <c r="AD161"/>
  <c r="AD159"/>
  <c r="AD157"/>
  <c r="AD155"/>
  <c r="AD153"/>
  <c r="AD151"/>
  <c r="AD149"/>
  <c r="AD147"/>
  <c r="AD145"/>
  <c r="AD143"/>
  <c r="AD141"/>
  <c r="AD139"/>
  <c r="AD137"/>
  <c r="AD135"/>
  <c r="AD133"/>
  <c r="AD131"/>
  <c r="AF300"/>
  <c r="AF298"/>
  <c r="AF296"/>
  <c r="AF294"/>
  <c r="AF292"/>
  <c r="AF290"/>
  <c r="AF288"/>
  <c r="AF286"/>
  <c r="AF284"/>
  <c r="AF282"/>
  <c r="AF280"/>
  <c r="AF278"/>
  <c r="AF276"/>
  <c r="AF274"/>
  <c r="AF272"/>
  <c r="AF270"/>
  <c r="AF268"/>
  <c r="AF266"/>
  <c r="AF264"/>
  <c r="AF262"/>
  <c r="AF260"/>
  <c r="AF258"/>
  <c r="AF256"/>
  <c r="AF254"/>
  <c r="AF252"/>
  <c r="AF250"/>
  <c r="AF248"/>
  <c r="AF246"/>
  <c r="AF244"/>
  <c r="AF242"/>
  <c r="AF240"/>
  <c r="AF238"/>
  <c r="AF236"/>
  <c r="AF234"/>
  <c r="AF232"/>
  <c r="AF230"/>
  <c r="AF228"/>
  <c r="AF226"/>
  <c r="AF224"/>
  <c r="AF222"/>
  <c r="AF220"/>
  <c r="AF218"/>
  <c r="AF216"/>
  <c r="AF214"/>
  <c r="AF212"/>
  <c r="AF210"/>
  <c r="AF208"/>
  <c r="AF206"/>
  <c r="AF204"/>
  <c r="AF202"/>
  <c r="AF200"/>
  <c r="AF198"/>
  <c r="AF196"/>
  <c r="AF194"/>
  <c r="AF192"/>
  <c r="AF190"/>
  <c r="AF188"/>
  <c r="AF186"/>
  <c r="AF184"/>
  <c r="AF182"/>
  <c r="AF180"/>
  <c r="AF178"/>
  <c r="AF176"/>
  <c r="AF174"/>
  <c r="AF172"/>
  <c r="AF170"/>
  <c r="AF168"/>
  <c r="AF166"/>
  <c r="AF164"/>
  <c r="AF162"/>
  <c r="AF160"/>
  <c r="AF158"/>
  <c r="AF156"/>
  <c r="AF154"/>
  <c r="AF152"/>
  <c r="AF150"/>
  <c r="AF148"/>
  <c r="AF146"/>
  <c r="AF144"/>
  <c r="AF142"/>
  <c r="AF140"/>
  <c r="AF299"/>
  <c r="AF297"/>
  <c r="AF295"/>
  <c r="AF293"/>
  <c r="AF291"/>
  <c r="AF289"/>
  <c r="AF287"/>
  <c r="AF285"/>
  <c r="AF283"/>
  <c r="AF281"/>
  <c r="AF279"/>
  <c r="AF277"/>
  <c r="AF275"/>
  <c r="AF273"/>
  <c r="AF271"/>
  <c r="AF269"/>
  <c r="AF267"/>
  <c r="AF265"/>
  <c r="AF263"/>
  <c r="AF261"/>
  <c r="AF259"/>
  <c r="AF257"/>
  <c r="AF255"/>
  <c r="AF253"/>
  <c r="AF251"/>
  <c r="AF249"/>
  <c r="AF247"/>
  <c r="AF245"/>
  <c r="AF243"/>
  <c r="AF241"/>
  <c r="AF239"/>
  <c r="AF237"/>
  <c r="AF235"/>
  <c r="AF233"/>
  <c r="AF231"/>
  <c r="AF229"/>
  <c r="AF227"/>
  <c r="AF225"/>
  <c r="AF223"/>
  <c r="AF221"/>
  <c r="AF219"/>
  <c r="AF217"/>
  <c r="AF215"/>
  <c r="AF213"/>
  <c r="AF211"/>
  <c r="AF209"/>
  <c r="AF207"/>
  <c r="AF205"/>
  <c r="AF203"/>
  <c r="AF201"/>
  <c r="AF199"/>
  <c r="AF197"/>
  <c r="AF195"/>
  <c r="AF193"/>
  <c r="AF191"/>
  <c r="AF189"/>
  <c r="AF187"/>
  <c r="AF185"/>
  <c r="AF183"/>
  <c r="AF181"/>
  <c r="AF179"/>
  <c r="AF177"/>
  <c r="AF175"/>
  <c r="AF173"/>
  <c r="AF171"/>
  <c r="AF169"/>
  <c r="AF167"/>
  <c r="AF165"/>
  <c r="AF163"/>
  <c r="AF161"/>
  <c r="AF159"/>
  <c r="AF157"/>
  <c r="AF155"/>
  <c r="AF153"/>
  <c r="AF151"/>
  <c r="AF149"/>
  <c r="AF147"/>
  <c r="AF145"/>
  <c r="AF143"/>
  <c r="AF141"/>
  <c r="AF139"/>
  <c r="AF137"/>
  <c r="AF135"/>
  <c r="AF133"/>
  <c r="AF131"/>
  <c r="AH300"/>
  <c r="AH298"/>
  <c r="AH296"/>
  <c r="AH294"/>
  <c r="AH292"/>
  <c r="AH290"/>
  <c r="AH288"/>
  <c r="AH286"/>
  <c r="AH284"/>
  <c r="AH282"/>
  <c r="AH280"/>
  <c r="AH278"/>
  <c r="AH276"/>
  <c r="AH274"/>
  <c r="AH272"/>
  <c r="AH270"/>
  <c r="AH268"/>
  <c r="AH266"/>
  <c r="AH264"/>
  <c r="AH262"/>
  <c r="AH260"/>
  <c r="AH258"/>
  <c r="AH256"/>
  <c r="AH254"/>
  <c r="AH252"/>
  <c r="AH250"/>
  <c r="AH248"/>
  <c r="AH246"/>
  <c r="AH244"/>
  <c r="AH242"/>
  <c r="AH240"/>
  <c r="AH238"/>
  <c r="AH236"/>
  <c r="AH234"/>
  <c r="AH232"/>
  <c r="AH230"/>
  <c r="AH228"/>
  <c r="AH226"/>
  <c r="AH224"/>
  <c r="AH222"/>
  <c r="AH220"/>
  <c r="AH218"/>
  <c r="AH216"/>
  <c r="AH214"/>
  <c r="AH212"/>
  <c r="AH210"/>
  <c r="AH208"/>
  <c r="AH206"/>
  <c r="AH204"/>
  <c r="AH202"/>
  <c r="AH200"/>
  <c r="AH198"/>
  <c r="AH196"/>
  <c r="AH194"/>
  <c r="AH192"/>
  <c r="AH190"/>
  <c r="AH188"/>
  <c r="AH186"/>
  <c r="AH184"/>
  <c r="AH182"/>
  <c r="AH180"/>
  <c r="AH178"/>
  <c r="AH176"/>
  <c r="AH174"/>
  <c r="AH172"/>
  <c r="AH170"/>
  <c r="AH168"/>
  <c r="AH166"/>
  <c r="AH164"/>
  <c r="AH162"/>
  <c r="AH160"/>
  <c r="AH158"/>
  <c r="AH156"/>
  <c r="AH154"/>
  <c r="AH152"/>
  <c r="AH150"/>
  <c r="AH148"/>
  <c r="AH146"/>
  <c r="AH144"/>
  <c r="AH142"/>
  <c r="AH140"/>
  <c r="AH299"/>
  <c r="AH297"/>
  <c r="AH295"/>
  <c r="AH293"/>
  <c r="AH291"/>
  <c r="AH289"/>
  <c r="AH287"/>
  <c r="AH285"/>
  <c r="AH283"/>
  <c r="AH281"/>
  <c r="AH279"/>
  <c r="AH277"/>
  <c r="AH275"/>
  <c r="AH273"/>
  <c r="AH271"/>
  <c r="AH269"/>
  <c r="AH267"/>
  <c r="AH265"/>
  <c r="AH263"/>
  <c r="AH261"/>
  <c r="AH259"/>
  <c r="AH257"/>
  <c r="AH255"/>
  <c r="AH253"/>
  <c r="AH251"/>
  <c r="AH249"/>
  <c r="AH247"/>
  <c r="AH245"/>
  <c r="AH243"/>
  <c r="AH241"/>
  <c r="AH239"/>
  <c r="AH237"/>
  <c r="AH235"/>
  <c r="AH233"/>
  <c r="AH231"/>
  <c r="AH229"/>
  <c r="AH227"/>
  <c r="AH225"/>
  <c r="AH223"/>
  <c r="AH221"/>
  <c r="AH219"/>
  <c r="AH217"/>
  <c r="AH215"/>
  <c r="AH213"/>
  <c r="AH211"/>
  <c r="AH209"/>
  <c r="AH207"/>
  <c r="AH205"/>
  <c r="AH203"/>
  <c r="AH201"/>
  <c r="AH199"/>
  <c r="AH197"/>
  <c r="AH195"/>
  <c r="AH193"/>
  <c r="AH191"/>
  <c r="AH189"/>
  <c r="AH187"/>
  <c r="AH185"/>
  <c r="AH183"/>
  <c r="AH181"/>
  <c r="AH179"/>
  <c r="AH177"/>
  <c r="AH175"/>
  <c r="AH173"/>
  <c r="AH171"/>
  <c r="AH169"/>
  <c r="AH167"/>
  <c r="AH165"/>
  <c r="AH163"/>
  <c r="AH161"/>
  <c r="AH159"/>
  <c r="AH157"/>
  <c r="AH155"/>
  <c r="AH153"/>
  <c r="AH151"/>
  <c r="AH149"/>
  <c r="AH147"/>
  <c r="AH145"/>
  <c r="AH143"/>
  <c r="AH141"/>
  <c r="AH139"/>
  <c r="AH137"/>
  <c r="AH135"/>
  <c r="AH133"/>
  <c r="AH131"/>
  <c r="AJ300"/>
  <c r="AJ298"/>
  <c r="AJ296"/>
  <c r="AJ294"/>
  <c r="AJ292"/>
  <c r="AJ290"/>
  <c r="AJ288"/>
  <c r="AJ286"/>
  <c r="AJ284"/>
  <c r="AJ282"/>
  <c r="AJ280"/>
  <c r="AJ278"/>
  <c r="AJ276"/>
  <c r="AJ274"/>
  <c r="AJ272"/>
  <c r="AJ270"/>
  <c r="AJ268"/>
  <c r="AJ266"/>
  <c r="AJ264"/>
  <c r="AJ262"/>
  <c r="AJ260"/>
  <c r="AJ258"/>
  <c r="AJ256"/>
  <c r="AJ254"/>
  <c r="AJ252"/>
  <c r="AJ250"/>
  <c r="AJ248"/>
  <c r="AJ246"/>
  <c r="AJ244"/>
  <c r="AJ242"/>
  <c r="AJ240"/>
  <c r="AJ238"/>
  <c r="AJ236"/>
  <c r="AJ234"/>
  <c r="AJ232"/>
  <c r="AJ230"/>
  <c r="AJ228"/>
  <c r="AJ226"/>
  <c r="AJ224"/>
  <c r="AJ222"/>
  <c r="AJ220"/>
  <c r="AJ218"/>
  <c r="AJ216"/>
  <c r="AJ214"/>
  <c r="AJ212"/>
  <c r="AJ210"/>
  <c r="AJ208"/>
  <c r="AJ206"/>
  <c r="AJ204"/>
  <c r="AJ202"/>
  <c r="AJ200"/>
  <c r="AJ198"/>
  <c r="AJ196"/>
  <c r="AJ194"/>
  <c r="AJ192"/>
  <c r="AJ190"/>
  <c r="AJ188"/>
  <c r="AJ186"/>
  <c r="AJ184"/>
  <c r="AJ182"/>
  <c r="AJ180"/>
  <c r="AJ178"/>
  <c r="AJ176"/>
  <c r="AJ174"/>
  <c r="AJ172"/>
  <c r="AJ170"/>
  <c r="AJ168"/>
  <c r="AJ166"/>
  <c r="AJ164"/>
  <c r="AJ162"/>
  <c r="AJ160"/>
  <c r="AJ158"/>
  <c r="AJ156"/>
  <c r="AJ154"/>
  <c r="AJ152"/>
  <c r="AJ150"/>
  <c r="AJ148"/>
  <c r="AJ146"/>
  <c r="AJ144"/>
  <c r="AJ142"/>
  <c r="AJ140"/>
  <c r="AJ299"/>
  <c r="AJ297"/>
  <c r="AJ295"/>
  <c r="AJ293"/>
  <c r="AJ291"/>
  <c r="AJ289"/>
  <c r="AJ287"/>
  <c r="AJ285"/>
  <c r="AJ283"/>
  <c r="AJ281"/>
  <c r="AJ279"/>
  <c r="AJ277"/>
  <c r="AJ275"/>
  <c r="AJ273"/>
  <c r="AJ271"/>
  <c r="AJ269"/>
  <c r="AJ267"/>
  <c r="AJ265"/>
  <c r="AJ263"/>
  <c r="AJ261"/>
  <c r="AJ259"/>
  <c r="AJ257"/>
  <c r="AJ255"/>
  <c r="AJ253"/>
  <c r="AJ251"/>
  <c r="AJ249"/>
  <c r="AJ247"/>
  <c r="AJ245"/>
  <c r="AJ243"/>
  <c r="AJ241"/>
  <c r="AJ239"/>
  <c r="AJ237"/>
  <c r="AJ235"/>
  <c r="AJ233"/>
  <c r="AJ231"/>
  <c r="AJ229"/>
  <c r="AJ227"/>
  <c r="AJ225"/>
  <c r="AJ223"/>
  <c r="AJ221"/>
  <c r="AJ219"/>
  <c r="AJ217"/>
  <c r="AJ215"/>
  <c r="AJ213"/>
  <c r="AJ211"/>
  <c r="AJ209"/>
  <c r="AJ207"/>
  <c r="AJ205"/>
  <c r="AJ203"/>
  <c r="AJ201"/>
  <c r="AJ199"/>
  <c r="AJ197"/>
  <c r="AJ195"/>
  <c r="AJ193"/>
  <c r="AJ191"/>
  <c r="AJ189"/>
  <c r="AJ187"/>
  <c r="AJ185"/>
  <c r="AJ183"/>
  <c r="AJ181"/>
  <c r="AJ179"/>
  <c r="AJ177"/>
  <c r="AJ175"/>
  <c r="AJ173"/>
  <c r="AJ171"/>
  <c r="AJ169"/>
  <c r="AJ167"/>
  <c r="AJ165"/>
  <c r="AJ163"/>
  <c r="AJ161"/>
  <c r="AJ159"/>
  <c r="AJ157"/>
  <c r="AJ155"/>
  <c r="AJ153"/>
  <c r="AJ151"/>
  <c r="AJ149"/>
  <c r="AJ147"/>
  <c r="AJ145"/>
  <c r="AJ143"/>
  <c r="AJ141"/>
  <c r="AJ139"/>
  <c r="AJ137"/>
  <c r="AJ135"/>
  <c r="AJ133"/>
  <c r="AJ131"/>
  <c r="AL300"/>
  <c r="AL298"/>
  <c r="AL296"/>
  <c r="AL294"/>
  <c r="AL292"/>
  <c r="AL290"/>
  <c r="AL288"/>
  <c r="AL286"/>
  <c r="AL284"/>
  <c r="AL282"/>
  <c r="AL280"/>
  <c r="AL278"/>
  <c r="AL276"/>
  <c r="AL274"/>
  <c r="AL272"/>
  <c r="AL270"/>
  <c r="AL268"/>
  <c r="AL266"/>
  <c r="AL264"/>
  <c r="AL262"/>
  <c r="AL260"/>
  <c r="AL258"/>
  <c r="AL256"/>
  <c r="AL254"/>
  <c r="AL252"/>
  <c r="AL250"/>
  <c r="AL248"/>
  <c r="AL246"/>
  <c r="AL244"/>
  <c r="AL242"/>
  <c r="AL240"/>
  <c r="AL238"/>
  <c r="AL236"/>
  <c r="AL234"/>
  <c r="AL232"/>
  <c r="AL230"/>
  <c r="AL228"/>
  <c r="AL226"/>
  <c r="AL224"/>
  <c r="AL222"/>
  <c r="AL220"/>
  <c r="AL218"/>
  <c r="AL216"/>
  <c r="AL214"/>
  <c r="AL212"/>
  <c r="AL210"/>
  <c r="AL208"/>
  <c r="AL206"/>
  <c r="AL204"/>
  <c r="AL202"/>
  <c r="AL200"/>
  <c r="AL198"/>
  <c r="AL196"/>
  <c r="AL194"/>
  <c r="AL192"/>
  <c r="AL190"/>
  <c r="AL188"/>
  <c r="AL186"/>
  <c r="AL184"/>
  <c r="AL182"/>
  <c r="AL180"/>
  <c r="AL178"/>
  <c r="AL176"/>
  <c r="AL174"/>
  <c r="AL172"/>
  <c r="AL170"/>
  <c r="AL168"/>
  <c r="AL166"/>
  <c r="AL164"/>
  <c r="AL162"/>
  <c r="AL160"/>
  <c r="AL158"/>
  <c r="AL156"/>
  <c r="AL154"/>
  <c r="AL152"/>
  <c r="AL150"/>
  <c r="AL148"/>
  <c r="AL146"/>
  <c r="AL144"/>
  <c r="AL142"/>
  <c r="AL140"/>
  <c r="AL299"/>
  <c r="AL297"/>
  <c r="AL295"/>
  <c r="AL293"/>
  <c r="AL291"/>
  <c r="AL289"/>
  <c r="AL287"/>
  <c r="AL285"/>
  <c r="AL283"/>
  <c r="AL281"/>
  <c r="AL279"/>
  <c r="AL277"/>
  <c r="AL275"/>
  <c r="AL273"/>
  <c r="AL271"/>
  <c r="AL269"/>
  <c r="AL267"/>
  <c r="AL265"/>
  <c r="AL263"/>
  <c r="AL261"/>
  <c r="AL259"/>
  <c r="AL257"/>
  <c r="AL255"/>
  <c r="AL253"/>
  <c r="AL251"/>
  <c r="AL249"/>
  <c r="AL247"/>
  <c r="AL245"/>
  <c r="AL243"/>
  <c r="AL241"/>
  <c r="AL239"/>
  <c r="AL237"/>
  <c r="AL235"/>
  <c r="AL233"/>
  <c r="AL231"/>
  <c r="AL229"/>
  <c r="AL227"/>
  <c r="AL225"/>
  <c r="AL223"/>
  <c r="AL221"/>
  <c r="AL219"/>
  <c r="AL217"/>
  <c r="AL215"/>
  <c r="AL213"/>
  <c r="AL211"/>
  <c r="AL209"/>
  <c r="AL207"/>
  <c r="AL205"/>
  <c r="AL203"/>
  <c r="AL201"/>
  <c r="AL199"/>
  <c r="AL197"/>
  <c r="AL195"/>
  <c r="AL193"/>
  <c r="AL191"/>
  <c r="AL189"/>
  <c r="AL187"/>
  <c r="AL185"/>
  <c r="AL183"/>
  <c r="AL181"/>
  <c r="AL179"/>
  <c r="AL177"/>
  <c r="AL175"/>
  <c r="AL173"/>
  <c r="AL171"/>
  <c r="AL169"/>
  <c r="AL167"/>
  <c r="AL165"/>
  <c r="AL163"/>
  <c r="AL161"/>
  <c r="AL159"/>
  <c r="AL157"/>
  <c r="AL155"/>
  <c r="AL153"/>
  <c r="AL151"/>
  <c r="AL149"/>
  <c r="AL147"/>
  <c r="AL145"/>
  <c r="AL143"/>
  <c r="AL141"/>
  <c r="AL139"/>
  <c r="AL137"/>
  <c r="AL135"/>
  <c r="AL133"/>
  <c r="AL131"/>
  <c r="AP300"/>
  <c r="AP298"/>
  <c r="AP296"/>
  <c r="AP294"/>
  <c r="AP292"/>
  <c r="AP290"/>
  <c r="AP288"/>
  <c r="AP286"/>
  <c r="AP284"/>
  <c r="AP282"/>
  <c r="AP280"/>
  <c r="AP278"/>
  <c r="AP276"/>
  <c r="AP274"/>
  <c r="AP272"/>
  <c r="AP270"/>
  <c r="AP268"/>
  <c r="AP266"/>
  <c r="AP264"/>
  <c r="AP262"/>
  <c r="AP260"/>
  <c r="AP258"/>
  <c r="AP256"/>
  <c r="AP254"/>
  <c r="AP252"/>
  <c r="AP250"/>
  <c r="AP248"/>
  <c r="AP246"/>
  <c r="AP244"/>
  <c r="AP242"/>
  <c r="AP240"/>
  <c r="AP238"/>
  <c r="AP236"/>
  <c r="AP234"/>
  <c r="AP232"/>
  <c r="AP230"/>
  <c r="AP228"/>
  <c r="AP226"/>
  <c r="AP224"/>
  <c r="AP222"/>
  <c r="AP220"/>
  <c r="AP218"/>
  <c r="AP216"/>
  <c r="AP214"/>
  <c r="AP212"/>
  <c r="AP210"/>
  <c r="AP208"/>
  <c r="AP206"/>
  <c r="AP204"/>
  <c r="AP202"/>
  <c r="AP200"/>
  <c r="AP198"/>
  <c r="AP196"/>
  <c r="AP194"/>
  <c r="AP192"/>
  <c r="AP190"/>
  <c r="AP188"/>
  <c r="AP186"/>
  <c r="AP184"/>
  <c r="AP182"/>
  <c r="AP180"/>
  <c r="AP178"/>
  <c r="AP176"/>
  <c r="AP174"/>
  <c r="AP172"/>
  <c r="AP170"/>
  <c r="AP168"/>
  <c r="AP166"/>
  <c r="AP164"/>
  <c r="AP162"/>
  <c r="AP160"/>
  <c r="AP158"/>
  <c r="AP156"/>
  <c r="AP154"/>
  <c r="AP152"/>
  <c r="AP150"/>
  <c r="AP148"/>
  <c r="AP146"/>
  <c r="AP144"/>
  <c r="AP142"/>
  <c r="AP140"/>
  <c r="AP299"/>
  <c r="AP297"/>
  <c r="AP295"/>
  <c r="AP293"/>
  <c r="AP291"/>
  <c r="AP289"/>
  <c r="AP287"/>
  <c r="AP285"/>
  <c r="AP283"/>
  <c r="AP281"/>
  <c r="AP279"/>
  <c r="AP277"/>
  <c r="AP275"/>
  <c r="AP273"/>
  <c r="AP271"/>
  <c r="AP269"/>
  <c r="AP267"/>
  <c r="AP265"/>
  <c r="AP263"/>
  <c r="AP261"/>
  <c r="AP259"/>
  <c r="AP257"/>
  <c r="AP255"/>
  <c r="AP253"/>
  <c r="AP251"/>
  <c r="AP249"/>
  <c r="AP247"/>
  <c r="AP245"/>
  <c r="AP243"/>
  <c r="AP241"/>
  <c r="AP239"/>
  <c r="AP237"/>
  <c r="AP235"/>
  <c r="AP233"/>
  <c r="AP231"/>
  <c r="AP229"/>
  <c r="AP227"/>
  <c r="AP225"/>
  <c r="AP223"/>
  <c r="AP221"/>
  <c r="AP219"/>
  <c r="AP217"/>
  <c r="AP215"/>
  <c r="AP213"/>
  <c r="AP211"/>
  <c r="AP209"/>
  <c r="AP207"/>
  <c r="AP205"/>
  <c r="AP203"/>
  <c r="AP201"/>
  <c r="AP199"/>
  <c r="AP197"/>
  <c r="AP195"/>
  <c r="AP193"/>
  <c r="AP191"/>
  <c r="AP189"/>
  <c r="AP187"/>
  <c r="AP185"/>
  <c r="AP183"/>
  <c r="AP181"/>
  <c r="AP179"/>
  <c r="AP177"/>
  <c r="AP175"/>
  <c r="AP173"/>
  <c r="AP171"/>
  <c r="AP169"/>
  <c r="AP167"/>
  <c r="AP165"/>
  <c r="AP163"/>
  <c r="AP161"/>
  <c r="AP159"/>
  <c r="AP157"/>
  <c r="AP155"/>
  <c r="AP153"/>
  <c r="AP151"/>
  <c r="AP149"/>
  <c r="AP147"/>
  <c r="AP145"/>
  <c r="AP143"/>
  <c r="AP141"/>
  <c r="AP139"/>
  <c r="AP137"/>
  <c r="AP135"/>
  <c r="AP133"/>
  <c r="AP131"/>
  <c r="AR300"/>
  <c r="AR298"/>
  <c r="AR296"/>
  <c r="AR294"/>
  <c r="AR292"/>
  <c r="AR290"/>
  <c r="AR288"/>
  <c r="AR286"/>
  <c r="AR284"/>
  <c r="AR282"/>
  <c r="AR280"/>
  <c r="AR278"/>
  <c r="AR276"/>
  <c r="AR274"/>
  <c r="AR272"/>
  <c r="AR270"/>
  <c r="AR268"/>
  <c r="AR266"/>
  <c r="AR264"/>
  <c r="AR262"/>
  <c r="AR260"/>
  <c r="AR258"/>
  <c r="AR256"/>
  <c r="AR254"/>
  <c r="AR252"/>
  <c r="AR250"/>
  <c r="AR248"/>
  <c r="AR246"/>
  <c r="AR244"/>
  <c r="AR242"/>
  <c r="AR240"/>
  <c r="AR238"/>
  <c r="AR236"/>
  <c r="AR234"/>
  <c r="AR232"/>
  <c r="AR230"/>
  <c r="AR228"/>
  <c r="AR226"/>
  <c r="AR224"/>
  <c r="AR222"/>
  <c r="AR220"/>
  <c r="AR218"/>
  <c r="AR216"/>
  <c r="AR214"/>
  <c r="AR212"/>
  <c r="AR210"/>
  <c r="AR208"/>
  <c r="AR206"/>
  <c r="AR204"/>
  <c r="AR202"/>
  <c r="AR200"/>
  <c r="AR198"/>
  <c r="AR196"/>
  <c r="AR194"/>
  <c r="AR192"/>
  <c r="AR190"/>
  <c r="AR188"/>
  <c r="AR186"/>
  <c r="AR184"/>
  <c r="AR182"/>
  <c r="AR180"/>
  <c r="AR178"/>
  <c r="AR176"/>
  <c r="AR174"/>
  <c r="AR172"/>
  <c r="AR170"/>
  <c r="AR168"/>
  <c r="AR166"/>
  <c r="AR164"/>
  <c r="AR162"/>
  <c r="AR160"/>
  <c r="AR158"/>
  <c r="AR156"/>
  <c r="AR154"/>
  <c r="AR152"/>
  <c r="AR150"/>
  <c r="AR148"/>
  <c r="AR146"/>
  <c r="AR144"/>
  <c r="AR142"/>
  <c r="AR140"/>
  <c r="AR299"/>
  <c r="AR297"/>
  <c r="AR295"/>
  <c r="AR293"/>
  <c r="AR291"/>
  <c r="AR289"/>
  <c r="AR287"/>
  <c r="AR285"/>
  <c r="AR283"/>
  <c r="AR281"/>
  <c r="AR279"/>
  <c r="AR277"/>
  <c r="AR275"/>
  <c r="AR273"/>
  <c r="AR271"/>
  <c r="AR269"/>
  <c r="AR267"/>
  <c r="AR265"/>
  <c r="AR263"/>
  <c r="AR261"/>
  <c r="AR259"/>
  <c r="AR257"/>
  <c r="AR255"/>
  <c r="AR253"/>
  <c r="AR251"/>
  <c r="AR249"/>
  <c r="AR247"/>
  <c r="AR245"/>
  <c r="AR243"/>
  <c r="AR241"/>
  <c r="AR239"/>
  <c r="AR237"/>
  <c r="AR235"/>
  <c r="AR233"/>
  <c r="AR231"/>
  <c r="AR229"/>
  <c r="AR227"/>
  <c r="AR225"/>
  <c r="AR223"/>
  <c r="AR221"/>
  <c r="AR219"/>
  <c r="AR217"/>
  <c r="AR215"/>
  <c r="AR213"/>
  <c r="AR211"/>
  <c r="AR209"/>
  <c r="AR207"/>
  <c r="AR205"/>
  <c r="AR203"/>
  <c r="AR201"/>
  <c r="AR199"/>
  <c r="AR197"/>
  <c r="AR195"/>
  <c r="AR193"/>
  <c r="AR191"/>
  <c r="AR189"/>
  <c r="AR187"/>
  <c r="AR185"/>
  <c r="AR183"/>
  <c r="AR181"/>
  <c r="AR179"/>
  <c r="AR177"/>
  <c r="AR175"/>
  <c r="AR173"/>
  <c r="AR171"/>
  <c r="AR169"/>
  <c r="AR167"/>
  <c r="AR165"/>
  <c r="AR163"/>
  <c r="AR161"/>
  <c r="AR159"/>
  <c r="AR157"/>
  <c r="AR155"/>
  <c r="AR153"/>
  <c r="AR151"/>
  <c r="AR149"/>
  <c r="AR147"/>
  <c r="AR145"/>
  <c r="AR143"/>
  <c r="AR141"/>
  <c r="AR139"/>
  <c r="AR137"/>
  <c r="AR135"/>
  <c r="AR133"/>
  <c r="AR131"/>
  <c r="AT300"/>
  <c r="AT298"/>
  <c r="AT296"/>
  <c r="AT294"/>
  <c r="AT292"/>
  <c r="AT290"/>
  <c r="AT288"/>
  <c r="AT286"/>
  <c r="AT284"/>
  <c r="AT282"/>
  <c r="AT280"/>
  <c r="AT278"/>
  <c r="AT276"/>
  <c r="AT274"/>
  <c r="AT272"/>
  <c r="AT270"/>
  <c r="AT268"/>
  <c r="AT266"/>
  <c r="AT264"/>
  <c r="AT262"/>
  <c r="AT260"/>
  <c r="AT258"/>
  <c r="AT256"/>
  <c r="AT254"/>
  <c r="AT252"/>
  <c r="AT250"/>
  <c r="AT248"/>
  <c r="AT246"/>
  <c r="AT244"/>
  <c r="AT242"/>
  <c r="AT240"/>
  <c r="AT238"/>
  <c r="AT236"/>
  <c r="AT234"/>
  <c r="AT232"/>
  <c r="AT230"/>
  <c r="AT228"/>
  <c r="AT226"/>
  <c r="AT224"/>
  <c r="AT222"/>
  <c r="AT220"/>
  <c r="AT218"/>
  <c r="AT216"/>
  <c r="AT214"/>
  <c r="AT212"/>
  <c r="AT210"/>
  <c r="AT208"/>
  <c r="AT206"/>
  <c r="AT204"/>
  <c r="AT202"/>
  <c r="AT200"/>
  <c r="AT198"/>
  <c r="AT196"/>
  <c r="AT194"/>
  <c r="AT192"/>
  <c r="AT190"/>
  <c r="AT188"/>
  <c r="AT186"/>
  <c r="AT184"/>
  <c r="AT182"/>
  <c r="AT180"/>
  <c r="AT178"/>
  <c r="AT176"/>
  <c r="AT174"/>
  <c r="AT172"/>
  <c r="AT170"/>
  <c r="AT168"/>
  <c r="AT166"/>
  <c r="AT164"/>
  <c r="AT162"/>
  <c r="AT160"/>
  <c r="AT158"/>
  <c r="AT156"/>
  <c r="AT154"/>
  <c r="AT152"/>
  <c r="AT150"/>
  <c r="AT148"/>
  <c r="AT146"/>
  <c r="AT144"/>
  <c r="AT142"/>
  <c r="AT140"/>
  <c r="AT299"/>
  <c r="AT297"/>
  <c r="AT295"/>
  <c r="AT293"/>
  <c r="AT291"/>
  <c r="AT289"/>
  <c r="AT287"/>
  <c r="AT285"/>
  <c r="AT283"/>
  <c r="AT281"/>
  <c r="AT279"/>
  <c r="AT277"/>
  <c r="AT275"/>
  <c r="AT273"/>
  <c r="AT271"/>
  <c r="AT269"/>
  <c r="AT267"/>
  <c r="AT265"/>
  <c r="AT263"/>
  <c r="AT261"/>
  <c r="AT259"/>
  <c r="AT257"/>
  <c r="AT255"/>
  <c r="AT253"/>
  <c r="AT251"/>
  <c r="AT249"/>
  <c r="AT247"/>
  <c r="AT245"/>
  <c r="AT243"/>
  <c r="AT241"/>
  <c r="AT239"/>
  <c r="AT237"/>
  <c r="AT235"/>
  <c r="AT233"/>
  <c r="AT231"/>
  <c r="AT229"/>
  <c r="AT227"/>
  <c r="AT225"/>
  <c r="AT223"/>
  <c r="AT221"/>
  <c r="AT219"/>
  <c r="AT217"/>
  <c r="AT215"/>
  <c r="AT213"/>
  <c r="AT211"/>
  <c r="AT209"/>
  <c r="AT207"/>
  <c r="AT205"/>
  <c r="AT203"/>
  <c r="AT201"/>
  <c r="AT199"/>
  <c r="AT197"/>
  <c r="AT195"/>
  <c r="AT193"/>
  <c r="AT191"/>
  <c r="AT189"/>
  <c r="AT187"/>
  <c r="AT185"/>
  <c r="AT183"/>
  <c r="AT181"/>
  <c r="AT179"/>
  <c r="AT177"/>
  <c r="AT175"/>
  <c r="AT173"/>
  <c r="AT171"/>
  <c r="AT169"/>
  <c r="AT167"/>
  <c r="AT165"/>
  <c r="AT163"/>
  <c r="AT161"/>
  <c r="AT159"/>
  <c r="AT157"/>
  <c r="AT155"/>
  <c r="AT153"/>
  <c r="AT151"/>
  <c r="AT149"/>
  <c r="AT147"/>
  <c r="AT145"/>
  <c r="AT143"/>
  <c r="AT141"/>
  <c r="AT139"/>
  <c r="AT137"/>
  <c r="AT135"/>
  <c r="AT133"/>
  <c r="AT131"/>
  <c r="AM299"/>
  <c r="K299"/>
  <c r="AM297"/>
  <c r="K297"/>
  <c r="AM295"/>
  <c r="K295"/>
  <c r="AM293"/>
  <c r="K293"/>
  <c r="AM291"/>
  <c r="K291"/>
  <c r="AM289"/>
  <c r="K289"/>
  <c r="AM287"/>
  <c r="K287"/>
  <c r="AM285"/>
  <c r="K285"/>
  <c r="AM283"/>
  <c r="K283"/>
  <c r="AM281"/>
  <c r="K281"/>
  <c r="AM279"/>
  <c r="K279"/>
  <c r="AM277"/>
  <c r="K277"/>
  <c r="AM275"/>
  <c r="K275"/>
  <c r="AM273"/>
  <c r="K273"/>
  <c r="AM271"/>
  <c r="K271"/>
  <c r="AM269"/>
  <c r="K269"/>
  <c r="AM267"/>
  <c r="K267"/>
  <c r="AM265"/>
  <c r="K265"/>
  <c r="AM263"/>
  <c r="K263"/>
  <c r="AM261"/>
  <c r="K261"/>
  <c r="AM259"/>
  <c r="K259"/>
  <c r="AM257"/>
  <c r="K257"/>
  <c r="AM255"/>
  <c r="K255"/>
  <c r="AM253"/>
  <c r="K253"/>
  <c r="AM251"/>
  <c r="K251"/>
  <c r="AM249"/>
  <c r="K249"/>
  <c r="AM247"/>
  <c r="K247"/>
  <c r="AM245"/>
  <c r="K245"/>
  <c r="AM243"/>
  <c r="K243"/>
  <c r="AM241"/>
  <c r="K241"/>
  <c r="AM239"/>
  <c r="K239"/>
  <c r="AM237"/>
  <c r="K237"/>
  <c r="AM235"/>
  <c r="K235"/>
  <c r="AM233"/>
  <c r="K233"/>
  <c r="AM231"/>
  <c r="K231"/>
  <c r="AM229"/>
  <c r="K229"/>
  <c r="AM227"/>
  <c r="K227"/>
  <c r="AM225"/>
  <c r="K225"/>
  <c r="AM223"/>
  <c r="K223"/>
  <c r="AM221"/>
  <c r="K221"/>
  <c r="AM219"/>
  <c r="K219"/>
  <c r="AM217"/>
  <c r="K217"/>
  <c r="AM215"/>
  <c r="K215"/>
  <c r="AM213"/>
  <c r="K213"/>
  <c r="AM211"/>
  <c r="K211"/>
  <c r="AM209"/>
  <c r="K209"/>
  <c r="AM207"/>
  <c r="K207"/>
  <c r="AM205"/>
  <c r="K205"/>
  <c r="AM203"/>
  <c r="K203"/>
  <c r="AM201"/>
  <c r="K201"/>
  <c r="AM199"/>
  <c r="K199"/>
  <c r="AM197"/>
  <c r="K197"/>
  <c r="AM195"/>
  <c r="K195"/>
  <c r="AM193"/>
  <c r="K193"/>
  <c r="AM191"/>
  <c r="K191"/>
  <c r="AM189"/>
  <c r="K189"/>
  <c r="AM187"/>
  <c r="K187"/>
  <c r="AM185"/>
  <c r="K185"/>
  <c r="AM183"/>
  <c r="K183"/>
  <c r="AM181"/>
  <c r="K181"/>
  <c r="AM179"/>
  <c r="K179"/>
  <c r="AM177"/>
  <c r="K177"/>
  <c r="AM175"/>
  <c r="K175"/>
  <c r="AM173"/>
  <c r="K173"/>
  <c r="AM171"/>
  <c r="K171"/>
  <c r="AM169"/>
  <c r="K169"/>
  <c r="AM167"/>
  <c r="K167"/>
  <c r="AM165"/>
  <c r="K165"/>
  <c r="AM163"/>
  <c r="K163"/>
  <c r="AM161"/>
  <c r="K161"/>
  <c r="AM159"/>
  <c r="K159"/>
  <c r="AM157"/>
  <c r="K157"/>
  <c r="AM155"/>
  <c r="K155"/>
  <c r="AM153"/>
  <c r="K153"/>
  <c r="AM151"/>
  <c r="K151"/>
  <c r="AM149"/>
  <c r="K149"/>
  <c r="AM147"/>
  <c r="K147"/>
  <c r="AM145"/>
  <c r="K145"/>
  <c r="AM143"/>
  <c r="K143"/>
  <c r="AM141"/>
  <c r="K141"/>
  <c r="AM139"/>
  <c r="AM300"/>
  <c r="K300"/>
  <c r="AM298"/>
  <c r="K298"/>
  <c r="AM296"/>
  <c r="K296"/>
  <c r="AM294"/>
  <c r="K294"/>
  <c r="AM292"/>
  <c r="K292"/>
  <c r="AM290"/>
  <c r="K290"/>
  <c r="AM288"/>
  <c r="K288"/>
  <c r="AM286"/>
  <c r="K286"/>
  <c r="AM284"/>
  <c r="K284"/>
  <c r="AM282"/>
  <c r="K282"/>
  <c r="AM280"/>
  <c r="K280"/>
  <c r="AM278"/>
  <c r="K278"/>
  <c r="AM276"/>
  <c r="K276"/>
  <c r="AM274"/>
  <c r="K274"/>
  <c r="AM272"/>
  <c r="K272"/>
  <c r="AM270"/>
  <c r="K270"/>
  <c r="AM268"/>
  <c r="K268"/>
  <c r="AM266"/>
  <c r="K266"/>
  <c r="AM264"/>
  <c r="K264"/>
  <c r="AM262"/>
  <c r="K262"/>
  <c r="AM260"/>
  <c r="K260"/>
  <c r="AM258"/>
  <c r="K258"/>
  <c r="AM256"/>
  <c r="K256"/>
  <c r="AM254"/>
  <c r="K254"/>
  <c r="AM252"/>
  <c r="K252"/>
  <c r="AM250"/>
  <c r="K250"/>
  <c r="AM248"/>
  <c r="K248"/>
  <c r="AM246"/>
  <c r="K246"/>
  <c r="AM244"/>
  <c r="K244"/>
  <c r="AM242"/>
  <c r="K242"/>
  <c r="AM240"/>
  <c r="K240"/>
  <c r="AM238"/>
  <c r="K238"/>
  <c r="AM236"/>
  <c r="K236"/>
  <c r="AM234"/>
  <c r="K234"/>
  <c r="AM232"/>
  <c r="K232"/>
  <c r="AM230"/>
  <c r="K230"/>
  <c r="AM228"/>
  <c r="K228"/>
  <c r="AM226"/>
  <c r="K226"/>
  <c r="AM224"/>
  <c r="K224"/>
  <c r="AM222"/>
  <c r="K222"/>
  <c r="AM220"/>
  <c r="K220"/>
  <c r="AM218"/>
  <c r="K218"/>
  <c r="AM216"/>
  <c r="K216"/>
  <c r="AM214"/>
  <c r="K214"/>
  <c r="AM212"/>
  <c r="K212"/>
  <c r="AM210"/>
  <c r="K210"/>
  <c r="AM208"/>
  <c r="K208"/>
  <c r="AM206"/>
  <c r="K206"/>
  <c r="AM204"/>
  <c r="K204"/>
  <c r="AM202"/>
  <c r="K202"/>
  <c r="AM200"/>
  <c r="K200"/>
  <c r="AM198"/>
  <c r="K198"/>
  <c r="AM196"/>
  <c r="K196"/>
  <c r="AM194"/>
  <c r="K194"/>
  <c r="AM192"/>
  <c r="K192"/>
  <c r="AM190"/>
  <c r="K190"/>
  <c r="AM188"/>
  <c r="K188"/>
  <c r="AM186"/>
  <c r="K186"/>
  <c r="AM184"/>
  <c r="K184"/>
  <c r="AM182"/>
  <c r="K182"/>
  <c r="AM180"/>
  <c r="K180"/>
  <c r="AM178"/>
  <c r="K178"/>
  <c r="AM176"/>
  <c r="K176"/>
  <c r="AM174"/>
  <c r="K174"/>
  <c r="AM172"/>
  <c r="K172"/>
  <c r="AM170"/>
  <c r="K170"/>
  <c r="AM168"/>
  <c r="K168"/>
  <c r="AM166"/>
  <c r="K166"/>
  <c r="AM164"/>
  <c r="K164"/>
  <c r="AM162"/>
  <c r="K162"/>
  <c r="AM160"/>
  <c r="K160"/>
  <c r="AM158"/>
  <c r="K158"/>
  <c r="AM156"/>
  <c r="K156"/>
  <c r="AM154"/>
  <c r="K154"/>
  <c r="AM152"/>
  <c r="K152"/>
  <c r="AM150"/>
  <c r="K150"/>
  <c r="AM148"/>
  <c r="K148"/>
  <c r="AM146"/>
  <c r="K146"/>
  <c r="AM144"/>
  <c r="K144"/>
  <c r="AM142"/>
  <c r="K142"/>
  <c r="AM140"/>
  <c r="K140"/>
  <c r="AM138"/>
  <c r="K138"/>
  <c r="AM136"/>
  <c r="K136"/>
  <c r="AM134"/>
  <c r="K134"/>
  <c r="AM132"/>
  <c r="K132"/>
  <c r="AM130"/>
  <c r="Z4"/>
  <c r="AN4"/>
  <c r="M3"/>
  <c r="O3"/>
  <c r="Q4"/>
  <c r="U3"/>
  <c r="Y4"/>
  <c r="AA4"/>
  <c r="AC4"/>
  <c r="AE4"/>
  <c r="AG4"/>
  <c r="AI4"/>
  <c r="AK4"/>
  <c r="AM4"/>
  <c r="AO4"/>
  <c r="AQ4"/>
  <c r="AS4"/>
  <c r="AU4"/>
  <c r="R3"/>
  <c r="Z73"/>
  <c r="AB73"/>
  <c r="AD73"/>
  <c r="AF73"/>
  <c r="AH73"/>
  <c r="AJ73"/>
  <c r="AL73"/>
  <c r="AN73"/>
  <c r="AP73"/>
  <c r="AR73"/>
  <c r="AT73"/>
  <c r="K74"/>
  <c r="Y74"/>
  <c r="AA74"/>
  <c r="AC74"/>
  <c r="AE74"/>
  <c r="AG74"/>
  <c r="AI74"/>
  <c r="AK74"/>
  <c r="AM74"/>
  <c r="AO74"/>
  <c r="AQ74"/>
  <c r="AS74"/>
  <c r="AU74"/>
  <c r="Z75"/>
  <c r="AB75"/>
  <c r="AD75"/>
  <c r="AF75"/>
  <c r="AH75"/>
  <c r="AJ75"/>
  <c r="AL75"/>
  <c r="AN75"/>
  <c r="AP75"/>
  <c r="AR75"/>
  <c r="AT75"/>
  <c r="K76"/>
  <c r="Y76"/>
  <c r="AA76"/>
  <c r="AC76"/>
  <c r="AE76"/>
  <c r="AG76"/>
  <c r="AI76"/>
  <c r="AK76"/>
  <c r="AM76"/>
  <c r="AO76"/>
  <c r="AQ76"/>
  <c r="AS76"/>
  <c r="AU76"/>
  <c r="Z77"/>
  <c r="AB77"/>
  <c r="AD77"/>
  <c r="AF77"/>
  <c r="AH77"/>
  <c r="AJ77"/>
  <c r="AL77"/>
  <c r="AN77"/>
  <c r="AP77"/>
  <c r="AR77"/>
  <c r="AT77"/>
  <c r="K78"/>
  <c r="Y78"/>
  <c r="AA78"/>
  <c r="AC78"/>
  <c r="AE78"/>
  <c r="AG78"/>
  <c r="AI78"/>
  <c r="AK78"/>
  <c r="AM78"/>
  <c r="AO78"/>
  <c r="AQ78"/>
  <c r="AS78"/>
  <c r="AU78"/>
  <c r="Z79"/>
  <c r="AB79"/>
  <c r="AD79"/>
  <c r="AF79"/>
  <c r="AH79"/>
  <c r="AJ79"/>
  <c r="AL79"/>
  <c r="AN79"/>
  <c r="AP79"/>
  <c r="AR79"/>
  <c r="AT79"/>
  <c r="K80"/>
  <c r="Y80"/>
  <c r="AA80"/>
  <c r="AC80"/>
  <c r="AE80"/>
  <c r="AG80"/>
  <c r="AI80"/>
  <c r="AK80"/>
  <c r="AM80"/>
  <c r="AO80"/>
  <c r="AQ80"/>
  <c r="AS80"/>
  <c r="AU80"/>
  <c r="Z81"/>
  <c r="AB81"/>
  <c r="AD81"/>
  <c r="AF81"/>
  <c r="AH81"/>
  <c r="AJ81"/>
  <c r="AL81"/>
  <c r="AN81"/>
  <c r="AP81"/>
  <c r="AR81"/>
  <c r="AT81"/>
  <c r="K82"/>
  <c r="Y82"/>
  <c r="AA82"/>
  <c r="AC82"/>
  <c r="AE82"/>
  <c r="AG82"/>
  <c r="AI82"/>
  <c r="AK82"/>
  <c r="AM82"/>
  <c r="AO82"/>
  <c r="AQ82"/>
  <c r="AS82"/>
  <c r="AU82"/>
  <c r="Z83"/>
  <c r="AB83"/>
  <c r="AD83"/>
  <c r="AF83"/>
  <c r="AH83"/>
  <c r="AJ83"/>
  <c r="AL83"/>
  <c r="AN83"/>
  <c r="AP83"/>
  <c r="AR83"/>
  <c r="AT83"/>
  <c r="K84"/>
  <c r="Y84"/>
  <c r="AA84"/>
  <c r="AC84"/>
  <c r="AE84"/>
  <c r="AG84"/>
  <c r="AI84"/>
  <c r="AK84"/>
  <c r="AM84"/>
  <c r="AO84"/>
  <c r="AQ84"/>
  <c r="AS84"/>
  <c r="AU84"/>
  <c r="Z85"/>
  <c r="AB85"/>
  <c r="AD85"/>
  <c r="AF85"/>
  <c r="AH85"/>
  <c r="AJ85"/>
  <c r="AL85"/>
  <c r="AN85"/>
  <c r="AP85"/>
  <c r="AR85"/>
  <c r="AT85"/>
  <c r="K86"/>
  <c r="Y86"/>
  <c r="AA86"/>
  <c r="AC86"/>
  <c r="AE86"/>
  <c r="AG86"/>
  <c r="AI86"/>
  <c r="AK86"/>
  <c r="AM86"/>
  <c r="AO86"/>
  <c r="AQ86"/>
  <c r="AS86"/>
  <c r="AU86"/>
  <c r="Z87"/>
  <c r="AB87"/>
  <c r="AD87"/>
  <c r="AF87"/>
  <c r="AH87"/>
  <c r="AJ87"/>
  <c r="AL87"/>
  <c r="AN87"/>
  <c r="AP87"/>
  <c r="AR87"/>
  <c r="AT87"/>
  <c r="K88"/>
  <c r="Y88"/>
  <c r="AA88"/>
  <c r="AC88"/>
  <c r="AE88"/>
  <c r="AG88"/>
  <c r="AI88"/>
  <c r="AK88"/>
  <c r="AM88"/>
  <c r="AO88"/>
  <c r="AQ88"/>
  <c r="AS88"/>
  <c r="AU88"/>
  <c r="Z89"/>
  <c r="AB89"/>
  <c r="AD89"/>
  <c r="AF89"/>
  <c r="AH89"/>
  <c r="AJ89"/>
  <c r="AL89"/>
  <c r="AN89"/>
  <c r="AP89"/>
  <c r="AR89"/>
  <c r="AT89"/>
  <c r="K90"/>
  <c r="Y90"/>
  <c r="AA90"/>
  <c r="AC90"/>
  <c r="AE90"/>
  <c r="AG90"/>
  <c r="AI90"/>
  <c r="AK90"/>
  <c r="AM90"/>
  <c r="AO90"/>
  <c r="AQ90"/>
  <c r="AS90"/>
  <c r="AU90"/>
  <c r="Z91"/>
  <c r="AB91"/>
  <c r="AD91"/>
  <c r="AF91"/>
  <c r="AH91"/>
  <c r="AJ91"/>
  <c r="AL91"/>
  <c r="AN91"/>
  <c r="AP91"/>
  <c r="AR91"/>
  <c r="AT91"/>
  <c r="K92"/>
  <c r="Y92"/>
  <c r="AA92"/>
  <c r="AC92"/>
  <c r="AE92"/>
  <c r="AG92"/>
  <c r="AI92"/>
  <c r="AK92"/>
  <c r="AM92"/>
  <c r="AO92"/>
  <c r="AQ92"/>
  <c r="AS92"/>
  <c r="AU92"/>
  <c r="Z93"/>
  <c r="AB93"/>
  <c r="AD93"/>
  <c r="AF93"/>
  <c r="AH93"/>
  <c r="AJ93"/>
  <c r="AL93"/>
  <c r="AN93"/>
  <c r="AP93"/>
  <c r="AR93"/>
  <c r="AT93"/>
  <c r="K94"/>
  <c r="Y94"/>
  <c r="AA94"/>
  <c r="AC94"/>
  <c r="AE94"/>
  <c r="AG94"/>
  <c r="AI94"/>
  <c r="AK94"/>
  <c r="AM94"/>
  <c r="AO94"/>
  <c r="AQ94"/>
  <c r="AS94"/>
  <c r="AU94"/>
  <c r="Z95"/>
  <c r="AB95"/>
  <c r="AD95"/>
  <c r="AF95"/>
  <c r="AH95"/>
  <c r="AJ95"/>
  <c r="AL95"/>
  <c r="AN95"/>
  <c r="AP95"/>
  <c r="AR95"/>
  <c r="AT95"/>
  <c r="K96"/>
  <c r="Y96"/>
  <c r="AA96"/>
  <c r="AC96"/>
  <c r="AE96"/>
  <c r="AG96"/>
  <c r="AI96"/>
  <c r="AK96"/>
  <c r="AM96"/>
  <c r="AO96"/>
  <c r="AQ96"/>
  <c r="AS96"/>
  <c r="AU96"/>
  <c r="Z97"/>
  <c r="AB97"/>
  <c r="AD97"/>
  <c r="AF97"/>
  <c r="AH97"/>
  <c r="AJ97"/>
  <c r="AL97"/>
  <c r="AN97"/>
  <c r="AP97"/>
  <c r="AR97"/>
  <c r="AT97"/>
  <c r="K98"/>
  <c r="Y98"/>
  <c r="AA98"/>
  <c r="AC98"/>
  <c r="AE98"/>
  <c r="AG98"/>
  <c r="AI98"/>
  <c r="AK98"/>
  <c r="AM98"/>
  <c r="AO98"/>
  <c r="AQ98"/>
  <c r="AS98"/>
  <c r="AU98"/>
  <c r="Z99"/>
  <c r="AB99"/>
  <c r="AD99"/>
  <c r="AF99"/>
  <c r="AH99"/>
  <c r="AJ99"/>
  <c r="AL99"/>
  <c r="AN99"/>
  <c r="AP99"/>
  <c r="AR99"/>
  <c r="AT99"/>
  <c r="K100"/>
  <c r="Y100"/>
  <c r="AA100"/>
  <c r="AC100"/>
  <c r="AE100"/>
  <c r="AG100"/>
  <c r="AI100"/>
  <c r="AK100"/>
  <c r="AM100"/>
  <c r="AO100"/>
  <c r="AQ100"/>
  <c r="AS100"/>
  <c r="AU100"/>
  <c r="Z101"/>
  <c r="AB101"/>
  <c r="AD101"/>
  <c r="AF101"/>
  <c r="AH101"/>
  <c r="AJ101"/>
  <c r="AL101"/>
  <c r="AN101"/>
  <c r="AP101"/>
  <c r="AR101"/>
  <c r="AT101"/>
  <c r="K102"/>
  <c r="Y102"/>
  <c r="AA102"/>
  <c r="AC102"/>
  <c r="AE102"/>
  <c r="AG102"/>
  <c r="AI102"/>
  <c r="AK102"/>
  <c r="AM102"/>
  <c r="AO102"/>
  <c r="AQ102"/>
  <c r="AS102"/>
  <c r="AU102"/>
  <c r="Z103"/>
  <c r="AB103"/>
  <c r="AD103"/>
  <c r="AF103"/>
  <c r="AH103"/>
  <c r="AJ103"/>
  <c r="AL103"/>
  <c r="AN103"/>
  <c r="AP103"/>
  <c r="AR103"/>
  <c r="AT103"/>
  <c r="K104"/>
  <c r="Y104"/>
  <c r="AA104"/>
  <c r="AC104"/>
  <c r="AE104"/>
  <c r="AG104"/>
  <c r="AI104"/>
  <c r="AK104"/>
  <c r="AM104"/>
  <c r="AO104"/>
  <c r="AQ104"/>
  <c r="AS104"/>
  <c r="AU104"/>
  <c r="Z105"/>
  <c r="AB105"/>
  <c r="AD105"/>
  <c r="AF105"/>
  <c r="AH105"/>
  <c r="AJ105"/>
  <c r="AL105"/>
  <c r="AN105"/>
  <c r="AP105"/>
  <c r="AR105"/>
  <c r="AT105"/>
  <c r="K106"/>
  <c r="Y106"/>
  <c r="AA106"/>
  <c r="AC106"/>
  <c r="AE106"/>
  <c r="AG106"/>
  <c r="AI106"/>
  <c r="AK106"/>
  <c r="AM106"/>
  <c r="AO106"/>
  <c r="AQ106"/>
  <c r="AS106"/>
  <c r="AU106"/>
  <c r="Z107"/>
  <c r="AB107"/>
  <c r="AD107"/>
  <c r="AF107"/>
  <c r="AH107"/>
  <c r="AJ107"/>
  <c r="AL107"/>
  <c r="AN107"/>
  <c r="AP107"/>
  <c r="AR107"/>
  <c r="AT107"/>
  <c r="K108"/>
  <c r="Y108"/>
  <c r="AA108"/>
  <c r="AC108"/>
  <c r="AE108"/>
  <c r="AG108"/>
  <c r="AI108"/>
  <c r="AK108"/>
  <c r="AM108"/>
  <c r="AO108"/>
  <c r="AQ108"/>
  <c r="AS108"/>
  <c r="AU108"/>
  <c r="Z109"/>
  <c r="AB109"/>
  <c r="AD109"/>
  <c r="AF109"/>
  <c r="AH109"/>
  <c r="AJ109"/>
  <c r="AL109"/>
  <c r="AN109"/>
  <c r="AP109"/>
  <c r="AR109"/>
  <c r="AT109"/>
  <c r="K110"/>
  <c r="Y110"/>
  <c r="AA110"/>
  <c r="AC110"/>
  <c r="AE110"/>
  <c r="AG110"/>
  <c r="AI110"/>
  <c r="AK110"/>
  <c r="AM110"/>
  <c r="AO110"/>
  <c r="AQ110"/>
  <c r="AS110"/>
  <c r="AU110"/>
  <c r="Z111"/>
  <c r="AB111"/>
  <c r="AD111"/>
  <c r="AF111"/>
  <c r="AH111"/>
  <c r="AJ111"/>
  <c r="AL111"/>
  <c r="AN111"/>
  <c r="AP111"/>
  <c r="AR111"/>
  <c r="AT111"/>
  <c r="K112"/>
  <c r="Y112"/>
  <c r="AA112"/>
  <c r="AC112"/>
  <c r="AE112"/>
  <c r="AG112"/>
  <c r="AI112"/>
  <c r="AK112"/>
  <c r="AM112"/>
  <c r="AO112"/>
  <c r="AQ112"/>
  <c r="AS112"/>
  <c r="AU112"/>
  <c r="Z113"/>
  <c r="AB113"/>
  <c r="AD113"/>
  <c r="AF113"/>
  <c r="AH113"/>
  <c r="AJ113"/>
  <c r="AL113"/>
  <c r="AN113"/>
  <c r="AP113"/>
  <c r="AR113"/>
  <c r="AT113"/>
  <c r="K114"/>
  <c r="Y114"/>
  <c r="AA114"/>
  <c r="AC114"/>
  <c r="AE114"/>
  <c r="AG114"/>
  <c r="AI114"/>
  <c r="AK114"/>
  <c r="AM114"/>
  <c r="AO114"/>
  <c r="AQ114"/>
  <c r="AS114"/>
  <c r="AU114"/>
  <c r="Z115"/>
  <c r="AB115"/>
  <c r="AD115"/>
  <c r="AF115"/>
  <c r="AH115"/>
  <c r="AJ115"/>
  <c r="AL115"/>
  <c r="AN115"/>
  <c r="AP115"/>
  <c r="AR115"/>
  <c r="AT115"/>
  <c r="K116"/>
  <c r="Y116"/>
  <c r="AA116"/>
  <c r="AC116"/>
  <c r="AE116"/>
  <c r="AG116"/>
  <c r="AI116"/>
  <c r="AK116"/>
  <c r="AM116"/>
  <c r="AO116"/>
  <c r="AQ116"/>
  <c r="AS116"/>
  <c r="AU116"/>
  <c r="Z117"/>
  <c r="AB117"/>
  <c r="AD117"/>
  <c r="AF117"/>
  <c r="AH117"/>
  <c r="AJ117"/>
  <c r="AL117"/>
  <c r="AN117"/>
  <c r="AP117"/>
  <c r="AR117"/>
  <c r="AT117"/>
  <c r="K118"/>
  <c r="Y118"/>
  <c r="AA118"/>
  <c r="AC118"/>
  <c r="AE118"/>
  <c r="AG118"/>
  <c r="AI118"/>
  <c r="AK118"/>
  <c r="AM118"/>
  <c r="AO118"/>
  <c r="AQ118"/>
  <c r="AS118"/>
  <c r="AU118"/>
  <c r="Z119"/>
  <c r="AB119"/>
  <c r="AD119"/>
  <c r="AF119"/>
  <c r="AH119"/>
  <c r="AJ119"/>
  <c r="AL119"/>
  <c r="AN119"/>
  <c r="AP119"/>
  <c r="AR119"/>
  <c r="AT119"/>
  <c r="K120"/>
  <c r="Y120"/>
  <c r="AA120"/>
  <c r="AC120"/>
  <c r="AE120"/>
  <c r="AG120"/>
  <c r="AI120"/>
  <c r="AK120"/>
  <c r="AM120"/>
  <c r="AO120"/>
  <c r="AQ120"/>
  <c r="AS120"/>
  <c r="AU120"/>
  <c r="Z121"/>
  <c r="AB121"/>
  <c r="AD121"/>
  <c r="AF121"/>
  <c r="AH121"/>
  <c r="AJ121"/>
  <c r="AL121"/>
  <c r="AN121"/>
  <c r="AP121"/>
  <c r="AR121"/>
  <c r="AT121"/>
  <c r="K122"/>
  <c r="Y122"/>
  <c r="AA122"/>
  <c r="AC122"/>
  <c r="AE122"/>
  <c r="AG122"/>
  <c r="AI122"/>
  <c r="AK122"/>
  <c r="AM122"/>
  <c r="AO122"/>
  <c r="AQ122"/>
  <c r="AS122"/>
  <c r="AU122"/>
  <c r="Z123"/>
  <c r="AB123"/>
  <c r="AD123"/>
  <c r="AF123"/>
  <c r="AH123"/>
  <c r="AJ123"/>
  <c r="AL123"/>
  <c r="AN123"/>
  <c r="AP123"/>
  <c r="AR123"/>
  <c r="AT123"/>
  <c r="K124"/>
  <c r="Y124"/>
  <c r="AA124"/>
  <c r="AC124"/>
  <c r="AE124"/>
  <c r="AG124"/>
  <c r="AI124"/>
  <c r="AK124"/>
  <c r="AM124"/>
  <c r="AO124"/>
  <c r="AQ124"/>
  <c r="AS124"/>
  <c r="AU124"/>
  <c r="Z125"/>
  <c r="AB125"/>
  <c r="AD125"/>
  <c r="AF125"/>
  <c r="AH125"/>
  <c r="AJ125"/>
  <c r="AL125"/>
  <c r="AN125"/>
  <c r="AP125"/>
  <c r="AR125"/>
  <c r="AT125"/>
  <c r="K126"/>
  <c r="Y126"/>
  <c r="AA126"/>
  <c r="AC126"/>
  <c r="AE126"/>
  <c r="AG126"/>
  <c r="AI126"/>
  <c r="AK126"/>
  <c r="AM126"/>
  <c r="AO126"/>
  <c r="AQ126"/>
  <c r="AS126"/>
  <c r="AU126"/>
  <c r="Z127"/>
  <c r="AB127"/>
  <c r="AD127"/>
  <c r="AF127"/>
  <c r="AH127"/>
  <c r="AJ127"/>
  <c r="AL127"/>
  <c r="AN127"/>
  <c r="AP127"/>
  <c r="AR127"/>
  <c r="AT127"/>
  <c r="K128"/>
  <c r="Y128"/>
  <c r="AA128"/>
  <c r="AC128"/>
  <c r="AE128"/>
  <c r="AG128"/>
  <c r="AI128"/>
  <c r="AK128"/>
  <c r="AM128"/>
  <c r="AO128"/>
  <c r="AQ128"/>
  <c r="AS128"/>
  <c r="AU128"/>
  <c r="Z129"/>
  <c r="AB129"/>
  <c r="AD129"/>
  <c r="AF129"/>
  <c r="AH129"/>
  <c r="AJ129"/>
  <c r="AL129"/>
  <c r="AN129"/>
  <c r="AP129"/>
  <c r="AR129"/>
  <c r="AT129"/>
  <c r="K130"/>
  <c r="Y130"/>
  <c r="AA130"/>
  <c r="AC130"/>
  <c r="AE130"/>
  <c r="AH130"/>
  <c r="AL130"/>
  <c r="AP130"/>
  <c r="AT130"/>
  <c r="AA131"/>
  <c r="AE131"/>
  <c r="AI131"/>
  <c r="AM131"/>
  <c r="AQ131"/>
  <c r="AU131"/>
  <c r="Z132"/>
  <c r="AD132"/>
  <c r="AH132"/>
  <c r="AL132"/>
  <c r="AP132"/>
  <c r="AT132"/>
  <c r="AA133"/>
  <c r="AE133"/>
  <c r="AI133"/>
  <c r="AM133"/>
  <c r="AQ133"/>
  <c r="AU133"/>
  <c r="Z134"/>
  <c r="AD134"/>
  <c r="AH134"/>
  <c r="AL134"/>
  <c r="AP134"/>
  <c r="AT134"/>
  <c r="AA135"/>
  <c r="AE135"/>
  <c r="AI135"/>
  <c r="AM135"/>
  <c r="AQ135"/>
  <c r="AU135"/>
  <c r="Z136"/>
  <c r="AD136"/>
  <c r="AH136"/>
  <c r="AL136"/>
  <c r="AP136"/>
  <c r="AT136"/>
  <c r="AA137"/>
  <c r="AE137"/>
  <c r="AI137"/>
  <c r="AM137"/>
  <c r="AQ137"/>
  <c r="AU137"/>
  <c r="Z138"/>
  <c r="AD138"/>
  <c r="AH138"/>
  <c r="AL138"/>
  <c r="AP138"/>
  <c r="AT138"/>
  <c r="N3"/>
  <c r="P3"/>
  <c r="T3"/>
  <c r="V3"/>
  <c r="X3"/>
  <c r="D9" i="37"/>
  <c r="D6"/>
  <c r="D3"/>
  <c r="G6" i="36"/>
  <c r="AT3" i="38" l="1"/>
  <c r="AP3"/>
  <c r="AL3"/>
  <c r="AD3"/>
  <c r="Z3"/>
  <c r="AH3"/>
  <c r="L3"/>
  <c r="K3"/>
  <c r="W3"/>
  <c r="AR3"/>
  <c r="AJ3"/>
  <c r="AF3"/>
  <c r="AB3"/>
  <c r="Q3"/>
  <c r="S3"/>
  <c r="AN3"/>
  <c r="BU3" i="41"/>
  <c r="C49" i="31" s="1"/>
  <c r="BQ3" i="41"/>
  <c r="E23" i="36" s="1"/>
  <c r="AN3" i="41"/>
  <c r="B29" i="36" s="1"/>
  <c r="AQ3" i="41"/>
  <c r="B7" i="36" s="1"/>
  <c r="D37" i="42" s="1"/>
  <c r="AJ3" i="41"/>
  <c r="B5" i="36" s="1"/>
  <c r="B37" i="42" s="1"/>
  <c r="AL3" i="41"/>
  <c r="B6" i="36" s="1"/>
  <c r="C37" i="42" s="1"/>
  <c r="P3" i="41"/>
  <c r="B10" i="36" s="1"/>
  <c r="G37" i="42" s="1"/>
  <c r="BM3" i="41"/>
  <c r="N16" i="36" s="1"/>
  <c r="BJ3" i="41"/>
  <c r="N7" i="36" s="1"/>
  <c r="BF3" i="41"/>
  <c r="K4" i="36" s="1"/>
  <c r="BB3" i="41"/>
  <c r="H25" i="36" s="1"/>
  <c r="AX3" i="41"/>
  <c r="H13" i="36" s="1"/>
  <c r="BV3" i="41"/>
  <c r="C50" i="31" s="1"/>
  <c r="AO3" i="41"/>
  <c r="B37" i="36" s="1"/>
  <c r="BL3" i="41"/>
  <c r="N13" i="36" s="1"/>
  <c r="BG3" i="41"/>
  <c r="K7" i="36" s="1"/>
  <c r="AY3" i="41"/>
  <c r="H16" i="36" s="1"/>
  <c r="AM3" i="41"/>
  <c r="B21" i="36" s="1"/>
  <c r="AK3" i="41"/>
  <c r="E5" i="36" s="1"/>
  <c r="B30" i="42" s="1"/>
  <c r="B42" s="1"/>
  <c r="O3" i="41"/>
  <c r="E9" i="36" s="1"/>
  <c r="F30" i="42" s="1"/>
  <c r="Q3" i="41"/>
  <c r="E10" i="36" s="1"/>
  <c r="G30" i="42" s="1"/>
  <c r="G42" s="1"/>
  <c r="AP3" i="41"/>
  <c r="E6" i="36" s="1"/>
  <c r="C30" i="42" s="1"/>
  <c r="C42" s="1"/>
  <c r="AR3" i="41"/>
  <c r="E7" i="36" s="1"/>
  <c r="D30" i="42" s="1"/>
  <c r="D42" s="1"/>
  <c r="BA3" i="41"/>
  <c r="H22" i="36" s="1"/>
  <c r="AU3" i="38"/>
  <c r="AQ3"/>
  <c r="AM3"/>
  <c r="AI3"/>
  <c r="AE3"/>
  <c r="AA3"/>
  <c r="E7" i="37" s="1"/>
  <c r="F8" i="31" s="1"/>
  <c r="BW3" i="41"/>
  <c r="C51" i="31" s="1"/>
  <c r="BS3" i="41"/>
  <c r="Q7" i="36" s="1"/>
  <c r="AE3" i="41"/>
  <c r="B32" i="36" s="1"/>
  <c r="M3" i="41"/>
  <c r="B30" i="36" s="1"/>
  <c r="AS3" i="41"/>
  <c r="B8" i="36" s="1"/>
  <c r="E37" i="42" s="1"/>
  <c r="K3" i="41"/>
  <c r="B9" i="36" s="1"/>
  <c r="F37" i="42" s="1"/>
  <c r="BO3" i="41"/>
  <c r="N22" i="36" s="1"/>
  <c r="BK3" i="41"/>
  <c r="N10" i="36" s="1"/>
  <c r="BH3" i="41"/>
  <c r="K10" i="36" s="1"/>
  <c r="BD3" i="41"/>
  <c r="H31" i="36" s="1"/>
  <c r="AZ3" i="41"/>
  <c r="H19" i="36" s="1"/>
  <c r="AV3" i="41"/>
  <c r="H7" i="36" s="1"/>
  <c r="C7" i="31" s="1"/>
  <c r="BT3" i="41"/>
  <c r="Q10" i="36" s="1"/>
  <c r="AF3" i="41"/>
  <c r="B40" i="36" s="1"/>
  <c r="N3" i="41"/>
  <c r="B38" i="36" s="1"/>
  <c r="BP3" i="41"/>
  <c r="E20" i="36" s="1"/>
  <c r="BI3" i="41"/>
  <c r="N4" i="36" s="1"/>
  <c r="BC3" i="41"/>
  <c r="H28" i="36" s="1"/>
  <c r="AU3" i="41"/>
  <c r="H4" i="36" s="1"/>
  <c r="BR3" i="41"/>
  <c r="Q4" i="36" s="1"/>
  <c r="AD3" i="41"/>
  <c r="B24" i="36" s="1"/>
  <c r="L3" i="41"/>
  <c r="B22" i="36" s="1"/>
  <c r="BN3" i="41"/>
  <c r="N19" i="36" s="1"/>
  <c r="AT3" i="41"/>
  <c r="E8" i="36" s="1"/>
  <c r="E30" i="42" s="1"/>
  <c r="E42" s="1"/>
  <c r="BE3" i="41"/>
  <c r="H34" i="36" s="1"/>
  <c r="AW3" i="41"/>
  <c r="H10" i="36" s="1"/>
  <c r="AS3" i="38"/>
  <c r="AO3"/>
  <c r="AK3"/>
  <c r="AG3"/>
  <c r="AC3"/>
  <c r="Y3"/>
  <c r="E4" i="37" s="1"/>
  <c r="F6" i="31" s="1"/>
  <c r="B36"/>
  <c r="B18"/>
  <c r="B5"/>
  <c r="F42" i="42" l="1"/>
  <c r="A3" i="37"/>
  <c r="M3"/>
  <c r="J9"/>
  <c r="J6"/>
  <c r="J3"/>
  <c r="G15"/>
  <c r="G12"/>
  <c r="G9"/>
  <c r="G6"/>
  <c r="G3"/>
  <c r="D24"/>
  <c r="D21"/>
  <c r="D18"/>
  <c r="D15"/>
  <c r="D12"/>
  <c r="A17"/>
  <c r="P9" i="36"/>
  <c r="P6"/>
  <c r="P3"/>
  <c r="M21"/>
  <c r="M18"/>
  <c r="M15"/>
  <c r="M12"/>
  <c r="M9"/>
  <c r="M6"/>
  <c r="M3"/>
  <c r="J9"/>
  <c r="J6"/>
  <c r="J3"/>
  <c r="G33"/>
  <c r="G30"/>
  <c r="G27"/>
  <c r="G24"/>
  <c r="G21"/>
  <c r="G18"/>
  <c r="G15"/>
  <c r="G12"/>
  <c r="G9"/>
  <c r="G3"/>
  <c r="E57" i="31"/>
  <c r="B57"/>
  <c r="B33"/>
  <c r="B43"/>
  <c r="B48"/>
  <c r="E17"/>
  <c r="E25"/>
  <c r="E32"/>
  <c r="E36"/>
  <c r="E40"/>
  <c r="E46"/>
  <c r="E55" l="1"/>
  <c r="E61" s="1"/>
  <c r="B53"/>
  <c r="B55" s="1"/>
  <c r="B61" s="1"/>
  <c r="BS300" i="38"/>
  <c r="BR300"/>
  <c r="BQ300"/>
  <c r="BP300"/>
  <c r="BO300"/>
  <c r="BN300"/>
  <c r="BM300"/>
  <c r="BL300"/>
  <c r="BK300"/>
  <c r="BJ300"/>
  <c r="BI300"/>
  <c r="BH300"/>
  <c r="BS299"/>
  <c r="BR299"/>
  <c r="BQ299"/>
  <c r="BP299"/>
  <c r="BO299"/>
  <c r="BN299"/>
  <c r="BM299"/>
  <c r="BL299"/>
  <c r="BK299"/>
  <c r="BJ299"/>
  <c r="BI299"/>
  <c r="BH299"/>
  <c r="BS298"/>
  <c r="BR298"/>
  <c r="BQ298"/>
  <c r="BP298"/>
  <c r="BO298"/>
  <c r="BN298"/>
  <c r="BM298"/>
  <c r="BL298"/>
  <c r="BK298"/>
  <c r="BJ298"/>
  <c r="BI298"/>
  <c r="BH298"/>
  <c r="BS297"/>
  <c r="BR297"/>
  <c r="BQ297"/>
  <c r="BP297"/>
  <c r="BO297"/>
  <c r="BN297"/>
  <c r="BM297"/>
  <c r="BL297"/>
  <c r="BK297"/>
  <c r="BJ297"/>
  <c r="BI297"/>
  <c r="BH297"/>
  <c r="BS296"/>
  <c r="BR296"/>
  <c r="BQ296"/>
  <c r="BP296"/>
  <c r="BO296"/>
  <c r="BN296"/>
  <c r="BM296"/>
  <c r="BL296"/>
  <c r="BK296"/>
  <c r="BJ296"/>
  <c r="BI296"/>
  <c r="BH296"/>
  <c r="BS295"/>
  <c r="BR295"/>
  <c r="BQ295"/>
  <c r="BP295"/>
  <c r="BO295"/>
  <c r="BN295"/>
  <c r="BM295"/>
  <c r="BL295"/>
  <c r="BK295"/>
  <c r="BJ295"/>
  <c r="BI295"/>
  <c r="BH295"/>
  <c r="BS294"/>
  <c r="BR294"/>
  <c r="BQ294"/>
  <c r="BP294"/>
  <c r="BO294"/>
  <c r="BN294"/>
  <c r="BM294"/>
  <c r="BL294"/>
  <c r="BK294"/>
  <c r="BJ294"/>
  <c r="BI294"/>
  <c r="BH294"/>
  <c r="BS293"/>
  <c r="BR293"/>
  <c r="BQ293"/>
  <c r="BP293"/>
  <c r="BO293"/>
  <c r="BN293"/>
  <c r="BM293"/>
  <c r="BL293"/>
  <c r="BK293"/>
  <c r="BJ293"/>
  <c r="BI293"/>
  <c r="BH293"/>
  <c r="BS292"/>
  <c r="BR292"/>
  <c r="BQ292"/>
  <c r="BP292"/>
  <c r="BO292"/>
  <c r="BN292"/>
  <c r="BM292"/>
  <c r="BL292"/>
  <c r="BK292"/>
  <c r="BJ292"/>
  <c r="BI292"/>
  <c r="BH292"/>
  <c r="BS291"/>
  <c r="BR291"/>
  <c r="BQ291"/>
  <c r="BP291"/>
  <c r="BO291"/>
  <c r="BN291"/>
  <c r="BM291"/>
  <c r="BL291"/>
  <c r="BK291"/>
  <c r="BJ291"/>
  <c r="BI291"/>
  <c r="BH291"/>
  <c r="BS290"/>
  <c r="BR290"/>
  <c r="BQ290"/>
  <c r="BP290"/>
  <c r="BO290"/>
  <c r="BN290"/>
  <c r="BM290"/>
  <c r="BL290"/>
  <c r="BK290"/>
  <c r="BJ290"/>
  <c r="BI290"/>
  <c r="BH290"/>
  <c r="BS289"/>
  <c r="BR289"/>
  <c r="BQ289"/>
  <c r="BP289"/>
  <c r="BO289"/>
  <c r="BN289"/>
  <c r="BM289"/>
  <c r="BL289"/>
  <c r="BK289"/>
  <c r="BJ289"/>
  <c r="BI289"/>
  <c r="BH289"/>
  <c r="BS288"/>
  <c r="BR288"/>
  <c r="BQ288"/>
  <c r="BP288"/>
  <c r="BO288"/>
  <c r="BN288"/>
  <c r="BM288"/>
  <c r="BL288"/>
  <c r="BK288"/>
  <c r="BJ288"/>
  <c r="BI288"/>
  <c r="BH288"/>
  <c r="BS287"/>
  <c r="BR287"/>
  <c r="BQ287"/>
  <c r="BP287"/>
  <c r="BO287"/>
  <c r="BN287"/>
  <c r="BM287"/>
  <c r="BL287"/>
  <c r="BK287"/>
  <c r="BJ287"/>
  <c r="BI287"/>
  <c r="BH287"/>
  <c r="BS286"/>
  <c r="BR286"/>
  <c r="BQ286"/>
  <c r="BP286"/>
  <c r="BO286"/>
  <c r="BN286"/>
  <c r="BM286"/>
  <c r="BL286"/>
  <c r="BK286"/>
  <c r="BJ286"/>
  <c r="BI286"/>
  <c r="BH286"/>
  <c r="BS285"/>
  <c r="BR285"/>
  <c r="BQ285"/>
  <c r="BP285"/>
  <c r="BO285"/>
  <c r="BN285"/>
  <c r="BM285"/>
  <c r="BL285"/>
  <c r="BK285"/>
  <c r="BJ285"/>
  <c r="BI285"/>
  <c r="BH285"/>
  <c r="BS284"/>
  <c r="BR284"/>
  <c r="BQ284"/>
  <c r="BP284"/>
  <c r="BO284"/>
  <c r="BN284"/>
  <c r="BM284"/>
  <c r="BL284"/>
  <c r="BK284"/>
  <c r="BJ284"/>
  <c r="BI284"/>
  <c r="BH284"/>
  <c r="BS283"/>
  <c r="BR283"/>
  <c r="BQ283"/>
  <c r="BP283"/>
  <c r="BO283"/>
  <c r="BN283"/>
  <c r="BM283"/>
  <c r="BL283"/>
  <c r="BK283"/>
  <c r="BJ283"/>
  <c r="BI283"/>
  <c r="BH283"/>
  <c r="BS282"/>
  <c r="BR282"/>
  <c r="BQ282"/>
  <c r="BP282"/>
  <c r="BO282"/>
  <c r="BN282"/>
  <c r="BM282"/>
  <c r="BL282"/>
  <c r="BK282"/>
  <c r="BJ282"/>
  <c r="BI282"/>
  <c r="BH282"/>
  <c r="BS281"/>
  <c r="BR281"/>
  <c r="BQ281"/>
  <c r="BP281"/>
  <c r="BO281"/>
  <c r="BN281"/>
  <c r="BM281"/>
  <c r="BL281"/>
  <c r="BK281"/>
  <c r="BJ281"/>
  <c r="BI281"/>
  <c r="BH281"/>
  <c r="BS280"/>
  <c r="BR280"/>
  <c r="BQ280"/>
  <c r="BP280"/>
  <c r="BO280"/>
  <c r="BN280"/>
  <c r="BM280"/>
  <c r="BL280"/>
  <c r="BK280"/>
  <c r="BJ280"/>
  <c r="BI280"/>
  <c r="BH280"/>
  <c r="BS279"/>
  <c r="BR279"/>
  <c r="BQ279"/>
  <c r="BP279"/>
  <c r="BO279"/>
  <c r="BN279"/>
  <c r="BM279"/>
  <c r="BL279"/>
  <c r="BK279"/>
  <c r="BJ279"/>
  <c r="BI279"/>
  <c r="BH279"/>
  <c r="BS278"/>
  <c r="BR278"/>
  <c r="BQ278"/>
  <c r="BP278"/>
  <c r="BO278"/>
  <c r="BN278"/>
  <c r="BM278"/>
  <c r="BL278"/>
  <c r="BK278"/>
  <c r="BJ278"/>
  <c r="BI278"/>
  <c r="BH278"/>
  <c r="BS277"/>
  <c r="BR277"/>
  <c r="BQ277"/>
  <c r="BP277"/>
  <c r="BO277"/>
  <c r="BN277"/>
  <c r="BM277"/>
  <c r="BL277"/>
  <c r="BK277"/>
  <c r="BJ277"/>
  <c r="BI277"/>
  <c r="BH277"/>
  <c r="BS276"/>
  <c r="BR276"/>
  <c r="BQ276"/>
  <c r="BP276"/>
  <c r="BO276"/>
  <c r="BN276"/>
  <c r="BM276"/>
  <c r="BL276"/>
  <c r="BK276"/>
  <c r="BJ276"/>
  <c r="BI276"/>
  <c r="BH276"/>
  <c r="BS275"/>
  <c r="BR275"/>
  <c r="BQ275"/>
  <c r="BP275"/>
  <c r="BO275"/>
  <c r="BN275"/>
  <c r="BM275"/>
  <c r="BL275"/>
  <c r="BK275"/>
  <c r="BJ275"/>
  <c r="BI275"/>
  <c r="BH275"/>
  <c r="BS274"/>
  <c r="BR274"/>
  <c r="BQ274"/>
  <c r="BP274"/>
  <c r="BO274"/>
  <c r="BN274"/>
  <c r="BM274"/>
  <c r="BL274"/>
  <c r="BK274"/>
  <c r="BJ274"/>
  <c r="BI274"/>
  <c r="BH274"/>
  <c r="BS273"/>
  <c r="BR273"/>
  <c r="BQ273"/>
  <c r="BP273"/>
  <c r="BO273"/>
  <c r="BN273"/>
  <c r="BM273"/>
  <c r="BL273"/>
  <c r="BK273"/>
  <c r="BJ273"/>
  <c r="BI273"/>
  <c r="BH273"/>
  <c r="BS272"/>
  <c r="BR272"/>
  <c r="BQ272"/>
  <c r="BP272"/>
  <c r="BO272"/>
  <c r="BN272"/>
  <c r="BM272"/>
  <c r="BL272"/>
  <c r="BK272"/>
  <c r="BJ272"/>
  <c r="BI272"/>
  <c r="BH272"/>
  <c r="BS271"/>
  <c r="BR271"/>
  <c r="BQ271"/>
  <c r="BP271"/>
  <c r="BO271"/>
  <c r="BN271"/>
  <c r="BM271"/>
  <c r="BL271"/>
  <c r="BK271"/>
  <c r="BJ271"/>
  <c r="BI271"/>
  <c r="BH271"/>
  <c r="BS270"/>
  <c r="BR270"/>
  <c r="BQ270"/>
  <c r="BP270"/>
  <c r="BO270"/>
  <c r="BN270"/>
  <c r="BM270"/>
  <c r="BL270"/>
  <c r="BK270"/>
  <c r="BJ270"/>
  <c r="BI270"/>
  <c r="BH270"/>
  <c r="BS269"/>
  <c r="BR269"/>
  <c r="BQ269"/>
  <c r="BP269"/>
  <c r="BO269"/>
  <c r="BN269"/>
  <c r="BM269"/>
  <c r="BL269"/>
  <c r="BK269"/>
  <c r="BJ269"/>
  <c r="BI269"/>
  <c r="BH269"/>
  <c r="BS268"/>
  <c r="BR268"/>
  <c r="BQ268"/>
  <c r="BP268"/>
  <c r="BO268"/>
  <c r="BN268"/>
  <c r="BM268"/>
  <c r="BL268"/>
  <c r="BK268"/>
  <c r="BJ268"/>
  <c r="BI268"/>
  <c r="BH268"/>
  <c r="BS267"/>
  <c r="BR267"/>
  <c r="BQ267"/>
  <c r="BP267"/>
  <c r="BO267"/>
  <c r="BN267"/>
  <c r="BM267"/>
  <c r="BL267"/>
  <c r="BK267"/>
  <c r="BJ267"/>
  <c r="BI267"/>
  <c r="BH267"/>
  <c r="BS266"/>
  <c r="BR266"/>
  <c r="BQ266"/>
  <c r="BP266"/>
  <c r="BO266"/>
  <c r="BN266"/>
  <c r="BM266"/>
  <c r="BL266"/>
  <c r="BK266"/>
  <c r="BJ266"/>
  <c r="BI266"/>
  <c r="BH266"/>
  <c r="BS265"/>
  <c r="BR265"/>
  <c r="BQ265"/>
  <c r="BP265"/>
  <c r="BO265"/>
  <c r="BN265"/>
  <c r="BM265"/>
  <c r="BL265"/>
  <c r="BK265"/>
  <c r="BJ265"/>
  <c r="BI265"/>
  <c r="BH265"/>
  <c r="BS264"/>
  <c r="BR264"/>
  <c r="BQ264"/>
  <c r="BP264"/>
  <c r="BO264"/>
  <c r="BN264"/>
  <c r="BM264"/>
  <c r="BL264"/>
  <c r="BK264"/>
  <c r="BJ264"/>
  <c r="BI264"/>
  <c r="BH264"/>
  <c r="BS263"/>
  <c r="BR263"/>
  <c r="BQ263"/>
  <c r="BP263"/>
  <c r="BO263"/>
  <c r="BN263"/>
  <c r="BM263"/>
  <c r="BL263"/>
  <c r="BK263"/>
  <c r="BJ263"/>
  <c r="BI263"/>
  <c r="BH263"/>
  <c r="BS262"/>
  <c r="BR262"/>
  <c r="BQ262"/>
  <c r="BP262"/>
  <c r="BO262"/>
  <c r="BN262"/>
  <c r="BM262"/>
  <c r="BL262"/>
  <c r="BK262"/>
  <c r="BJ262"/>
  <c r="BI262"/>
  <c r="BH262"/>
  <c r="BS261"/>
  <c r="BR261"/>
  <c r="BQ261"/>
  <c r="BP261"/>
  <c r="BO261"/>
  <c r="BN261"/>
  <c r="BM261"/>
  <c r="BL261"/>
  <c r="BK261"/>
  <c r="BJ261"/>
  <c r="BI261"/>
  <c r="BH261"/>
  <c r="BS260"/>
  <c r="BR260"/>
  <c r="BQ260"/>
  <c r="BP260"/>
  <c r="BO260"/>
  <c r="BN260"/>
  <c r="BM260"/>
  <c r="BL260"/>
  <c r="BK260"/>
  <c r="BJ260"/>
  <c r="BI260"/>
  <c r="BH260"/>
  <c r="BS259"/>
  <c r="BR259"/>
  <c r="BQ259"/>
  <c r="BP259"/>
  <c r="BO259"/>
  <c r="BN259"/>
  <c r="BM259"/>
  <c r="BL259"/>
  <c r="BK259"/>
  <c r="BJ259"/>
  <c r="BI259"/>
  <c r="BH259"/>
  <c r="BS258"/>
  <c r="BR258"/>
  <c r="BQ258"/>
  <c r="BP258"/>
  <c r="BO258"/>
  <c r="BN258"/>
  <c r="BM258"/>
  <c r="BL258"/>
  <c r="BK258"/>
  <c r="BJ258"/>
  <c r="BI258"/>
  <c r="BH258"/>
  <c r="BS257"/>
  <c r="BR257"/>
  <c r="BQ257"/>
  <c r="BP257"/>
  <c r="BO257"/>
  <c r="BN257"/>
  <c r="BM257"/>
  <c r="BL257"/>
  <c r="BK257"/>
  <c r="BJ257"/>
  <c r="BI257"/>
  <c r="BH257"/>
  <c r="BS256"/>
  <c r="BR256"/>
  <c r="BQ256"/>
  <c r="BP256"/>
  <c r="BO256"/>
  <c r="BN256"/>
  <c r="BM256"/>
  <c r="BL256"/>
  <c r="BK256"/>
  <c r="BJ256"/>
  <c r="BI256"/>
  <c r="BH256"/>
  <c r="BS255"/>
  <c r="BR255"/>
  <c r="BQ255"/>
  <c r="BP255"/>
  <c r="BO255"/>
  <c r="BN255"/>
  <c r="BM255"/>
  <c r="BL255"/>
  <c r="BK255"/>
  <c r="BJ255"/>
  <c r="BI255"/>
  <c r="BH255"/>
  <c r="BS254"/>
  <c r="BR254"/>
  <c r="BQ254"/>
  <c r="BP254"/>
  <c r="BO254"/>
  <c r="BN254"/>
  <c r="BM254"/>
  <c r="BL254"/>
  <c r="BK254"/>
  <c r="BJ254"/>
  <c r="BI254"/>
  <c r="BH254"/>
  <c r="BS253"/>
  <c r="BR253"/>
  <c r="BQ253"/>
  <c r="BP253"/>
  <c r="BO253"/>
  <c r="BN253"/>
  <c r="BM253"/>
  <c r="BL253"/>
  <c r="BK253"/>
  <c r="BJ253"/>
  <c r="BI253"/>
  <c r="BH253"/>
  <c r="BS252"/>
  <c r="BR252"/>
  <c r="BQ252"/>
  <c r="BP252"/>
  <c r="BO252"/>
  <c r="BN252"/>
  <c r="BM252"/>
  <c r="BL252"/>
  <c r="BK252"/>
  <c r="BJ252"/>
  <c r="BI252"/>
  <c r="BH252"/>
  <c r="BS251"/>
  <c r="BR251"/>
  <c r="BQ251"/>
  <c r="BP251"/>
  <c r="BO251"/>
  <c r="BN251"/>
  <c r="BM251"/>
  <c r="BL251"/>
  <c r="BK251"/>
  <c r="BJ251"/>
  <c r="BI251"/>
  <c r="BH251"/>
  <c r="BS250"/>
  <c r="BR250"/>
  <c r="BQ250"/>
  <c r="BP250"/>
  <c r="BO250"/>
  <c r="BN250"/>
  <c r="BM250"/>
  <c r="BL250"/>
  <c r="BK250"/>
  <c r="BJ250"/>
  <c r="BI250"/>
  <c r="BH250"/>
  <c r="BS249"/>
  <c r="BR249"/>
  <c r="BQ249"/>
  <c r="BP249"/>
  <c r="BO249"/>
  <c r="BN249"/>
  <c r="BM249"/>
  <c r="BL249"/>
  <c r="BK249"/>
  <c r="BJ249"/>
  <c r="BI249"/>
  <c r="BH249"/>
  <c r="BS248"/>
  <c r="BR248"/>
  <c r="BQ248"/>
  <c r="BP248"/>
  <c r="BO248"/>
  <c r="BN248"/>
  <c r="BM248"/>
  <c r="BL248"/>
  <c r="BK248"/>
  <c r="BJ248"/>
  <c r="BI248"/>
  <c r="BH248"/>
  <c r="BS247"/>
  <c r="BR247"/>
  <c r="BQ247"/>
  <c r="BP247"/>
  <c r="BO247"/>
  <c r="BN247"/>
  <c r="BM247"/>
  <c r="BL247"/>
  <c r="BK247"/>
  <c r="BJ247"/>
  <c r="BI247"/>
  <c r="BH247"/>
  <c r="BS246"/>
  <c r="BR246"/>
  <c r="BQ246"/>
  <c r="BP246"/>
  <c r="BO246"/>
  <c r="BN246"/>
  <c r="BM246"/>
  <c r="BL246"/>
  <c r="BK246"/>
  <c r="BJ246"/>
  <c r="BI246"/>
  <c r="BH246"/>
  <c r="BS245"/>
  <c r="BR245"/>
  <c r="BQ245"/>
  <c r="BP245"/>
  <c r="BO245"/>
  <c r="BN245"/>
  <c r="BM245"/>
  <c r="BL245"/>
  <c r="BK245"/>
  <c r="BJ245"/>
  <c r="BI245"/>
  <c r="BH245"/>
  <c r="BS244"/>
  <c r="BR244"/>
  <c r="BQ244"/>
  <c r="BP244"/>
  <c r="BO244"/>
  <c r="BN244"/>
  <c r="BM244"/>
  <c r="BL244"/>
  <c r="BK244"/>
  <c r="BJ244"/>
  <c r="BI244"/>
  <c r="BH244"/>
  <c r="BS243"/>
  <c r="BR243"/>
  <c r="BQ243"/>
  <c r="BP243"/>
  <c r="BO243"/>
  <c r="BN243"/>
  <c r="BM243"/>
  <c r="BL243"/>
  <c r="BK243"/>
  <c r="BJ243"/>
  <c r="BI243"/>
  <c r="BH243"/>
  <c r="BS242"/>
  <c r="BR242"/>
  <c r="BQ242"/>
  <c r="BP242"/>
  <c r="BO242"/>
  <c r="BN242"/>
  <c r="BM242"/>
  <c r="BL242"/>
  <c r="BK242"/>
  <c r="BJ242"/>
  <c r="BI242"/>
  <c r="BH242"/>
  <c r="BS241"/>
  <c r="BR241"/>
  <c r="BQ241"/>
  <c r="BP241"/>
  <c r="BO241"/>
  <c r="BN241"/>
  <c r="BM241"/>
  <c r="BL241"/>
  <c r="BK241"/>
  <c r="BJ241"/>
  <c r="BI241"/>
  <c r="BH241"/>
  <c r="BS240"/>
  <c r="BR240"/>
  <c r="BQ240"/>
  <c r="BP240"/>
  <c r="BO240"/>
  <c r="BN240"/>
  <c r="BM240"/>
  <c r="BL240"/>
  <c r="BK240"/>
  <c r="BJ240"/>
  <c r="BI240"/>
  <c r="BH240"/>
  <c r="BS239"/>
  <c r="BR239"/>
  <c r="BQ239"/>
  <c r="BP239"/>
  <c r="BO239"/>
  <c r="BN239"/>
  <c r="BM239"/>
  <c r="BL239"/>
  <c r="BK239"/>
  <c r="BJ239"/>
  <c r="BI239"/>
  <c r="BH239"/>
  <c r="BS238"/>
  <c r="BR238"/>
  <c r="BQ238"/>
  <c r="BP238"/>
  <c r="BO238"/>
  <c r="BN238"/>
  <c r="BM238"/>
  <c r="BL238"/>
  <c r="BK238"/>
  <c r="BJ238"/>
  <c r="BI238"/>
  <c r="BH238"/>
  <c r="BS237"/>
  <c r="BR237"/>
  <c r="BQ237"/>
  <c r="BP237"/>
  <c r="BO237"/>
  <c r="BN237"/>
  <c r="BM237"/>
  <c r="BL237"/>
  <c r="BK237"/>
  <c r="BJ237"/>
  <c r="BI237"/>
  <c r="BH237"/>
  <c r="BS236"/>
  <c r="BR236"/>
  <c r="BQ236"/>
  <c r="BP236"/>
  <c r="BO236"/>
  <c r="BN236"/>
  <c r="BM236"/>
  <c r="BL236"/>
  <c r="BK236"/>
  <c r="BJ236"/>
  <c r="BI236"/>
  <c r="BH236"/>
  <c r="BS235"/>
  <c r="BR235"/>
  <c r="BQ235"/>
  <c r="BP235"/>
  <c r="BO235"/>
  <c r="BN235"/>
  <c r="BM235"/>
  <c r="BL235"/>
  <c r="BK235"/>
  <c r="BJ235"/>
  <c r="BI235"/>
  <c r="BH235"/>
  <c r="BS234"/>
  <c r="BR234"/>
  <c r="BQ234"/>
  <c r="BP234"/>
  <c r="BO234"/>
  <c r="BN234"/>
  <c r="BM234"/>
  <c r="BL234"/>
  <c r="BK234"/>
  <c r="BJ234"/>
  <c r="BI234"/>
  <c r="BH234"/>
  <c r="BS233"/>
  <c r="BR233"/>
  <c r="BQ233"/>
  <c r="BP233"/>
  <c r="BO233"/>
  <c r="BN233"/>
  <c r="BM233"/>
  <c r="BL233"/>
  <c r="BK233"/>
  <c r="BJ233"/>
  <c r="BI233"/>
  <c r="BH233"/>
  <c r="BS232"/>
  <c r="BR232"/>
  <c r="BQ232"/>
  <c r="BP232"/>
  <c r="BO232"/>
  <c r="BN232"/>
  <c r="BM232"/>
  <c r="BL232"/>
  <c r="BK232"/>
  <c r="BJ232"/>
  <c r="BI232"/>
  <c r="BH232"/>
  <c r="BS231"/>
  <c r="BR231"/>
  <c r="BQ231"/>
  <c r="BP231"/>
  <c r="BO231"/>
  <c r="BN231"/>
  <c r="BM231"/>
  <c r="BL231"/>
  <c r="BK231"/>
  <c r="BJ231"/>
  <c r="BI231"/>
  <c r="BH231"/>
  <c r="BS230"/>
  <c r="BR230"/>
  <c r="BQ230"/>
  <c r="BP230"/>
  <c r="BO230"/>
  <c r="BN230"/>
  <c r="BM230"/>
  <c r="BL230"/>
  <c r="BK230"/>
  <c r="BJ230"/>
  <c r="BI230"/>
  <c r="BH230"/>
  <c r="BS229"/>
  <c r="BR229"/>
  <c r="BQ229"/>
  <c r="BP229"/>
  <c r="BO229"/>
  <c r="BN229"/>
  <c r="BM229"/>
  <c r="BL229"/>
  <c r="BK229"/>
  <c r="BJ229"/>
  <c r="BI229"/>
  <c r="BH229"/>
  <c r="BS228"/>
  <c r="BR228"/>
  <c r="BQ228"/>
  <c r="BP228"/>
  <c r="BO228"/>
  <c r="BN228"/>
  <c r="BM228"/>
  <c r="BL228"/>
  <c r="BK228"/>
  <c r="BJ228"/>
  <c r="BI228"/>
  <c r="BH228"/>
  <c r="BS227"/>
  <c r="BR227"/>
  <c r="BQ227"/>
  <c r="BP227"/>
  <c r="BO227"/>
  <c r="BN227"/>
  <c r="BM227"/>
  <c r="BL227"/>
  <c r="BK227"/>
  <c r="BJ227"/>
  <c r="BI227"/>
  <c r="BH227"/>
  <c r="BS226"/>
  <c r="BR226"/>
  <c r="BQ226"/>
  <c r="BP226"/>
  <c r="BO226"/>
  <c r="BN226"/>
  <c r="BM226"/>
  <c r="BL226"/>
  <c r="BK226"/>
  <c r="BJ226"/>
  <c r="BI226"/>
  <c r="BH226"/>
  <c r="BS225"/>
  <c r="BR225"/>
  <c r="BQ225"/>
  <c r="BP225"/>
  <c r="BO225"/>
  <c r="BN225"/>
  <c r="BM225"/>
  <c r="BL225"/>
  <c r="BK225"/>
  <c r="BJ225"/>
  <c r="BI225"/>
  <c r="BH225"/>
  <c r="BS224"/>
  <c r="BR224"/>
  <c r="BQ224"/>
  <c r="BP224"/>
  <c r="BO224"/>
  <c r="BN224"/>
  <c r="BM224"/>
  <c r="BL224"/>
  <c r="BK224"/>
  <c r="BJ224"/>
  <c r="BI224"/>
  <c r="BH224"/>
  <c r="BS223"/>
  <c r="BR223"/>
  <c r="BQ223"/>
  <c r="BP223"/>
  <c r="BO223"/>
  <c r="BN223"/>
  <c r="BM223"/>
  <c r="BL223"/>
  <c r="BK223"/>
  <c r="BJ223"/>
  <c r="BI223"/>
  <c r="BH223"/>
  <c r="BS222"/>
  <c r="BR222"/>
  <c r="BQ222"/>
  <c r="BP222"/>
  <c r="BO222"/>
  <c r="BN222"/>
  <c r="BM222"/>
  <c r="BL222"/>
  <c r="BK222"/>
  <c r="BJ222"/>
  <c r="BI222"/>
  <c r="BH222"/>
  <c r="BS221"/>
  <c r="BR221"/>
  <c r="BQ221"/>
  <c r="BP221"/>
  <c r="BO221"/>
  <c r="BN221"/>
  <c r="BM221"/>
  <c r="BL221"/>
  <c r="BK221"/>
  <c r="BJ221"/>
  <c r="BI221"/>
  <c r="BH221"/>
  <c r="BS220"/>
  <c r="BR220"/>
  <c r="BQ220"/>
  <c r="BP220"/>
  <c r="BO220"/>
  <c r="BN220"/>
  <c r="BM220"/>
  <c r="BL220"/>
  <c r="BK220"/>
  <c r="BJ220"/>
  <c r="BI220"/>
  <c r="BH220"/>
  <c r="BS219"/>
  <c r="BR219"/>
  <c r="BQ219"/>
  <c r="BP219"/>
  <c r="BO219"/>
  <c r="BN219"/>
  <c r="BM219"/>
  <c r="BL219"/>
  <c r="BK219"/>
  <c r="BJ219"/>
  <c r="BI219"/>
  <c r="BH219"/>
  <c r="BS218"/>
  <c r="BR218"/>
  <c r="BQ218"/>
  <c r="BP218"/>
  <c r="BO218"/>
  <c r="BN218"/>
  <c r="BM218"/>
  <c r="BL218"/>
  <c r="BK218"/>
  <c r="BJ218"/>
  <c r="BI218"/>
  <c r="BH218"/>
  <c r="BS217"/>
  <c r="BR217"/>
  <c r="BQ217"/>
  <c r="BP217"/>
  <c r="BO217"/>
  <c r="BN217"/>
  <c r="BM217"/>
  <c r="BL217"/>
  <c r="BK217"/>
  <c r="BJ217"/>
  <c r="BI217"/>
  <c r="BH217"/>
  <c r="BS216"/>
  <c r="BR216"/>
  <c r="BQ216"/>
  <c r="BP216"/>
  <c r="BO216"/>
  <c r="BN216"/>
  <c r="BM216"/>
  <c r="BL216"/>
  <c r="BK216"/>
  <c r="BJ216"/>
  <c r="BI216"/>
  <c r="BH216"/>
  <c r="BS215"/>
  <c r="BR215"/>
  <c r="BQ215"/>
  <c r="BP215"/>
  <c r="BO215"/>
  <c r="BN215"/>
  <c r="BM215"/>
  <c r="BL215"/>
  <c r="BK215"/>
  <c r="BJ215"/>
  <c r="BI215"/>
  <c r="BH215"/>
  <c r="BS214"/>
  <c r="BR214"/>
  <c r="BQ214"/>
  <c r="BP214"/>
  <c r="BO214"/>
  <c r="BN214"/>
  <c r="BM214"/>
  <c r="BL214"/>
  <c r="BK214"/>
  <c r="BJ214"/>
  <c r="BI214"/>
  <c r="BH214"/>
  <c r="BS213"/>
  <c r="BR213"/>
  <c r="BQ213"/>
  <c r="BP213"/>
  <c r="BO213"/>
  <c r="BN213"/>
  <c r="BM213"/>
  <c r="BL213"/>
  <c r="BK213"/>
  <c r="BJ213"/>
  <c r="BI213"/>
  <c r="BH213"/>
  <c r="BS212"/>
  <c r="BR212"/>
  <c r="BQ212"/>
  <c r="BP212"/>
  <c r="BO212"/>
  <c r="BN212"/>
  <c r="BM212"/>
  <c r="BL212"/>
  <c r="BK212"/>
  <c r="BJ212"/>
  <c r="BI212"/>
  <c r="BH212"/>
  <c r="BS211"/>
  <c r="BR211"/>
  <c r="BQ211"/>
  <c r="BP211"/>
  <c r="BO211"/>
  <c r="BN211"/>
  <c r="BM211"/>
  <c r="BL211"/>
  <c r="BK211"/>
  <c r="BJ211"/>
  <c r="BI211"/>
  <c r="BH211"/>
  <c r="BS210"/>
  <c r="BR210"/>
  <c r="BQ210"/>
  <c r="BP210"/>
  <c r="BO210"/>
  <c r="BN210"/>
  <c r="BM210"/>
  <c r="BL210"/>
  <c r="BK210"/>
  <c r="BJ210"/>
  <c r="BI210"/>
  <c r="BH210"/>
  <c r="BS209"/>
  <c r="BR209"/>
  <c r="BQ209"/>
  <c r="BP209"/>
  <c r="BO209"/>
  <c r="BN209"/>
  <c r="BM209"/>
  <c r="BL209"/>
  <c r="BK209"/>
  <c r="BJ209"/>
  <c r="BI209"/>
  <c r="BH209"/>
  <c r="BS208"/>
  <c r="BR208"/>
  <c r="BQ208"/>
  <c r="BP208"/>
  <c r="BO208"/>
  <c r="BN208"/>
  <c r="BM208"/>
  <c r="BL208"/>
  <c r="BK208"/>
  <c r="BJ208"/>
  <c r="BI208"/>
  <c r="BH208"/>
  <c r="BS207"/>
  <c r="BR207"/>
  <c r="BQ207"/>
  <c r="BP207"/>
  <c r="BO207"/>
  <c r="BN207"/>
  <c r="BM207"/>
  <c r="BL207"/>
  <c r="BK207"/>
  <c r="BJ207"/>
  <c r="BI207"/>
  <c r="BH207"/>
  <c r="BS206"/>
  <c r="BR206"/>
  <c r="BQ206"/>
  <c r="BP206"/>
  <c r="BO206"/>
  <c r="BN206"/>
  <c r="BM206"/>
  <c r="BL206"/>
  <c r="BK206"/>
  <c r="BJ206"/>
  <c r="BI206"/>
  <c r="BH206"/>
  <c r="BS205"/>
  <c r="BR205"/>
  <c r="BQ205"/>
  <c r="BP205"/>
  <c r="BO205"/>
  <c r="BN205"/>
  <c r="BM205"/>
  <c r="BL205"/>
  <c r="BK205"/>
  <c r="BJ205"/>
  <c r="BI205"/>
  <c r="BH205"/>
  <c r="BS204"/>
  <c r="BR204"/>
  <c r="BQ204"/>
  <c r="BP204"/>
  <c r="BO204"/>
  <c r="BN204"/>
  <c r="BM204"/>
  <c r="BL204"/>
  <c r="BK204"/>
  <c r="BJ204"/>
  <c r="BI204"/>
  <c r="BH204"/>
  <c r="BS203"/>
  <c r="BR203"/>
  <c r="BQ203"/>
  <c r="BP203"/>
  <c r="BO203"/>
  <c r="BN203"/>
  <c r="BM203"/>
  <c r="BL203"/>
  <c r="BK203"/>
  <c r="BJ203"/>
  <c r="BI203"/>
  <c r="BH203"/>
  <c r="BS202"/>
  <c r="BR202"/>
  <c r="BQ202"/>
  <c r="BP202"/>
  <c r="BO202"/>
  <c r="BN202"/>
  <c r="BM202"/>
  <c r="BL202"/>
  <c r="BK202"/>
  <c r="BJ202"/>
  <c r="BI202"/>
  <c r="BH202"/>
  <c r="BS201"/>
  <c r="BR201"/>
  <c r="BQ201"/>
  <c r="BP201"/>
  <c r="BO201"/>
  <c r="BN201"/>
  <c r="BM201"/>
  <c r="BL201"/>
  <c r="BK201"/>
  <c r="BJ201"/>
  <c r="BI201"/>
  <c r="BH201"/>
  <c r="BS200"/>
  <c r="BR200"/>
  <c r="BQ200"/>
  <c r="BP200"/>
  <c r="BO200"/>
  <c r="BN200"/>
  <c r="BM200"/>
  <c r="BL200"/>
  <c r="BK200"/>
  <c r="BJ200"/>
  <c r="BI200"/>
  <c r="BH200"/>
  <c r="BS199"/>
  <c r="BR199"/>
  <c r="BQ199"/>
  <c r="BP199"/>
  <c r="BO199"/>
  <c r="BN199"/>
  <c r="BM199"/>
  <c r="BL199"/>
  <c r="BK199"/>
  <c r="BJ199"/>
  <c r="BI199"/>
  <c r="BH199"/>
  <c r="BS198"/>
  <c r="BR198"/>
  <c r="BQ198"/>
  <c r="BP198"/>
  <c r="BO198"/>
  <c r="BN198"/>
  <c r="BM198"/>
  <c r="BL198"/>
  <c r="BK198"/>
  <c r="BJ198"/>
  <c r="BI198"/>
  <c r="BH198"/>
  <c r="BS197"/>
  <c r="BR197"/>
  <c r="BQ197"/>
  <c r="BP197"/>
  <c r="BO197"/>
  <c r="BN197"/>
  <c r="BM197"/>
  <c r="BL197"/>
  <c r="BK197"/>
  <c r="BJ197"/>
  <c r="BI197"/>
  <c r="BH197"/>
  <c r="BS196"/>
  <c r="BR196"/>
  <c r="BQ196"/>
  <c r="BP196"/>
  <c r="BO196"/>
  <c r="BN196"/>
  <c r="BM196"/>
  <c r="BL196"/>
  <c r="BK196"/>
  <c r="BJ196"/>
  <c r="BI196"/>
  <c r="BH196"/>
  <c r="BS195"/>
  <c r="BR195"/>
  <c r="BQ195"/>
  <c r="BP195"/>
  <c r="BO195"/>
  <c r="BN195"/>
  <c r="BM195"/>
  <c r="BL195"/>
  <c r="BK195"/>
  <c r="BJ195"/>
  <c r="BI195"/>
  <c r="BH195"/>
  <c r="BS194"/>
  <c r="BR194"/>
  <c r="BQ194"/>
  <c r="BP194"/>
  <c r="BO194"/>
  <c r="BN194"/>
  <c r="BM194"/>
  <c r="BL194"/>
  <c r="BK194"/>
  <c r="BJ194"/>
  <c r="BI194"/>
  <c r="BH194"/>
  <c r="BS193"/>
  <c r="BR193"/>
  <c r="BQ193"/>
  <c r="BP193"/>
  <c r="BO193"/>
  <c r="BN193"/>
  <c r="BM193"/>
  <c r="BL193"/>
  <c r="BK193"/>
  <c r="BJ193"/>
  <c r="BI193"/>
  <c r="BH193"/>
  <c r="BS192"/>
  <c r="BR192"/>
  <c r="BQ192"/>
  <c r="BP192"/>
  <c r="BO192"/>
  <c r="BN192"/>
  <c r="BM192"/>
  <c r="BL192"/>
  <c r="BK192"/>
  <c r="BJ192"/>
  <c r="BI192"/>
  <c r="BH192"/>
  <c r="BS191"/>
  <c r="BR191"/>
  <c r="BQ191"/>
  <c r="BP191"/>
  <c r="BO191"/>
  <c r="BN191"/>
  <c r="BM191"/>
  <c r="BL191"/>
  <c r="BK191"/>
  <c r="BJ191"/>
  <c r="BI191"/>
  <c r="BH191"/>
  <c r="BS190"/>
  <c r="BR190"/>
  <c r="BQ190"/>
  <c r="BP190"/>
  <c r="BO190"/>
  <c r="BN190"/>
  <c r="BM190"/>
  <c r="BL190"/>
  <c r="BK190"/>
  <c r="BJ190"/>
  <c r="BI190"/>
  <c r="BH190"/>
  <c r="BS189"/>
  <c r="BR189"/>
  <c r="BQ189"/>
  <c r="BP189"/>
  <c r="BO189"/>
  <c r="BN189"/>
  <c r="BM189"/>
  <c r="BL189"/>
  <c r="BK189"/>
  <c r="BJ189"/>
  <c r="BI189"/>
  <c r="BH189"/>
  <c r="BS188"/>
  <c r="BR188"/>
  <c r="BQ188"/>
  <c r="BP188"/>
  <c r="BO188"/>
  <c r="BN188"/>
  <c r="BM188"/>
  <c r="BL188"/>
  <c r="BK188"/>
  <c r="BJ188"/>
  <c r="BI188"/>
  <c r="BH188"/>
  <c r="BS187"/>
  <c r="BR187"/>
  <c r="BQ187"/>
  <c r="BP187"/>
  <c r="BO187"/>
  <c r="BN187"/>
  <c r="BM187"/>
  <c r="BL187"/>
  <c r="BK187"/>
  <c r="BJ187"/>
  <c r="BI187"/>
  <c r="BH187"/>
  <c r="BS186"/>
  <c r="BR186"/>
  <c r="BQ186"/>
  <c r="BP186"/>
  <c r="BO186"/>
  <c r="BN186"/>
  <c r="BM186"/>
  <c r="BL186"/>
  <c r="BK186"/>
  <c r="BJ186"/>
  <c r="BI186"/>
  <c r="BH186"/>
  <c r="BS185"/>
  <c r="BR185"/>
  <c r="BQ185"/>
  <c r="BP185"/>
  <c r="BO185"/>
  <c r="BN185"/>
  <c r="BM185"/>
  <c r="BL185"/>
  <c r="BK185"/>
  <c r="BJ185"/>
  <c r="BI185"/>
  <c r="BH185"/>
  <c r="BS184"/>
  <c r="BR184"/>
  <c r="BQ184"/>
  <c r="BP184"/>
  <c r="BO184"/>
  <c r="BN184"/>
  <c r="BM184"/>
  <c r="BL184"/>
  <c r="BK184"/>
  <c r="BJ184"/>
  <c r="BI184"/>
  <c r="BH184"/>
  <c r="BS183"/>
  <c r="BR183"/>
  <c r="BQ183"/>
  <c r="BP183"/>
  <c r="BO183"/>
  <c r="BN183"/>
  <c r="BM183"/>
  <c r="BL183"/>
  <c r="BK183"/>
  <c r="BJ183"/>
  <c r="BI183"/>
  <c r="BH183"/>
  <c r="BS182"/>
  <c r="BR182"/>
  <c r="BQ182"/>
  <c r="BP182"/>
  <c r="BO182"/>
  <c r="BN182"/>
  <c r="BM182"/>
  <c r="BL182"/>
  <c r="BK182"/>
  <c r="BJ182"/>
  <c r="BI182"/>
  <c r="BH182"/>
  <c r="BS181"/>
  <c r="BR181"/>
  <c r="BQ181"/>
  <c r="BP181"/>
  <c r="BO181"/>
  <c r="BN181"/>
  <c r="BM181"/>
  <c r="BL181"/>
  <c r="BK181"/>
  <c r="BJ181"/>
  <c r="BI181"/>
  <c r="BH181"/>
  <c r="BS180"/>
  <c r="BR180"/>
  <c r="BQ180"/>
  <c r="BP180"/>
  <c r="BO180"/>
  <c r="BN180"/>
  <c r="BM180"/>
  <c r="BL180"/>
  <c r="BK180"/>
  <c r="BJ180"/>
  <c r="BI180"/>
  <c r="BH180"/>
  <c r="BS179"/>
  <c r="BR179"/>
  <c r="BQ179"/>
  <c r="BP179"/>
  <c r="BO179"/>
  <c r="BN179"/>
  <c r="BM179"/>
  <c r="BL179"/>
  <c r="BK179"/>
  <c r="BJ179"/>
  <c r="BI179"/>
  <c r="BH179"/>
  <c r="BS178"/>
  <c r="BR178"/>
  <c r="BQ178"/>
  <c r="BP178"/>
  <c r="BO178"/>
  <c r="BN178"/>
  <c r="BM178"/>
  <c r="BL178"/>
  <c r="BK178"/>
  <c r="BJ178"/>
  <c r="BI178"/>
  <c r="BH178"/>
  <c r="BS177"/>
  <c r="BR177"/>
  <c r="BQ177"/>
  <c r="BP177"/>
  <c r="BO177"/>
  <c r="BN177"/>
  <c r="BM177"/>
  <c r="BL177"/>
  <c r="BK177"/>
  <c r="BJ177"/>
  <c r="BI177"/>
  <c r="BH177"/>
  <c r="BS176"/>
  <c r="BR176"/>
  <c r="BQ176"/>
  <c r="BP176"/>
  <c r="BO176"/>
  <c r="BN176"/>
  <c r="BM176"/>
  <c r="BL176"/>
  <c r="BK176"/>
  <c r="BJ176"/>
  <c r="BI176"/>
  <c r="BH176"/>
  <c r="BS175"/>
  <c r="BR175"/>
  <c r="BQ175"/>
  <c r="BP175"/>
  <c r="BO175"/>
  <c r="BN175"/>
  <c r="BM175"/>
  <c r="BL175"/>
  <c r="BK175"/>
  <c r="BJ175"/>
  <c r="BI175"/>
  <c r="BH175"/>
  <c r="BS174"/>
  <c r="BR174"/>
  <c r="BQ174"/>
  <c r="BP174"/>
  <c r="BO174"/>
  <c r="BN174"/>
  <c r="BM174"/>
  <c r="BL174"/>
  <c r="BK174"/>
  <c r="BJ174"/>
  <c r="BI174"/>
  <c r="BH174"/>
  <c r="BS173"/>
  <c r="BR173"/>
  <c r="BQ173"/>
  <c r="BP173"/>
  <c r="BO173"/>
  <c r="BN173"/>
  <c r="BM173"/>
  <c r="BL173"/>
  <c r="BK173"/>
  <c r="BJ173"/>
  <c r="BI173"/>
  <c r="BH173"/>
  <c r="BS172"/>
  <c r="BR172"/>
  <c r="BQ172"/>
  <c r="BP172"/>
  <c r="BO172"/>
  <c r="BN172"/>
  <c r="BM172"/>
  <c r="BL172"/>
  <c r="BK172"/>
  <c r="BJ172"/>
  <c r="BI172"/>
  <c r="BH172"/>
  <c r="BS171"/>
  <c r="BR171"/>
  <c r="BQ171"/>
  <c r="BP171"/>
  <c r="BO171"/>
  <c r="BN171"/>
  <c r="BM171"/>
  <c r="BL171"/>
  <c r="BK171"/>
  <c r="BJ171"/>
  <c r="BI171"/>
  <c r="BH171"/>
  <c r="BS170"/>
  <c r="BR170"/>
  <c r="BQ170"/>
  <c r="BP170"/>
  <c r="BO170"/>
  <c r="BN170"/>
  <c r="BM170"/>
  <c r="BL170"/>
  <c r="BK170"/>
  <c r="BJ170"/>
  <c r="BI170"/>
  <c r="BH170"/>
  <c r="BS169"/>
  <c r="BR169"/>
  <c r="BQ169"/>
  <c r="BP169"/>
  <c r="BO169"/>
  <c r="BN169"/>
  <c r="BM169"/>
  <c r="BL169"/>
  <c r="BK169"/>
  <c r="BJ169"/>
  <c r="BI169"/>
  <c r="BH169"/>
  <c r="BS168"/>
  <c r="BR168"/>
  <c r="BQ168"/>
  <c r="BP168"/>
  <c r="BO168"/>
  <c r="BN168"/>
  <c r="BM168"/>
  <c r="BL168"/>
  <c r="BK168"/>
  <c r="BJ168"/>
  <c r="BI168"/>
  <c r="BH168"/>
  <c r="BS167"/>
  <c r="BR167"/>
  <c r="BQ167"/>
  <c r="BP167"/>
  <c r="BO167"/>
  <c r="BN167"/>
  <c r="BM167"/>
  <c r="BL167"/>
  <c r="BK167"/>
  <c r="BJ167"/>
  <c r="BI167"/>
  <c r="BH167"/>
  <c r="BS166"/>
  <c r="BR166"/>
  <c r="BQ166"/>
  <c r="BP166"/>
  <c r="BO166"/>
  <c r="BN166"/>
  <c r="BM166"/>
  <c r="BL166"/>
  <c r="BK166"/>
  <c r="BJ166"/>
  <c r="BI166"/>
  <c r="BH166"/>
  <c r="BS165"/>
  <c r="BR165"/>
  <c r="BQ165"/>
  <c r="BP165"/>
  <c r="BO165"/>
  <c r="BN165"/>
  <c r="BM165"/>
  <c r="BL165"/>
  <c r="BK165"/>
  <c r="BJ165"/>
  <c r="BI165"/>
  <c r="BH165"/>
  <c r="BS164"/>
  <c r="BR164"/>
  <c r="BQ164"/>
  <c r="BP164"/>
  <c r="BO164"/>
  <c r="BN164"/>
  <c r="BM164"/>
  <c r="BL164"/>
  <c r="BK164"/>
  <c r="BJ164"/>
  <c r="BI164"/>
  <c r="BH164"/>
  <c r="BS163"/>
  <c r="BR163"/>
  <c r="BQ163"/>
  <c r="BP163"/>
  <c r="BO163"/>
  <c r="BN163"/>
  <c r="BM163"/>
  <c r="BL163"/>
  <c r="BK163"/>
  <c r="BJ163"/>
  <c r="BI163"/>
  <c r="BH163"/>
  <c r="BS162"/>
  <c r="BR162"/>
  <c r="BQ162"/>
  <c r="BP162"/>
  <c r="BO162"/>
  <c r="BN162"/>
  <c r="BM162"/>
  <c r="BL162"/>
  <c r="BK162"/>
  <c r="BJ162"/>
  <c r="BI162"/>
  <c r="BH162"/>
  <c r="BS161"/>
  <c r="BR161"/>
  <c r="BQ161"/>
  <c r="BP161"/>
  <c r="BO161"/>
  <c r="BN161"/>
  <c r="BM161"/>
  <c r="BL161"/>
  <c r="BK161"/>
  <c r="BJ161"/>
  <c r="BI161"/>
  <c r="BH161"/>
  <c r="BS160"/>
  <c r="BR160"/>
  <c r="BQ160"/>
  <c r="BP160"/>
  <c r="BO160"/>
  <c r="BN160"/>
  <c r="BM160"/>
  <c r="BL160"/>
  <c r="BK160"/>
  <c r="BJ160"/>
  <c r="BI160"/>
  <c r="BH160"/>
  <c r="BS159"/>
  <c r="BR159"/>
  <c r="BQ159"/>
  <c r="BP159"/>
  <c r="BO159"/>
  <c r="BN159"/>
  <c r="BM159"/>
  <c r="BL159"/>
  <c r="BK159"/>
  <c r="BJ159"/>
  <c r="BI159"/>
  <c r="BH159"/>
  <c r="BS158"/>
  <c r="BR158"/>
  <c r="BQ158"/>
  <c r="BP158"/>
  <c r="BO158"/>
  <c r="BN158"/>
  <c r="BM158"/>
  <c r="BL158"/>
  <c r="BK158"/>
  <c r="BJ158"/>
  <c r="BI158"/>
  <c r="BH158"/>
  <c r="BS157"/>
  <c r="BR157"/>
  <c r="BQ157"/>
  <c r="BP157"/>
  <c r="BO157"/>
  <c r="BN157"/>
  <c r="BM157"/>
  <c r="BL157"/>
  <c r="BK157"/>
  <c r="BJ157"/>
  <c r="BI157"/>
  <c r="BH157"/>
  <c r="BS156"/>
  <c r="BR156"/>
  <c r="BQ156"/>
  <c r="BP156"/>
  <c r="BO156"/>
  <c r="BN156"/>
  <c r="BM156"/>
  <c r="BL156"/>
  <c r="BK156"/>
  <c r="BJ156"/>
  <c r="BI156"/>
  <c r="BH156"/>
  <c r="BS155"/>
  <c r="BR155"/>
  <c r="BQ155"/>
  <c r="BP155"/>
  <c r="BO155"/>
  <c r="BN155"/>
  <c r="BM155"/>
  <c r="BL155"/>
  <c r="BK155"/>
  <c r="BJ155"/>
  <c r="BI155"/>
  <c r="BH155"/>
  <c r="BS154"/>
  <c r="BR154"/>
  <c r="BQ154"/>
  <c r="BP154"/>
  <c r="BO154"/>
  <c r="BN154"/>
  <c r="BM154"/>
  <c r="BL154"/>
  <c r="BK154"/>
  <c r="BJ154"/>
  <c r="BI154"/>
  <c r="BH154"/>
  <c r="BS153"/>
  <c r="BR153"/>
  <c r="BQ153"/>
  <c r="BP153"/>
  <c r="BO153"/>
  <c r="BN153"/>
  <c r="BM153"/>
  <c r="BL153"/>
  <c r="BK153"/>
  <c r="BJ153"/>
  <c r="BI153"/>
  <c r="BH153"/>
  <c r="BS152"/>
  <c r="BR152"/>
  <c r="BQ152"/>
  <c r="BP152"/>
  <c r="BO152"/>
  <c r="BN152"/>
  <c r="BM152"/>
  <c r="BL152"/>
  <c r="BK152"/>
  <c r="BJ152"/>
  <c r="BI152"/>
  <c r="BH152"/>
  <c r="BS151"/>
  <c r="BR151"/>
  <c r="BQ151"/>
  <c r="BP151"/>
  <c r="BO151"/>
  <c r="BN151"/>
  <c r="BM151"/>
  <c r="BL151"/>
  <c r="BK151"/>
  <c r="BJ151"/>
  <c r="BI151"/>
  <c r="BH151"/>
  <c r="BS150"/>
  <c r="BR150"/>
  <c r="BQ150"/>
  <c r="BP150"/>
  <c r="BO150"/>
  <c r="BN150"/>
  <c r="BM150"/>
  <c r="BL150"/>
  <c r="BK150"/>
  <c r="BJ150"/>
  <c r="BI150"/>
  <c r="BH150"/>
  <c r="BS149"/>
  <c r="BR149"/>
  <c r="BQ149"/>
  <c r="BP149"/>
  <c r="BO149"/>
  <c r="BN149"/>
  <c r="BM149"/>
  <c r="BL149"/>
  <c r="BK149"/>
  <c r="BJ149"/>
  <c r="BI149"/>
  <c r="BH149"/>
  <c r="BS148"/>
  <c r="BR148"/>
  <c r="BQ148"/>
  <c r="BP148"/>
  <c r="BO148"/>
  <c r="BN148"/>
  <c r="BM148"/>
  <c r="BL148"/>
  <c r="BK148"/>
  <c r="BJ148"/>
  <c r="BI148"/>
  <c r="BH148"/>
  <c r="BS147"/>
  <c r="BR147"/>
  <c r="BQ147"/>
  <c r="BP147"/>
  <c r="BO147"/>
  <c r="BN147"/>
  <c r="BM147"/>
  <c r="BL147"/>
  <c r="BK147"/>
  <c r="BJ147"/>
  <c r="BI147"/>
  <c r="BH147"/>
  <c r="BS146"/>
  <c r="BR146"/>
  <c r="BQ146"/>
  <c r="BP146"/>
  <c r="BO146"/>
  <c r="BN146"/>
  <c r="BM146"/>
  <c r="BL146"/>
  <c r="BK146"/>
  <c r="BJ146"/>
  <c r="BI146"/>
  <c r="BH146"/>
  <c r="BS145"/>
  <c r="BR145"/>
  <c r="BQ145"/>
  <c r="BP145"/>
  <c r="BO145"/>
  <c r="BN145"/>
  <c r="BM145"/>
  <c r="BL145"/>
  <c r="BK145"/>
  <c r="BJ145"/>
  <c r="BI145"/>
  <c r="BH145"/>
  <c r="BS144"/>
  <c r="BR144"/>
  <c r="BQ144"/>
  <c r="BP144"/>
  <c r="BO144"/>
  <c r="BN144"/>
  <c r="BM144"/>
  <c r="BL144"/>
  <c r="BK144"/>
  <c r="BJ144"/>
  <c r="BI144"/>
  <c r="BH144"/>
  <c r="BS143"/>
  <c r="BR143"/>
  <c r="BQ143"/>
  <c r="BP143"/>
  <c r="BO143"/>
  <c r="BN143"/>
  <c r="BM143"/>
  <c r="BL143"/>
  <c r="BK143"/>
  <c r="BJ143"/>
  <c r="BI143"/>
  <c r="BH143"/>
  <c r="BS142"/>
  <c r="BR142"/>
  <c r="BQ142"/>
  <c r="BP142"/>
  <c r="BO142"/>
  <c r="BN142"/>
  <c r="BM142"/>
  <c r="BL142"/>
  <c r="BK142"/>
  <c r="BJ142"/>
  <c r="BI142"/>
  <c r="BH142"/>
  <c r="BS141"/>
  <c r="BR141"/>
  <c r="BQ141"/>
  <c r="BP141"/>
  <c r="BO141"/>
  <c r="BN141"/>
  <c r="BM141"/>
  <c r="BL141"/>
  <c r="BK141"/>
  <c r="BJ141"/>
  <c r="BI141"/>
  <c r="BH141"/>
  <c r="BS140"/>
  <c r="BR140"/>
  <c r="BQ140"/>
  <c r="BP140"/>
  <c r="BO140"/>
  <c r="BN140"/>
  <c r="BM140"/>
  <c r="BL140"/>
  <c r="BK140"/>
  <c r="BJ140"/>
  <c r="BI140"/>
  <c r="BH140"/>
  <c r="BS139"/>
  <c r="BR139"/>
  <c r="BQ139"/>
  <c r="BP139"/>
  <c r="BO139"/>
  <c r="BN139"/>
  <c r="BM139"/>
  <c r="BL139"/>
  <c r="BK139"/>
  <c r="BJ139"/>
  <c r="BI139"/>
  <c r="BH139"/>
  <c r="BS138"/>
  <c r="BR138"/>
  <c r="BQ138"/>
  <c r="BP138"/>
  <c r="BO138"/>
  <c r="BN138"/>
  <c r="BM138"/>
  <c r="BL138"/>
  <c r="BK138"/>
  <c r="BJ138"/>
  <c r="BI138"/>
  <c r="BH138"/>
  <c r="BS137"/>
  <c r="BR137"/>
  <c r="BQ137"/>
  <c r="BP137"/>
  <c r="BO137"/>
  <c r="BN137"/>
  <c r="BM137"/>
  <c r="BL137"/>
  <c r="BK137"/>
  <c r="BJ137"/>
  <c r="BI137"/>
  <c r="BH137"/>
  <c r="BS136"/>
  <c r="BR136"/>
  <c r="BQ136"/>
  <c r="BP136"/>
  <c r="BO136"/>
  <c r="BN136"/>
  <c r="BM136"/>
  <c r="BL136"/>
  <c r="BK136"/>
  <c r="BJ136"/>
  <c r="BI136"/>
  <c r="BH136"/>
  <c r="BS135"/>
  <c r="BR135"/>
  <c r="BQ135"/>
  <c r="BP135"/>
  <c r="BO135"/>
  <c r="BN135"/>
  <c r="BM135"/>
  <c r="BL135"/>
  <c r="BK135"/>
  <c r="BJ135"/>
  <c r="BI135"/>
  <c r="BH135"/>
  <c r="BS134"/>
  <c r="BR134"/>
  <c r="BQ134"/>
  <c r="BP134"/>
  <c r="BO134"/>
  <c r="BN134"/>
  <c r="BM134"/>
  <c r="BL134"/>
  <c r="BK134"/>
  <c r="BJ134"/>
  <c r="BI134"/>
  <c r="BH134"/>
  <c r="BS133"/>
  <c r="BR133"/>
  <c r="BQ133"/>
  <c r="BP133"/>
  <c r="BO133"/>
  <c r="BN133"/>
  <c r="BM133"/>
  <c r="BL133"/>
  <c r="BK133"/>
  <c r="BJ133"/>
  <c r="BI133"/>
  <c r="BH133"/>
  <c r="BS132"/>
  <c r="BR132"/>
  <c r="BQ132"/>
  <c r="BP132"/>
  <c r="BO132"/>
  <c r="BN132"/>
  <c r="BM132"/>
  <c r="BL132"/>
  <c r="BK132"/>
  <c r="BJ132"/>
  <c r="BI132"/>
  <c r="BH132"/>
  <c r="BS131"/>
  <c r="BR131"/>
  <c r="BQ131"/>
  <c r="BP131"/>
  <c r="BO131"/>
  <c r="BN131"/>
  <c r="BM131"/>
  <c r="BL131"/>
  <c r="BK131"/>
  <c r="BJ131"/>
  <c r="BI131"/>
  <c r="BH131"/>
  <c r="BS130"/>
  <c r="BR130"/>
  <c r="BQ130"/>
  <c r="BP130"/>
  <c r="BO130"/>
  <c r="BN130"/>
  <c r="BM130"/>
  <c r="BL130"/>
  <c r="BK130"/>
  <c r="BJ130"/>
  <c r="BI130"/>
  <c r="BH130"/>
  <c r="BS129"/>
  <c r="BR129"/>
  <c r="BQ129"/>
  <c r="BP129"/>
  <c r="BO129"/>
  <c r="BN129"/>
  <c r="BM129"/>
  <c r="BL129"/>
  <c r="BK129"/>
  <c r="BJ129"/>
  <c r="BI129"/>
  <c r="BH129"/>
  <c r="BS128"/>
  <c r="BR128"/>
  <c r="BQ128"/>
  <c r="BP128"/>
  <c r="BO128"/>
  <c r="BN128"/>
  <c r="BM128"/>
  <c r="BL128"/>
  <c r="BK128"/>
  <c r="BJ128"/>
  <c r="BI128"/>
  <c r="BH128"/>
  <c r="BS127"/>
  <c r="BR127"/>
  <c r="BQ127"/>
  <c r="BP127"/>
  <c r="BO127"/>
  <c r="BN127"/>
  <c r="BM127"/>
  <c r="BL127"/>
  <c r="BK127"/>
  <c r="BJ127"/>
  <c r="BI127"/>
  <c r="BH127"/>
  <c r="BS126"/>
  <c r="BR126"/>
  <c r="BQ126"/>
  <c r="BP126"/>
  <c r="BO126"/>
  <c r="BN126"/>
  <c r="BM126"/>
  <c r="BL126"/>
  <c r="BK126"/>
  <c r="BJ126"/>
  <c r="BI126"/>
  <c r="BH126"/>
  <c r="BS125"/>
  <c r="BR125"/>
  <c r="BQ125"/>
  <c r="BP125"/>
  <c r="BO125"/>
  <c r="BN125"/>
  <c r="BM125"/>
  <c r="BL125"/>
  <c r="BK125"/>
  <c r="BJ125"/>
  <c r="BI125"/>
  <c r="BH125"/>
  <c r="BS124"/>
  <c r="BR124"/>
  <c r="BQ124"/>
  <c r="BP124"/>
  <c r="BO124"/>
  <c r="BN124"/>
  <c r="BM124"/>
  <c r="BL124"/>
  <c r="BK124"/>
  <c r="BJ124"/>
  <c r="BI124"/>
  <c r="BH124"/>
  <c r="BS123"/>
  <c r="BR123"/>
  <c r="BQ123"/>
  <c r="BP123"/>
  <c r="BO123"/>
  <c r="BN123"/>
  <c r="BM123"/>
  <c r="BL123"/>
  <c r="BK123"/>
  <c r="BJ123"/>
  <c r="BI123"/>
  <c r="BH123"/>
  <c r="BS122"/>
  <c r="BR122"/>
  <c r="BQ122"/>
  <c r="BP122"/>
  <c r="BO122"/>
  <c r="BN122"/>
  <c r="BM122"/>
  <c r="BL122"/>
  <c r="BK122"/>
  <c r="BJ122"/>
  <c r="BI122"/>
  <c r="BH122"/>
  <c r="BS121"/>
  <c r="BR121"/>
  <c r="BQ121"/>
  <c r="BP121"/>
  <c r="BO121"/>
  <c r="BN121"/>
  <c r="BM121"/>
  <c r="BL121"/>
  <c r="BK121"/>
  <c r="BJ121"/>
  <c r="BI121"/>
  <c r="BH121"/>
  <c r="BS120"/>
  <c r="BR120"/>
  <c r="BQ120"/>
  <c r="BP120"/>
  <c r="BO120"/>
  <c r="BN120"/>
  <c r="BM120"/>
  <c r="BL120"/>
  <c r="BK120"/>
  <c r="BJ120"/>
  <c r="BI120"/>
  <c r="BH120"/>
  <c r="BS119"/>
  <c r="BR119"/>
  <c r="BQ119"/>
  <c r="BP119"/>
  <c r="BO119"/>
  <c r="BN119"/>
  <c r="BM119"/>
  <c r="BL119"/>
  <c r="BK119"/>
  <c r="BJ119"/>
  <c r="BI119"/>
  <c r="BH119"/>
  <c r="BS118"/>
  <c r="BR118"/>
  <c r="BQ118"/>
  <c r="BP118"/>
  <c r="BO118"/>
  <c r="BN118"/>
  <c r="BM118"/>
  <c r="BL118"/>
  <c r="BK118"/>
  <c r="BJ118"/>
  <c r="BI118"/>
  <c r="BH118"/>
  <c r="BS117"/>
  <c r="BR117"/>
  <c r="BQ117"/>
  <c r="BP117"/>
  <c r="BO117"/>
  <c r="BN117"/>
  <c r="BM117"/>
  <c r="BL117"/>
  <c r="BK117"/>
  <c r="BJ117"/>
  <c r="BI117"/>
  <c r="BH117"/>
  <c r="BS116"/>
  <c r="BR116"/>
  <c r="BQ116"/>
  <c r="BP116"/>
  <c r="BO116"/>
  <c r="BN116"/>
  <c r="BM116"/>
  <c r="BL116"/>
  <c r="BK116"/>
  <c r="BJ116"/>
  <c r="BI116"/>
  <c r="BH116"/>
  <c r="BS115"/>
  <c r="BR115"/>
  <c r="BQ115"/>
  <c r="BP115"/>
  <c r="BO115"/>
  <c r="BN115"/>
  <c r="BM115"/>
  <c r="BL115"/>
  <c r="BK115"/>
  <c r="BJ115"/>
  <c r="BI115"/>
  <c r="BH115"/>
  <c r="BS114"/>
  <c r="BR114"/>
  <c r="BQ114"/>
  <c r="BP114"/>
  <c r="BO114"/>
  <c r="BN114"/>
  <c r="BM114"/>
  <c r="BL114"/>
  <c r="BK114"/>
  <c r="BJ114"/>
  <c r="BI114"/>
  <c r="BH114"/>
  <c r="BS113"/>
  <c r="BR113"/>
  <c r="BQ113"/>
  <c r="BP113"/>
  <c r="BO113"/>
  <c r="BN113"/>
  <c r="BM113"/>
  <c r="BL113"/>
  <c r="BK113"/>
  <c r="BJ113"/>
  <c r="BI113"/>
  <c r="BH113"/>
  <c r="BS112"/>
  <c r="BR112"/>
  <c r="BQ112"/>
  <c r="BP112"/>
  <c r="BO112"/>
  <c r="BN112"/>
  <c r="BM112"/>
  <c r="BL112"/>
  <c r="BK112"/>
  <c r="BJ112"/>
  <c r="BI112"/>
  <c r="BH112"/>
  <c r="BS111"/>
  <c r="BR111"/>
  <c r="BQ111"/>
  <c r="BP111"/>
  <c r="BO111"/>
  <c r="BN111"/>
  <c r="BM111"/>
  <c r="BL111"/>
  <c r="BK111"/>
  <c r="BJ111"/>
  <c r="BI111"/>
  <c r="BH111"/>
  <c r="BS110"/>
  <c r="BR110"/>
  <c r="BQ110"/>
  <c r="BP110"/>
  <c r="BO110"/>
  <c r="BN110"/>
  <c r="BM110"/>
  <c r="BL110"/>
  <c r="BK110"/>
  <c r="BJ110"/>
  <c r="BI110"/>
  <c r="BH110"/>
  <c r="BS109"/>
  <c r="BR109"/>
  <c r="BQ109"/>
  <c r="BP109"/>
  <c r="BO109"/>
  <c r="BN109"/>
  <c r="BM109"/>
  <c r="BL109"/>
  <c r="BK109"/>
  <c r="BJ109"/>
  <c r="BI109"/>
  <c r="BH109"/>
  <c r="BS108"/>
  <c r="BR108"/>
  <c r="BQ108"/>
  <c r="BP108"/>
  <c r="BO108"/>
  <c r="BN108"/>
  <c r="BM108"/>
  <c r="BL108"/>
  <c r="BK108"/>
  <c r="BJ108"/>
  <c r="BI108"/>
  <c r="BH108"/>
  <c r="BS107"/>
  <c r="BR107"/>
  <c r="BQ107"/>
  <c r="BP107"/>
  <c r="BO107"/>
  <c r="BN107"/>
  <c r="BM107"/>
  <c r="BL107"/>
  <c r="BK107"/>
  <c r="BJ107"/>
  <c r="BI107"/>
  <c r="BH107"/>
  <c r="BS106"/>
  <c r="BR106"/>
  <c r="BQ106"/>
  <c r="BP106"/>
  <c r="BO106"/>
  <c r="BN106"/>
  <c r="BM106"/>
  <c r="BL106"/>
  <c r="BK106"/>
  <c r="BJ106"/>
  <c r="BI106"/>
  <c r="BH106"/>
  <c r="BS105"/>
  <c r="BR105"/>
  <c r="BQ105"/>
  <c r="BP105"/>
  <c r="BO105"/>
  <c r="BN105"/>
  <c r="BM105"/>
  <c r="BL105"/>
  <c r="BK105"/>
  <c r="BJ105"/>
  <c r="BI105"/>
  <c r="BH105"/>
  <c r="BS104"/>
  <c r="BR104"/>
  <c r="BQ104"/>
  <c r="BP104"/>
  <c r="BO104"/>
  <c r="BN104"/>
  <c r="BM104"/>
  <c r="BL104"/>
  <c r="BK104"/>
  <c r="BJ104"/>
  <c r="BI104"/>
  <c r="BH104"/>
  <c r="BS103"/>
  <c r="BR103"/>
  <c r="BQ103"/>
  <c r="BP103"/>
  <c r="BO103"/>
  <c r="BN103"/>
  <c r="BM103"/>
  <c r="BL103"/>
  <c r="BK103"/>
  <c r="BJ103"/>
  <c r="BI103"/>
  <c r="BH103"/>
  <c r="BS102"/>
  <c r="BR102"/>
  <c r="BQ102"/>
  <c r="BP102"/>
  <c r="BO102"/>
  <c r="BN102"/>
  <c r="BM102"/>
  <c r="BL102"/>
  <c r="BK102"/>
  <c r="BJ102"/>
  <c r="BI102"/>
  <c r="BH102"/>
  <c r="BS101"/>
  <c r="BR101"/>
  <c r="BQ101"/>
  <c r="BP101"/>
  <c r="BO101"/>
  <c r="BN101"/>
  <c r="BM101"/>
  <c r="BL101"/>
  <c r="BK101"/>
  <c r="BJ101"/>
  <c r="BI101"/>
  <c r="BH101"/>
  <c r="BS100"/>
  <c r="BR100"/>
  <c r="BQ100"/>
  <c r="BP100"/>
  <c r="BO100"/>
  <c r="BN100"/>
  <c r="BM100"/>
  <c r="BL100"/>
  <c r="BK100"/>
  <c r="BJ100"/>
  <c r="BI100"/>
  <c r="BH100"/>
  <c r="BS99"/>
  <c r="BR99"/>
  <c r="BQ99"/>
  <c r="BP99"/>
  <c r="BO99"/>
  <c r="BN99"/>
  <c r="BM99"/>
  <c r="BL99"/>
  <c r="BK99"/>
  <c r="BJ99"/>
  <c r="BI99"/>
  <c r="BH99"/>
  <c r="BS98"/>
  <c r="BR98"/>
  <c r="BQ98"/>
  <c r="BP98"/>
  <c r="BO98"/>
  <c r="BN98"/>
  <c r="BM98"/>
  <c r="BL98"/>
  <c r="BK98"/>
  <c r="BJ98"/>
  <c r="BI98"/>
  <c r="BH98"/>
  <c r="BS97"/>
  <c r="BR97"/>
  <c r="BQ97"/>
  <c r="BP97"/>
  <c r="BO97"/>
  <c r="BN97"/>
  <c r="BM97"/>
  <c r="BL97"/>
  <c r="BK97"/>
  <c r="BJ97"/>
  <c r="BI97"/>
  <c r="BH97"/>
  <c r="BS96"/>
  <c r="BR96"/>
  <c r="BQ96"/>
  <c r="BP96"/>
  <c r="BO96"/>
  <c r="BN96"/>
  <c r="BM96"/>
  <c r="BL96"/>
  <c r="BK96"/>
  <c r="BJ96"/>
  <c r="BI96"/>
  <c r="BH96"/>
  <c r="BS95"/>
  <c r="BR95"/>
  <c r="BQ95"/>
  <c r="BP95"/>
  <c r="BO95"/>
  <c r="BN95"/>
  <c r="BM95"/>
  <c r="BL95"/>
  <c r="BK95"/>
  <c r="BJ95"/>
  <c r="BI95"/>
  <c r="BH95"/>
  <c r="BS94"/>
  <c r="BR94"/>
  <c r="BQ94"/>
  <c r="BP94"/>
  <c r="BO94"/>
  <c r="BN94"/>
  <c r="BM94"/>
  <c r="BL94"/>
  <c r="BK94"/>
  <c r="BJ94"/>
  <c r="BI94"/>
  <c r="BH94"/>
  <c r="BS93"/>
  <c r="BR93"/>
  <c r="BQ93"/>
  <c r="BP93"/>
  <c r="BO93"/>
  <c r="BN93"/>
  <c r="BM93"/>
  <c r="BL93"/>
  <c r="BK93"/>
  <c r="BJ93"/>
  <c r="BI93"/>
  <c r="BH93"/>
  <c r="BS92"/>
  <c r="BR92"/>
  <c r="BQ92"/>
  <c r="BP92"/>
  <c r="BO92"/>
  <c r="BN92"/>
  <c r="BM92"/>
  <c r="BL92"/>
  <c r="BK92"/>
  <c r="BJ92"/>
  <c r="BI92"/>
  <c r="BH92"/>
  <c r="BS91"/>
  <c r="BR91"/>
  <c r="BQ91"/>
  <c r="BP91"/>
  <c r="BO91"/>
  <c r="BN91"/>
  <c r="BM91"/>
  <c r="BL91"/>
  <c r="BK91"/>
  <c r="BJ91"/>
  <c r="BI91"/>
  <c r="BH91"/>
  <c r="BS90"/>
  <c r="BR90"/>
  <c r="BQ90"/>
  <c r="BP90"/>
  <c r="BO90"/>
  <c r="BN90"/>
  <c r="BM90"/>
  <c r="BL90"/>
  <c r="BK90"/>
  <c r="BJ90"/>
  <c r="BI90"/>
  <c r="BH90"/>
  <c r="BS89"/>
  <c r="BR89"/>
  <c r="BQ89"/>
  <c r="BP89"/>
  <c r="BO89"/>
  <c r="BN89"/>
  <c r="BM89"/>
  <c r="BL89"/>
  <c r="BK89"/>
  <c r="BJ89"/>
  <c r="BI89"/>
  <c r="BH89"/>
  <c r="BS88"/>
  <c r="BR88"/>
  <c r="BQ88"/>
  <c r="BP88"/>
  <c r="BO88"/>
  <c r="BN88"/>
  <c r="BM88"/>
  <c r="BL88"/>
  <c r="BK88"/>
  <c r="BJ88"/>
  <c r="BI88"/>
  <c r="BH88"/>
  <c r="BS87"/>
  <c r="BR87"/>
  <c r="BQ87"/>
  <c r="BP87"/>
  <c r="BO87"/>
  <c r="BN87"/>
  <c r="BM87"/>
  <c r="BL87"/>
  <c r="BK87"/>
  <c r="BJ87"/>
  <c r="BI87"/>
  <c r="BH87"/>
  <c r="BS86"/>
  <c r="BR86"/>
  <c r="BQ86"/>
  <c r="BP86"/>
  <c r="BO86"/>
  <c r="BN86"/>
  <c r="BM86"/>
  <c r="BL86"/>
  <c r="BK86"/>
  <c r="BJ86"/>
  <c r="BI86"/>
  <c r="BH86"/>
  <c r="BS85"/>
  <c r="BR85"/>
  <c r="BQ85"/>
  <c r="BP85"/>
  <c r="BO85"/>
  <c r="BN85"/>
  <c r="BM85"/>
  <c r="BL85"/>
  <c r="BK85"/>
  <c r="BJ85"/>
  <c r="BI85"/>
  <c r="BH85"/>
  <c r="BS84"/>
  <c r="BR84"/>
  <c r="BQ84"/>
  <c r="BP84"/>
  <c r="BO84"/>
  <c r="BN84"/>
  <c r="BM84"/>
  <c r="BL84"/>
  <c r="BK84"/>
  <c r="BJ84"/>
  <c r="BI84"/>
  <c r="BH84"/>
  <c r="BS83"/>
  <c r="BR83"/>
  <c r="BQ83"/>
  <c r="BP83"/>
  <c r="BO83"/>
  <c r="BN83"/>
  <c r="BM83"/>
  <c r="BL83"/>
  <c r="BK83"/>
  <c r="BJ83"/>
  <c r="BI83"/>
  <c r="BH83"/>
  <c r="BS82"/>
  <c r="BR82"/>
  <c r="BQ82"/>
  <c r="BP82"/>
  <c r="BO82"/>
  <c r="BN82"/>
  <c r="BM82"/>
  <c r="BL82"/>
  <c r="BK82"/>
  <c r="BJ82"/>
  <c r="BI82"/>
  <c r="BH82"/>
  <c r="BS81"/>
  <c r="BR81"/>
  <c r="BQ81"/>
  <c r="BP81"/>
  <c r="BO81"/>
  <c r="BN81"/>
  <c r="BM81"/>
  <c r="BL81"/>
  <c r="BK81"/>
  <c r="BJ81"/>
  <c r="BI81"/>
  <c r="BH81"/>
  <c r="BS80"/>
  <c r="BR80"/>
  <c r="BQ80"/>
  <c r="BP80"/>
  <c r="BO80"/>
  <c r="BN80"/>
  <c r="BM80"/>
  <c r="BL80"/>
  <c r="BK80"/>
  <c r="BJ80"/>
  <c r="BI80"/>
  <c r="BH80"/>
  <c r="BS79"/>
  <c r="BR79"/>
  <c r="BQ79"/>
  <c r="BP79"/>
  <c r="BO79"/>
  <c r="BN79"/>
  <c r="BM79"/>
  <c r="BL79"/>
  <c r="BK79"/>
  <c r="BJ79"/>
  <c r="BI79"/>
  <c r="BH79"/>
  <c r="BS78"/>
  <c r="BR78"/>
  <c r="BQ78"/>
  <c r="BP78"/>
  <c r="BO78"/>
  <c r="BN78"/>
  <c r="BM78"/>
  <c r="BL78"/>
  <c r="BK78"/>
  <c r="BJ78"/>
  <c r="BI78"/>
  <c r="BH78"/>
  <c r="BS77"/>
  <c r="BR77"/>
  <c r="BQ77"/>
  <c r="BP77"/>
  <c r="BO77"/>
  <c r="BN77"/>
  <c r="BM77"/>
  <c r="BL77"/>
  <c r="BK77"/>
  <c r="BJ77"/>
  <c r="BI77"/>
  <c r="BH77"/>
  <c r="BS76"/>
  <c r="BR76"/>
  <c r="BQ76"/>
  <c r="BP76"/>
  <c r="BO76"/>
  <c r="BN76"/>
  <c r="BM76"/>
  <c r="BL76"/>
  <c r="BK76"/>
  <c r="BJ76"/>
  <c r="BI76"/>
  <c r="BH76"/>
  <c r="BS75"/>
  <c r="BR75"/>
  <c r="BQ75"/>
  <c r="BP75"/>
  <c r="BO75"/>
  <c r="BN75"/>
  <c r="BM75"/>
  <c r="BL75"/>
  <c r="BK75"/>
  <c r="BJ75"/>
  <c r="BI75"/>
  <c r="BH75"/>
  <c r="BS74"/>
  <c r="BR74"/>
  <c r="BQ74"/>
  <c r="BP74"/>
  <c r="BO74"/>
  <c r="BN74"/>
  <c r="BM74"/>
  <c r="BL74"/>
  <c r="BK74"/>
  <c r="BJ74"/>
  <c r="BI74"/>
  <c r="BH74"/>
  <c r="BS73"/>
  <c r="BR73"/>
  <c r="BQ73"/>
  <c r="BP73"/>
  <c r="BO73"/>
  <c r="BN73"/>
  <c r="BM73"/>
  <c r="BL73"/>
  <c r="BK73"/>
  <c r="BJ73"/>
  <c r="BI73"/>
  <c r="BH73"/>
  <c r="BS4"/>
  <c r="BR4"/>
  <c r="BQ4"/>
  <c r="BQ3" s="1"/>
  <c r="BP4"/>
  <c r="BP3" s="1"/>
  <c r="BO4"/>
  <c r="BO3" s="1"/>
  <c r="BN4"/>
  <c r="BN3" s="1"/>
  <c r="BM4"/>
  <c r="BL4"/>
  <c r="BK4"/>
  <c r="BJ4"/>
  <c r="BI4"/>
  <c r="BI3" s="1"/>
  <c r="BH4"/>
  <c r="BH3" s="1"/>
  <c r="BG300"/>
  <c r="BF300"/>
  <c r="BE300"/>
  <c r="BD300"/>
  <c r="BC300"/>
  <c r="BB300"/>
  <c r="BA300"/>
  <c r="AZ300"/>
  <c r="AY300"/>
  <c r="AX300"/>
  <c r="AW300"/>
  <c r="AV300"/>
  <c r="BG299"/>
  <c r="BF299"/>
  <c r="BE299"/>
  <c r="BD299"/>
  <c r="BC299"/>
  <c r="BB299"/>
  <c r="BA299"/>
  <c r="AZ299"/>
  <c r="AY299"/>
  <c r="AX299"/>
  <c r="AW299"/>
  <c r="AV299"/>
  <c r="BG298"/>
  <c r="BF298"/>
  <c r="BE298"/>
  <c r="BD298"/>
  <c r="BC298"/>
  <c r="BB298"/>
  <c r="BA298"/>
  <c r="AZ298"/>
  <c r="AY298"/>
  <c r="AX298"/>
  <c r="AW298"/>
  <c r="AV298"/>
  <c r="BG297"/>
  <c r="BF297"/>
  <c r="BE297"/>
  <c r="BD297"/>
  <c r="BC297"/>
  <c r="BB297"/>
  <c r="BA297"/>
  <c r="AZ297"/>
  <c r="AY297"/>
  <c r="AX297"/>
  <c r="AW297"/>
  <c r="AV297"/>
  <c r="BG296"/>
  <c r="BF296"/>
  <c r="BE296"/>
  <c r="BD296"/>
  <c r="BC296"/>
  <c r="BB296"/>
  <c r="BA296"/>
  <c r="AZ296"/>
  <c r="AY296"/>
  <c r="AX296"/>
  <c r="AW296"/>
  <c r="AV296"/>
  <c r="BG295"/>
  <c r="BF295"/>
  <c r="BE295"/>
  <c r="BD295"/>
  <c r="BC295"/>
  <c r="BB295"/>
  <c r="BA295"/>
  <c r="AZ295"/>
  <c r="AY295"/>
  <c r="AX295"/>
  <c r="AW295"/>
  <c r="AV295"/>
  <c r="BG294"/>
  <c r="BF294"/>
  <c r="BE294"/>
  <c r="BD294"/>
  <c r="BC294"/>
  <c r="BB294"/>
  <c r="BA294"/>
  <c r="AZ294"/>
  <c r="AY294"/>
  <c r="AX294"/>
  <c r="AW294"/>
  <c r="AV294"/>
  <c r="BG293"/>
  <c r="BF293"/>
  <c r="BE293"/>
  <c r="BD293"/>
  <c r="BC293"/>
  <c r="BB293"/>
  <c r="BA293"/>
  <c r="AZ293"/>
  <c r="AY293"/>
  <c r="AX293"/>
  <c r="AW293"/>
  <c r="AV293"/>
  <c r="BG292"/>
  <c r="BF292"/>
  <c r="BE292"/>
  <c r="BD292"/>
  <c r="BC292"/>
  <c r="BB292"/>
  <c r="BA292"/>
  <c r="AZ292"/>
  <c r="AY292"/>
  <c r="AX292"/>
  <c r="AW292"/>
  <c r="AV292"/>
  <c r="BG291"/>
  <c r="BF291"/>
  <c r="BE291"/>
  <c r="BD291"/>
  <c r="BC291"/>
  <c r="BB291"/>
  <c r="BA291"/>
  <c r="AZ291"/>
  <c r="AY291"/>
  <c r="AX291"/>
  <c r="AW291"/>
  <c r="AV291"/>
  <c r="BG290"/>
  <c r="BF290"/>
  <c r="BE290"/>
  <c r="BD290"/>
  <c r="BC290"/>
  <c r="BB290"/>
  <c r="BA290"/>
  <c r="AZ290"/>
  <c r="AY290"/>
  <c r="AX290"/>
  <c r="AW290"/>
  <c r="AV290"/>
  <c r="BG289"/>
  <c r="BF289"/>
  <c r="BE289"/>
  <c r="BD289"/>
  <c r="BC289"/>
  <c r="BB289"/>
  <c r="BA289"/>
  <c r="AZ289"/>
  <c r="AY289"/>
  <c r="AX289"/>
  <c r="AW289"/>
  <c r="AV289"/>
  <c r="BG288"/>
  <c r="BF288"/>
  <c r="BE288"/>
  <c r="BD288"/>
  <c r="BC288"/>
  <c r="BB288"/>
  <c r="BA288"/>
  <c r="AZ288"/>
  <c r="AY288"/>
  <c r="AX288"/>
  <c r="AW288"/>
  <c r="AV288"/>
  <c r="BG287"/>
  <c r="BF287"/>
  <c r="BE287"/>
  <c r="BD287"/>
  <c r="BC287"/>
  <c r="BB287"/>
  <c r="BA287"/>
  <c r="AZ287"/>
  <c r="AY287"/>
  <c r="AX287"/>
  <c r="AW287"/>
  <c r="AV287"/>
  <c r="BG286"/>
  <c r="BF286"/>
  <c r="BE286"/>
  <c r="BD286"/>
  <c r="BC286"/>
  <c r="BB286"/>
  <c r="BA286"/>
  <c r="AZ286"/>
  <c r="AY286"/>
  <c r="AX286"/>
  <c r="AW286"/>
  <c r="AV286"/>
  <c r="BG285"/>
  <c r="BF285"/>
  <c r="BE285"/>
  <c r="BD285"/>
  <c r="BC285"/>
  <c r="BB285"/>
  <c r="BA285"/>
  <c r="AZ285"/>
  <c r="AY285"/>
  <c r="AX285"/>
  <c r="AW285"/>
  <c r="AV285"/>
  <c r="BG284"/>
  <c r="BF284"/>
  <c r="BE284"/>
  <c r="BD284"/>
  <c r="BC284"/>
  <c r="BB284"/>
  <c r="BA284"/>
  <c r="AZ284"/>
  <c r="AY284"/>
  <c r="AX284"/>
  <c r="AW284"/>
  <c r="AV284"/>
  <c r="BG283"/>
  <c r="BF283"/>
  <c r="BE283"/>
  <c r="BD283"/>
  <c r="BC283"/>
  <c r="BB283"/>
  <c r="BA283"/>
  <c r="AZ283"/>
  <c r="AY283"/>
  <c r="AX283"/>
  <c r="AW283"/>
  <c r="AV283"/>
  <c r="BG282"/>
  <c r="BF282"/>
  <c r="BE282"/>
  <c r="BD282"/>
  <c r="BC282"/>
  <c r="BB282"/>
  <c r="BA282"/>
  <c r="AZ282"/>
  <c r="AY282"/>
  <c r="AX282"/>
  <c r="AW282"/>
  <c r="AV282"/>
  <c r="BG281"/>
  <c r="BF281"/>
  <c r="BE281"/>
  <c r="BD281"/>
  <c r="BC281"/>
  <c r="BB281"/>
  <c r="BA281"/>
  <c r="AZ281"/>
  <c r="AY281"/>
  <c r="AX281"/>
  <c r="AW281"/>
  <c r="AV281"/>
  <c r="BG280"/>
  <c r="BF280"/>
  <c r="BE280"/>
  <c r="BD280"/>
  <c r="BC280"/>
  <c r="BB280"/>
  <c r="BA280"/>
  <c r="AZ280"/>
  <c r="AY280"/>
  <c r="AX280"/>
  <c r="AW280"/>
  <c r="AV280"/>
  <c r="BG279"/>
  <c r="BF279"/>
  <c r="BE279"/>
  <c r="BD279"/>
  <c r="BC279"/>
  <c r="BB279"/>
  <c r="BA279"/>
  <c r="AZ279"/>
  <c r="AY279"/>
  <c r="AX279"/>
  <c r="AW279"/>
  <c r="AV279"/>
  <c r="BG278"/>
  <c r="BF278"/>
  <c r="BE278"/>
  <c r="BD278"/>
  <c r="BC278"/>
  <c r="BB278"/>
  <c r="BA278"/>
  <c r="AZ278"/>
  <c r="AY278"/>
  <c r="AX278"/>
  <c r="AW278"/>
  <c r="AV278"/>
  <c r="BG277"/>
  <c r="BF277"/>
  <c r="BE277"/>
  <c r="BD277"/>
  <c r="BC277"/>
  <c r="BB277"/>
  <c r="BA277"/>
  <c r="AZ277"/>
  <c r="AY277"/>
  <c r="AX277"/>
  <c r="AW277"/>
  <c r="AV277"/>
  <c r="BG276"/>
  <c r="BF276"/>
  <c r="BE276"/>
  <c r="BD276"/>
  <c r="BC276"/>
  <c r="BB276"/>
  <c r="BA276"/>
  <c r="AZ276"/>
  <c r="AY276"/>
  <c r="AX276"/>
  <c r="AW276"/>
  <c r="AV276"/>
  <c r="BG275"/>
  <c r="BF275"/>
  <c r="BE275"/>
  <c r="BD275"/>
  <c r="BC275"/>
  <c r="BB275"/>
  <c r="BA275"/>
  <c r="AZ275"/>
  <c r="AY275"/>
  <c r="AX275"/>
  <c r="AW275"/>
  <c r="AV275"/>
  <c r="BG274"/>
  <c r="BF274"/>
  <c r="BE274"/>
  <c r="BD274"/>
  <c r="BC274"/>
  <c r="BB274"/>
  <c r="BA274"/>
  <c r="AZ274"/>
  <c r="AY274"/>
  <c r="AX274"/>
  <c r="AW274"/>
  <c r="AV274"/>
  <c r="BG273"/>
  <c r="BF273"/>
  <c r="BE273"/>
  <c r="BD273"/>
  <c r="BC273"/>
  <c r="BB273"/>
  <c r="BA273"/>
  <c r="AZ273"/>
  <c r="AY273"/>
  <c r="AX273"/>
  <c r="AW273"/>
  <c r="AV273"/>
  <c r="BG272"/>
  <c r="BF272"/>
  <c r="BE272"/>
  <c r="BD272"/>
  <c r="BC272"/>
  <c r="BB272"/>
  <c r="BA272"/>
  <c r="AZ272"/>
  <c r="AY272"/>
  <c r="AX272"/>
  <c r="AW272"/>
  <c r="AV272"/>
  <c r="BG271"/>
  <c r="BF271"/>
  <c r="BE271"/>
  <c r="BD271"/>
  <c r="BC271"/>
  <c r="BB271"/>
  <c r="BA271"/>
  <c r="AZ271"/>
  <c r="AY271"/>
  <c r="AX271"/>
  <c r="AW271"/>
  <c r="AV271"/>
  <c r="BG270"/>
  <c r="BF270"/>
  <c r="BE270"/>
  <c r="BD270"/>
  <c r="BC270"/>
  <c r="BB270"/>
  <c r="BA270"/>
  <c r="AZ270"/>
  <c r="AY270"/>
  <c r="AX270"/>
  <c r="AW270"/>
  <c r="AV270"/>
  <c r="BG269"/>
  <c r="BF269"/>
  <c r="BE269"/>
  <c r="BD269"/>
  <c r="BC269"/>
  <c r="BB269"/>
  <c r="BA269"/>
  <c r="AZ269"/>
  <c r="AY269"/>
  <c r="AX269"/>
  <c r="AW269"/>
  <c r="AV269"/>
  <c r="BG268"/>
  <c r="BF268"/>
  <c r="BE268"/>
  <c r="BD268"/>
  <c r="BC268"/>
  <c r="BB268"/>
  <c r="BA268"/>
  <c r="AZ268"/>
  <c r="AY268"/>
  <c r="AX268"/>
  <c r="AW268"/>
  <c r="AV268"/>
  <c r="BG267"/>
  <c r="BF267"/>
  <c r="BE267"/>
  <c r="BD267"/>
  <c r="BC267"/>
  <c r="BB267"/>
  <c r="BA267"/>
  <c r="AZ267"/>
  <c r="AY267"/>
  <c r="AX267"/>
  <c r="AW267"/>
  <c r="AV267"/>
  <c r="BG266"/>
  <c r="BF266"/>
  <c r="BE266"/>
  <c r="BD266"/>
  <c r="BC266"/>
  <c r="BB266"/>
  <c r="BA266"/>
  <c r="AZ266"/>
  <c r="AY266"/>
  <c r="AX266"/>
  <c r="AW266"/>
  <c r="AV266"/>
  <c r="BG265"/>
  <c r="BF265"/>
  <c r="BE265"/>
  <c r="BD265"/>
  <c r="BC265"/>
  <c r="BB265"/>
  <c r="BA265"/>
  <c r="AZ265"/>
  <c r="AY265"/>
  <c r="AX265"/>
  <c r="AW265"/>
  <c r="AV265"/>
  <c r="BG264"/>
  <c r="BF264"/>
  <c r="BE264"/>
  <c r="BD264"/>
  <c r="BC264"/>
  <c r="BB264"/>
  <c r="BA264"/>
  <c r="AZ264"/>
  <c r="AY264"/>
  <c r="AX264"/>
  <c r="AW264"/>
  <c r="AV264"/>
  <c r="BG263"/>
  <c r="BF263"/>
  <c r="BE263"/>
  <c r="BD263"/>
  <c r="BC263"/>
  <c r="BB263"/>
  <c r="BA263"/>
  <c r="AZ263"/>
  <c r="AY263"/>
  <c r="AX263"/>
  <c r="AW263"/>
  <c r="AV263"/>
  <c r="BG262"/>
  <c r="BF262"/>
  <c r="BE262"/>
  <c r="BD262"/>
  <c r="BC262"/>
  <c r="BB262"/>
  <c r="BA262"/>
  <c r="AZ262"/>
  <c r="AY262"/>
  <c r="AX262"/>
  <c r="AW262"/>
  <c r="AV262"/>
  <c r="BG261"/>
  <c r="BF261"/>
  <c r="BE261"/>
  <c r="BD261"/>
  <c r="BC261"/>
  <c r="BB261"/>
  <c r="BA261"/>
  <c r="AZ261"/>
  <c r="AY261"/>
  <c r="AX261"/>
  <c r="AW261"/>
  <c r="AV261"/>
  <c r="BG260"/>
  <c r="BF260"/>
  <c r="BE260"/>
  <c r="BD260"/>
  <c r="BC260"/>
  <c r="BB260"/>
  <c r="BA260"/>
  <c r="AZ260"/>
  <c r="AY260"/>
  <c r="AX260"/>
  <c r="AW260"/>
  <c r="AV260"/>
  <c r="BG259"/>
  <c r="BF259"/>
  <c r="BE259"/>
  <c r="BD259"/>
  <c r="BC259"/>
  <c r="BB259"/>
  <c r="BA259"/>
  <c r="AZ259"/>
  <c r="AY259"/>
  <c r="AX259"/>
  <c r="AW259"/>
  <c r="AV259"/>
  <c r="BG258"/>
  <c r="BF258"/>
  <c r="BE258"/>
  <c r="BD258"/>
  <c r="BC258"/>
  <c r="BB258"/>
  <c r="BA258"/>
  <c r="AZ258"/>
  <c r="AY258"/>
  <c r="AX258"/>
  <c r="AW258"/>
  <c r="AV258"/>
  <c r="BG257"/>
  <c r="BF257"/>
  <c r="BE257"/>
  <c r="BD257"/>
  <c r="BC257"/>
  <c r="BB257"/>
  <c r="BA257"/>
  <c r="AZ257"/>
  <c r="AY257"/>
  <c r="AX257"/>
  <c r="AW257"/>
  <c r="AV257"/>
  <c r="BG256"/>
  <c r="BF256"/>
  <c r="BE256"/>
  <c r="BD256"/>
  <c r="BC256"/>
  <c r="BB256"/>
  <c r="BA256"/>
  <c r="AZ256"/>
  <c r="AY256"/>
  <c r="AX256"/>
  <c r="AW256"/>
  <c r="AV256"/>
  <c r="BG255"/>
  <c r="BF255"/>
  <c r="BE255"/>
  <c r="BD255"/>
  <c r="BC255"/>
  <c r="BB255"/>
  <c r="BA255"/>
  <c r="AZ255"/>
  <c r="AY255"/>
  <c r="AX255"/>
  <c r="AW255"/>
  <c r="AV255"/>
  <c r="BG254"/>
  <c r="BF254"/>
  <c r="BE254"/>
  <c r="BD254"/>
  <c r="BC254"/>
  <c r="BB254"/>
  <c r="BA254"/>
  <c r="AZ254"/>
  <c r="AY254"/>
  <c r="AX254"/>
  <c r="AW254"/>
  <c r="AV254"/>
  <c r="BG253"/>
  <c r="BF253"/>
  <c r="BE253"/>
  <c r="BD253"/>
  <c r="BC253"/>
  <c r="BB253"/>
  <c r="BA253"/>
  <c r="AZ253"/>
  <c r="AY253"/>
  <c r="AX253"/>
  <c r="AW253"/>
  <c r="AV253"/>
  <c r="BG252"/>
  <c r="BF252"/>
  <c r="BE252"/>
  <c r="BD252"/>
  <c r="BC252"/>
  <c r="BB252"/>
  <c r="BA252"/>
  <c r="AZ252"/>
  <c r="AY252"/>
  <c r="AX252"/>
  <c r="AW252"/>
  <c r="AV252"/>
  <c r="BG251"/>
  <c r="BF251"/>
  <c r="BE251"/>
  <c r="BD251"/>
  <c r="BC251"/>
  <c r="BB251"/>
  <c r="BA251"/>
  <c r="AZ251"/>
  <c r="AY251"/>
  <c r="AX251"/>
  <c r="AW251"/>
  <c r="AV251"/>
  <c r="BG250"/>
  <c r="BF250"/>
  <c r="BE250"/>
  <c r="BD250"/>
  <c r="BC250"/>
  <c r="BB250"/>
  <c r="BA250"/>
  <c r="AZ250"/>
  <c r="AY250"/>
  <c r="AX250"/>
  <c r="AW250"/>
  <c r="AV250"/>
  <c r="BG249"/>
  <c r="BF249"/>
  <c r="BE249"/>
  <c r="BD249"/>
  <c r="BC249"/>
  <c r="BB249"/>
  <c r="BA249"/>
  <c r="AZ249"/>
  <c r="AY249"/>
  <c r="AX249"/>
  <c r="AW249"/>
  <c r="AV249"/>
  <c r="BG248"/>
  <c r="BF248"/>
  <c r="BE248"/>
  <c r="BD248"/>
  <c r="BC248"/>
  <c r="BB248"/>
  <c r="BA248"/>
  <c r="AZ248"/>
  <c r="AY248"/>
  <c r="AX248"/>
  <c r="AW248"/>
  <c r="AV248"/>
  <c r="BG247"/>
  <c r="BF247"/>
  <c r="BE247"/>
  <c r="BD247"/>
  <c r="BC247"/>
  <c r="BB247"/>
  <c r="BA247"/>
  <c r="AZ247"/>
  <c r="AY247"/>
  <c r="AX247"/>
  <c r="AW247"/>
  <c r="AV247"/>
  <c r="BG246"/>
  <c r="BF246"/>
  <c r="BE246"/>
  <c r="BD246"/>
  <c r="BC246"/>
  <c r="BB246"/>
  <c r="BA246"/>
  <c r="AZ246"/>
  <c r="AY246"/>
  <c r="AX246"/>
  <c r="AW246"/>
  <c r="AV246"/>
  <c r="BG245"/>
  <c r="BF245"/>
  <c r="BE245"/>
  <c r="BD245"/>
  <c r="BC245"/>
  <c r="BB245"/>
  <c r="BA245"/>
  <c r="AZ245"/>
  <c r="AY245"/>
  <c r="AX245"/>
  <c r="AW245"/>
  <c r="AV245"/>
  <c r="BG244"/>
  <c r="BF244"/>
  <c r="BE244"/>
  <c r="BD244"/>
  <c r="BC244"/>
  <c r="BB244"/>
  <c r="BA244"/>
  <c r="AZ244"/>
  <c r="AY244"/>
  <c r="AX244"/>
  <c r="AW244"/>
  <c r="AV244"/>
  <c r="BG243"/>
  <c r="BF243"/>
  <c r="BE243"/>
  <c r="BD243"/>
  <c r="BC243"/>
  <c r="BB243"/>
  <c r="BA243"/>
  <c r="AZ243"/>
  <c r="AY243"/>
  <c r="AX243"/>
  <c r="AW243"/>
  <c r="AV243"/>
  <c r="BG242"/>
  <c r="BF242"/>
  <c r="BE242"/>
  <c r="BD242"/>
  <c r="BC242"/>
  <c r="BB242"/>
  <c r="BA242"/>
  <c r="AZ242"/>
  <c r="AY242"/>
  <c r="AX242"/>
  <c r="AW242"/>
  <c r="AV242"/>
  <c r="BG241"/>
  <c r="BF241"/>
  <c r="BE241"/>
  <c r="BD241"/>
  <c r="BC241"/>
  <c r="BB241"/>
  <c r="BA241"/>
  <c r="AZ241"/>
  <c r="AY241"/>
  <c r="AX241"/>
  <c r="AW241"/>
  <c r="AV241"/>
  <c r="BG240"/>
  <c r="BF240"/>
  <c r="BE240"/>
  <c r="BD240"/>
  <c r="BC240"/>
  <c r="BB240"/>
  <c r="BA240"/>
  <c r="AZ240"/>
  <c r="AY240"/>
  <c r="AX240"/>
  <c r="AW240"/>
  <c r="AV240"/>
  <c r="BG239"/>
  <c r="BF239"/>
  <c r="BE239"/>
  <c r="BD239"/>
  <c r="BC239"/>
  <c r="BB239"/>
  <c r="BA239"/>
  <c r="AZ239"/>
  <c r="AY239"/>
  <c r="AX239"/>
  <c r="AW239"/>
  <c r="AV239"/>
  <c r="BG238"/>
  <c r="BF238"/>
  <c r="BE238"/>
  <c r="BD238"/>
  <c r="BC238"/>
  <c r="BB238"/>
  <c r="BA238"/>
  <c r="AZ238"/>
  <c r="AY238"/>
  <c r="AX238"/>
  <c r="AW238"/>
  <c r="AV238"/>
  <c r="BG237"/>
  <c r="BF237"/>
  <c r="BE237"/>
  <c r="BD237"/>
  <c r="BC237"/>
  <c r="BB237"/>
  <c r="BA237"/>
  <c r="AZ237"/>
  <c r="AY237"/>
  <c r="AX237"/>
  <c r="AW237"/>
  <c r="AV237"/>
  <c r="BG236"/>
  <c r="BF236"/>
  <c r="BE236"/>
  <c r="BD236"/>
  <c r="BC236"/>
  <c r="BB236"/>
  <c r="BA236"/>
  <c r="AZ236"/>
  <c r="AY236"/>
  <c r="AX236"/>
  <c r="AW236"/>
  <c r="AV236"/>
  <c r="BG235"/>
  <c r="BF235"/>
  <c r="BE235"/>
  <c r="BD235"/>
  <c r="BC235"/>
  <c r="BB235"/>
  <c r="BA235"/>
  <c r="AZ235"/>
  <c r="AY235"/>
  <c r="AX235"/>
  <c r="AW235"/>
  <c r="AV235"/>
  <c r="BG234"/>
  <c r="BF234"/>
  <c r="BE234"/>
  <c r="BD234"/>
  <c r="BC234"/>
  <c r="BB234"/>
  <c r="BA234"/>
  <c r="AZ234"/>
  <c r="AY234"/>
  <c r="AX234"/>
  <c r="AW234"/>
  <c r="AV234"/>
  <c r="BG233"/>
  <c r="BF233"/>
  <c r="BE233"/>
  <c r="BD233"/>
  <c r="BC233"/>
  <c r="BB233"/>
  <c r="BA233"/>
  <c r="AZ233"/>
  <c r="AY233"/>
  <c r="AX233"/>
  <c r="AW233"/>
  <c r="AV233"/>
  <c r="BG232"/>
  <c r="BF232"/>
  <c r="BE232"/>
  <c r="BD232"/>
  <c r="BC232"/>
  <c r="BB232"/>
  <c r="BA232"/>
  <c r="AZ232"/>
  <c r="AY232"/>
  <c r="AX232"/>
  <c r="AW232"/>
  <c r="AV232"/>
  <c r="BG231"/>
  <c r="BF231"/>
  <c r="BE231"/>
  <c r="BD231"/>
  <c r="BC231"/>
  <c r="BB231"/>
  <c r="BA231"/>
  <c r="AZ231"/>
  <c r="AY231"/>
  <c r="AX231"/>
  <c r="AW231"/>
  <c r="AV231"/>
  <c r="BG230"/>
  <c r="BF230"/>
  <c r="BE230"/>
  <c r="BD230"/>
  <c r="BC230"/>
  <c r="BB230"/>
  <c r="BA230"/>
  <c r="AZ230"/>
  <c r="AY230"/>
  <c r="AX230"/>
  <c r="AW230"/>
  <c r="AV230"/>
  <c r="BG229"/>
  <c r="BF229"/>
  <c r="BE229"/>
  <c r="BD229"/>
  <c r="BC229"/>
  <c r="BB229"/>
  <c r="BA229"/>
  <c r="AZ229"/>
  <c r="AY229"/>
  <c r="AX229"/>
  <c r="AW229"/>
  <c r="AV229"/>
  <c r="BG228"/>
  <c r="BF228"/>
  <c r="BE228"/>
  <c r="BD228"/>
  <c r="BC228"/>
  <c r="BB228"/>
  <c r="BA228"/>
  <c r="AZ228"/>
  <c r="AY228"/>
  <c r="AX228"/>
  <c r="AW228"/>
  <c r="AV228"/>
  <c r="BG227"/>
  <c r="BF227"/>
  <c r="BE227"/>
  <c r="BD227"/>
  <c r="BC227"/>
  <c r="BB227"/>
  <c r="BA227"/>
  <c r="AZ227"/>
  <c r="AY227"/>
  <c r="AX227"/>
  <c r="AW227"/>
  <c r="AV227"/>
  <c r="BG226"/>
  <c r="BF226"/>
  <c r="BE226"/>
  <c r="BD226"/>
  <c r="BC226"/>
  <c r="BB226"/>
  <c r="BA226"/>
  <c r="AZ226"/>
  <c r="AY226"/>
  <c r="AX226"/>
  <c r="AW226"/>
  <c r="AV226"/>
  <c r="BG225"/>
  <c r="BF225"/>
  <c r="BE225"/>
  <c r="BD225"/>
  <c r="BC225"/>
  <c r="BB225"/>
  <c r="BA225"/>
  <c r="AZ225"/>
  <c r="AY225"/>
  <c r="AX225"/>
  <c r="AW225"/>
  <c r="AV225"/>
  <c r="BG224"/>
  <c r="BF224"/>
  <c r="BE224"/>
  <c r="BD224"/>
  <c r="BC224"/>
  <c r="BB224"/>
  <c r="BA224"/>
  <c r="AZ224"/>
  <c r="AY224"/>
  <c r="AX224"/>
  <c r="AW224"/>
  <c r="AV224"/>
  <c r="BG223"/>
  <c r="BF223"/>
  <c r="BE223"/>
  <c r="BD223"/>
  <c r="BC223"/>
  <c r="BB223"/>
  <c r="BA223"/>
  <c r="AZ223"/>
  <c r="AY223"/>
  <c r="AX223"/>
  <c r="AW223"/>
  <c r="AV223"/>
  <c r="BG222"/>
  <c r="BF222"/>
  <c r="BE222"/>
  <c r="BD222"/>
  <c r="BC222"/>
  <c r="BB222"/>
  <c r="BA222"/>
  <c r="AZ222"/>
  <c r="AY222"/>
  <c r="AX222"/>
  <c r="AW222"/>
  <c r="AV222"/>
  <c r="BG221"/>
  <c r="BF221"/>
  <c r="BE221"/>
  <c r="BD221"/>
  <c r="BC221"/>
  <c r="BB221"/>
  <c r="BA221"/>
  <c r="AZ221"/>
  <c r="AY221"/>
  <c r="AX221"/>
  <c r="AW221"/>
  <c r="AV221"/>
  <c r="BG220"/>
  <c r="BF220"/>
  <c r="BE220"/>
  <c r="BD220"/>
  <c r="BC220"/>
  <c r="BB220"/>
  <c r="BA220"/>
  <c r="AZ220"/>
  <c r="AY220"/>
  <c r="AX220"/>
  <c r="AW220"/>
  <c r="AV220"/>
  <c r="BG219"/>
  <c r="BF219"/>
  <c r="BE219"/>
  <c r="BD219"/>
  <c r="BC219"/>
  <c r="BB219"/>
  <c r="BA219"/>
  <c r="AZ219"/>
  <c r="AY219"/>
  <c r="AX219"/>
  <c r="AW219"/>
  <c r="AV219"/>
  <c r="BG218"/>
  <c r="BF218"/>
  <c r="BE218"/>
  <c r="BD218"/>
  <c r="BC218"/>
  <c r="BB218"/>
  <c r="BA218"/>
  <c r="AZ218"/>
  <c r="AY218"/>
  <c r="AX218"/>
  <c r="AW218"/>
  <c r="AV218"/>
  <c r="BG217"/>
  <c r="BF217"/>
  <c r="BE217"/>
  <c r="BD217"/>
  <c r="BC217"/>
  <c r="BB217"/>
  <c r="BA217"/>
  <c r="AZ217"/>
  <c r="AY217"/>
  <c r="AX217"/>
  <c r="AW217"/>
  <c r="AV217"/>
  <c r="BG216"/>
  <c r="BF216"/>
  <c r="BE216"/>
  <c r="BD216"/>
  <c r="BC216"/>
  <c r="BB216"/>
  <c r="BA216"/>
  <c r="AZ216"/>
  <c r="AY216"/>
  <c r="AX216"/>
  <c r="AW216"/>
  <c r="AV216"/>
  <c r="BG215"/>
  <c r="BF215"/>
  <c r="BE215"/>
  <c r="BD215"/>
  <c r="BC215"/>
  <c r="BB215"/>
  <c r="BA215"/>
  <c r="AZ215"/>
  <c r="AY215"/>
  <c r="AX215"/>
  <c r="AW215"/>
  <c r="AV215"/>
  <c r="BG214"/>
  <c r="BF214"/>
  <c r="BE214"/>
  <c r="BD214"/>
  <c r="BC214"/>
  <c r="BB214"/>
  <c r="BA214"/>
  <c r="AZ214"/>
  <c r="AY214"/>
  <c r="AX214"/>
  <c r="AW214"/>
  <c r="AV214"/>
  <c r="BG213"/>
  <c r="BF213"/>
  <c r="BE213"/>
  <c r="BD213"/>
  <c r="BC213"/>
  <c r="BB213"/>
  <c r="BA213"/>
  <c r="AZ213"/>
  <c r="AY213"/>
  <c r="AX213"/>
  <c r="AW213"/>
  <c r="AV213"/>
  <c r="BG212"/>
  <c r="BF212"/>
  <c r="BE212"/>
  <c r="BD212"/>
  <c r="BC212"/>
  <c r="BB212"/>
  <c r="BA212"/>
  <c r="AZ212"/>
  <c r="AY212"/>
  <c r="AX212"/>
  <c r="AW212"/>
  <c r="AV212"/>
  <c r="BG211"/>
  <c r="BF211"/>
  <c r="BE211"/>
  <c r="BD211"/>
  <c r="BC211"/>
  <c r="BB211"/>
  <c r="BA211"/>
  <c r="AZ211"/>
  <c r="AY211"/>
  <c r="AX211"/>
  <c r="AW211"/>
  <c r="AV211"/>
  <c r="BG210"/>
  <c r="BF210"/>
  <c r="BE210"/>
  <c r="BD210"/>
  <c r="BC210"/>
  <c r="BB210"/>
  <c r="BA210"/>
  <c r="AZ210"/>
  <c r="AY210"/>
  <c r="AX210"/>
  <c r="AW210"/>
  <c r="AV210"/>
  <c r="BG209"/>
  <c r="BF209"/>
  <c r="BE209"/>
  <c r="BD209"/>
  <c r="BC209"/>
  <c r="BB209"/>
  <c r="BA209"/>
  <c r="AZ209"/>
  <c r="AY209"/>
  <c r="AX209"/>
  <c r="AW209"/>
  <c r="AV209"/>
  <c r="BG208"/>
  <c r="BF208"/>
  <c r="BE208"/>
  <c r="BD208"/>
  <c r="BC208"/>
  <c r="BB208"/>
  <c r="BA208"/>
  <c r="AZ208"/>
  <c r="AY208"/>
  <c r="AX208"/>
  <c r="AW208"/>
  <c r="AV208"/>
  <c r="BG207"/>
  <c r="BF207"/>
  <c r="BE207"/>
  <c r="BD207"/>
  <c r="BC207"/>
  <c r="BB207"/>
  <c r="BA207"/>
  <c r="AZ207"/>
  <c r="AY207"/>
  <c r="AX207"/>
  <c r="AW207"/>
  <c r="AV207"/>
  <c r="BG206"/>
  <c r="BF206"/>
  <c r="BE206"/>
  <c r="BD206"/>
  <c r="BC206"/>
  <c r="BB206"/>
  <c r="BA206"/>
  <c r="AZ206"/>
  <c r="AY206"/>
  <c r="AX206"/>
  <c r="AW206"/>
  <c r="AV206"/>
  <c r="BG205"/>
  <c r="BF205"/>
  <c r="BE205"/>
  <c r="BD205"/>
  <c r="BC205"/>
  <c r="BB205"/>
  <c r="BA205"/>
  <c r="AZ205"/>
  <c r="AY205"/>
  <c r="AX205"/>
  <c r="AW205"/>
  <c r="AV205"/>
  <c r="BG204"/>
  <c r="BF204"/>
  <c r="BE204"/>
  <c r="BD204"/>
  <c r="BC204"/>
  <c r="BB204"/>
  <c r="BA204"/>
  <c r="AZ204"/>
  <c r="AY204"/>
  <c r="AX204"/>
  <c r="AW204"/>
  <c r="AV204"/>
  <c r="BG203"/>
  <c r="BF203"/>
  <c r="BE203"/>
  <c r="BD203"/>
  <c r="BC203"/>
  <c r="BB203"/>
  <c r="BA203"/>
  <c r="AZ203"/>
  <c r="AY203"/>
  <c r="AX203"/>
  <c r="AW203"/>
  <c r="AV203"/>
  <c r="BG202"/>
  <c r="BF202"/>
  <c r="BE202"/>
  <c r="BD202"/>
  <c r="BC202"/>
  <c r="BB202"/>
  <c r="BA202"/>
  <c r="AZ202"/>
  <c r="AY202"/>
  <c r="AX202"/>
  <c r="AW202"/>
  <c r="AV202"/>
  <c r="BG201"/>
  <c r="BF201"/>
  <c r="BE201"/>
  <c r="BD201"/>
  <c r="BC201"/>
  <c r="BB201"/>
  <c r="BA201"/>
  <c r="AZ201"/>
  <c r="AY201"/>
  <c r="AX201"/>
  <c r="AW201"/>
  <c r="AV201"/>
  <c r="BG200"/>
  <c r="BF200"/>
  <c r="BE200"/>
  <c r="BD200"/>
  <c r="BC200"/>
  <c r="BB200"/>
  <c r="BA200"/>
  <c r="AZ200"/>
  <c r="AY200"/>
  <c r="AX200"/>
  <c r="AW200"/>
  <c r="AV200"/>
  <c r="BG199"/>
  <c r="BF199"/>
  <c r="BE199"/>
  <c r="BD199"/>
  <c r="BC199"/>
  <c r="BB199"/>
  <c r="BA199"/>
  <c r="AZ199"/>
  <c r="AY199"/>
  <c r="AX199"/>
  <c r="AW199"/>
  <c r="AV199"/>
  <c r="BG198"/>
  <c r="BF198"/>
  <c r="BE198"/>
  <c r="BD198"/>
  <c r="BC198"/>
  <c r="BB198"/>
  <c r="BA198"/>
  <c r="AZ198"/>
  <c r="AY198"/>
  <c r="AX198"/>
  <c r="AW198"/>
  <c r="AV198"/>
  <c r="BG197"/>
  <c r="BF197"/>
  <c r="BE197"/>
  <c r="BD197"/>
  <c r="BC197"/>
  <c r="BB197"/>
  <c r="BA197"/>
  <c r="AZ197"/>
  <c r="AY197"/>
  <c r="AX197"/>
  <c r="AW197"/>
  <c r="AV197"/>
  <c r="BG196"/>
  <c r="BF196"/>
  <c r="BE196"/>
  <c r="BD196"/>
  <c r="BC196"/>
  <c r="BB196"/>
  <c r="BA196"/>
  <c r="AZ196"/>
  <c r="AY196"/>
  <c r="AX196"/>
  <c r="AW196"/>
  <c r="AV196"/>
  <c r="BG195"/>
  <c r="BF195"/>
  <c r="BE195"/>
  <c r="BD195"/>
  <c r="BC195"/>
  <c r="BB195"/>
  <c r="BA195"/>
  <c r="AZ195"/>
  <c r="AY195"/>
  <c r="AX195"/>
  <c r="AW195"/>
  <c r="AV195"/>
  <c r="BG194"/>
  <c r="BF194"/>
  <c r="BE194"/>
  <c r="BD194"/>
  <c r="BC194"/>
  <c r="BB194"/>
  <c r="BA194"/>
  <c r="AZ194"/>
  <c r="AY194"/>
  <c r="AX194"/>
  <c r="AW194"/>
  <c r="AV194"/>
  <c r="BG193"/>
  <c r="BF193"/>
  <c r="BE193"/>
  <c r="BD193"/>
  <c r="BC193"/>
  <c r="BB193"/>
  <c r="BA193"/>
  <c r="AZ193"/>
  <c r="AY193"/>
  <c r="AX193"/>
  <c r="AW193"/>
  <c r="AV193"/>
  <c r="BG192"/>
  <c r="BF192"/>
  <c r="BE192"/>
  <c r="BD192"/>
  <c r="BC192"/>
  <c r="BB192"/>
  <c r="BA192"/>
  <c r="AZ192"/>
  <c r="AY192"/>
  <c r="AX192"/>
  <c r="AW192"/>
  <c r="AV192"/>
  <c r="BG191"/>
  <c r="BF191"/>
  <c r="BE191"/>
  <c r="BD191"/>
  <c r="BC191"/>
  <c r="BB191"/>
  <c r="BA191"/>
  <c r="AZ191"/>
  <c r="AY191"/>
  <c r="AX191"/>
  <c r="AW191"/>
  <c r="AV191"/>
  <c r="BG190"/>
  <c r="BF190"/>
  <c r="BE190"/>
  <c r="BD190"/>
  <c r="BC190"/>
  <c r="BB190"/>
  <c r="BA190"/>
  <c r="AZ190"/>
  <c r="AY190"/>
  <c r="AX190"/>
  <c r="AW190"/>
  <c r="AV190"/>
  <c r="BG189"/>
  <c r="BF189"/>
  <c r="BE189"/>
  <c r="BD189"/>
  <c r="BC189"/>
  <c r="BB189"/>
  <c r="BA189"/>
  <c r="AZ189"/>
  <c r="AY189"/>
  <c r="AX189"/>
  <c r="AW189"/>
  <c r="AV189"/>
  <c r="BG188"/>
  <c r="BF188"/>
  <c r="BE188"/>
  <c r="BD188"/>
  <c r="BC188"/>
  <c r="BB188"/>
  <c r="BA188"/>
  <c r="AZ188"/>
  <c r="AY188"/>
  <c r="AX188"/>
  <c r="AW188"/>
  <c r="AV188"/>
  <c r="BG187"/>
  <c r="BF187"/>
  <c r="BE187"/>
  <c r="BD187"/>
  <c r="BC187"/>
  <c r="BB187"/>
  <c r="BA187"/>
  <c r="AZ187"/>
  <c r="AY187"/>
  <c r="AX187"/>
  <c r="AW187"/>
  <c r="AV187"/>
  <c r="BG186"/>
  <c r="BF186"/>
  <c r="BE186"/>
  <c r="BD186"/>
  <c r="BC186"/>
  <c r="BB186"/>
  <c r="BA186"/>
  <c r="AZ186"/>
  <c r="AY186"/>
  <c r="AX186"/>
  <c r="AW186"/>
  <c r="AV186"/>
  <c r="BG185"/>
  <c r="BF185"/>
  <c r="BE185"/>
  <c r="BD185"/>
  <c r="BC185"/>
  <c r="BB185"/>
  <c r="BA185"/>
  <c r="AZ185"/>
  <c r="AY185"/>
  <c r="AX185"/>
  <c r="AW185"/>
  <c r="AV185"/>
  <c r="BG184"/>
  <c r="BF184"/>
  <c r="BE184"/>
  <c r="BD184"/>
  <c r="BC184"/>
  <c r="BB184"/>
  <c r="BA184"/>
  <c r="AZ184"/>
  <c r="AY184"/>
  <c r="AX184"/>
  <c r="AW184"/>
  <c r="AV184"/>
  <c r="BG183"/>
  <c r="BF183"/>
  <c r="BE183"/>
  <c r="BD183"/>
  <c r="BC183"/>
  <c r="BB183"/>
  <c r="BA183"/>
  <c r="AZ183"/>
  <c r="AY183"/>
  <c r="AX183"/>
  <c r="AW183"/>
  <c r="AV183"/>
  <c r="BG182"/>
  <c r="BF182"/>
  <c r="BE182"/>
  <c r="BD182"/>
  <c r="BC182"/>
  <c r="BB182"/>
  <c r="BA182"/>
  <c r="AZ182"/>
  <c r="AY182"/>
  <c r="AX182"/>
  <c r="AW182"/>
  <c r="AV182"/>
  <c r="BG181"/>
  <c r="BF181"/>
  <c r="BE181"/>
  <c r="BD181"/>
  <c r="BC181"/>
  <c r="BB181"/>
  <c r="BA181"/>
  <c r="AZ181"/>
  <c r="AY181"/>
  <c r="AX181"/>
  <c r="AW181"/>
  <c r="AV181"/>
  <c r="BG180"/>
  <c r="BF180"/>
  <c r="BE180"/>
  <c r="BD180"/>
  <c r="BC180"/>
  <c r="BB180"/>
  <c r="BA180"/>
  <c r="AZ180"/>
  <c r="AY180"/>
  <c r="AX180"/>
  <c r="AW180"/>
  <c r="AV180"/>
  <c r="BG179"/>
  <c r="BF179"/>
  <c r="BE179"/>
  <c r="BD179"/>
  <c r="BC179"/>
  <c r="BB179"/>
  <c r="BA179"/>
  <c r="AZ179"/>
  <c r="AY179"/>
  <c r="AX179"/>
  <c r="AW179"/>
  <c r="AV179"/>
  <c r="BG178"/>
  <c r="BF178"/>
  <c r="BE178"/>
  <c r="BD178"/>
  <c r="BC178"/>
  <c r="BB178"/>
  <c r="BA178"/>
  <c r="AZ178"/>
  <c r="AY178"/>
  <c r="AX178"/>
  <c r="AW178"/>
  <c r="AV178"/>
  <c r="BG177"/>
  <c r="BF177"/>
  <c r="BE177"/>
  <c r="BD177"/>
  <c r="BC177"/>
  <c r="BB177"/>
  <c r="BA177"/>
  <c r="AZ177"/>
  <c r="AY177"/>
  <c r="AX177"/>
  <c r="AW177"/>
  <c r="AV177"/>
  <c r="BG176"/>
  <c r="BF176"/>
  <c r="BE176"/>
  <c r="BD176"/>
  <c r="BC176"/>
  <c r="BB176"/>
  <c r="BA176"/>
  <c r="AZ176"/>
  <c r="AY176"/>
  <c r="AX176"/>
  <c r="AW176"/>
  <c r="AV176"/>
  <c r="BG175"/>
  <c r="BF175"/>
  <c r="BE175"/>
  <c r="BD175"/>
  <c r="BC175"/>
  <c r="BB175"/>
  <c r="BA175"/>
  <c r="AZ175"/>
  <c r="AY175"/>
  <c r="AX175"/>
  <c r="AW175"/>
  <c r="AV175"/>
  <c r="BG174"/>
  <c r="BF174"/>
  <c r="BE174"/>
  <c r="BD174"/>
  <c r="BC174"/>
  <c r="BB174"/>
  <c r="BA174"/>
  <c r="AZ174"/>
  <c r="AY174"/>
  <c r="AX174"/>
  <c r="AW174"/>
  <c r="AV174"/>
  <c r="BG173"/>
  <c r="BF173"/>
  <c r="BE173"/>
  <c r="BD173"/>
  <c r="BC173"/>
  <c r="BB173"/>
  <c r="BA173"/>
  <c r="AZ173"/>
  <c r="AY173"/>
  <c r="AX173"/>
  <c r="AW173"/>
  <c r="AV173"/>
  <c r="BG172"/>
  <c r="BF172"/>
  <c r="BE172"/>
  <c r="BD172"/>
  <c r="BC172"/>
  <c r="BB172"/>
  <c r="BA172"/>
  <c r="AZ172"/>
  <c r="AY172"/>
  <c r="AX172"/>
  <c r="AW172"/>
  <c r="AV172"/>
  <c r="BG171"/>
  <c r="BF171"/>
  <c r="BE171"/>
  <c r="BD171"/>
  <c r="BC171"/>
  <c r="BB171"/>
  <c r="BA171"/>
  <c r="AZ171"/>
  <c r="AY171"/>
  <c r="AX171"/>
  <c r="AW171"/>
  <c r="AV171"/>
  <c r="BG170"/>
  <c r="BF170"/>
  <c r="BE170"/>
  <c r="BD170"/>
  <c r="BC170"/>
  <c r="BB170"/>
  <c r="BA170"/>
  <c r="AZ170"/>
  <c r="AY170"/>
  <c r="AX170"/>
  <c r="AW170"/>
  <c r="AV170"/>
  <c r="BG169"/>
  <c r="BF169"/>
  <c r="BE169"/>
  <c r="BD169"/>
  <c r="BC169"/>
  <c r="BB169"/>
  <c r="BA169"/>
  <c r="AZ169"/>
  <c r="AY169"/>
  <c r="AX169"/>
  <c r="AW169"/>
  <c r="AV169"/>
  <c r="BG168"/>
  <c r="BF168"/>
  <c r="BE168"/>
  <c r="BD168"/>
  <c r="BC168"/>
  <c r="BB168"/>
  <c r="BA168"/>
  <c r="AZ168"/>
  <c r="AY168"/>
  <c r="AX168"/>
  <c r="AW168"/>
  <c r="AV168"/>
  <c r="BG167"/>
  <c r="BF167"/>
  <c r="BE167"/>
  <c r="BD167"/>
  <c r="BC167"/>
  <c r="BB167"/>
  <c r="BA167"/>
  <c r="AZ167"/>
  <c r="AY167"/>
  <c r="AX167"/>
  <c r="AW167"/>
  <c r="AV167"/>
  <c r="BG166"/>
  <c r="BF166"/>
  <c r="BE166"/>
  <c r="BD166"/>
  <c r="BC166"/>
  <c r="BB166"/>
  <c r="BA166"/>
  <c r="AZ166"/>
  <c r="AY166"/>
  <c r="AX166"/>
  <c r="AW166"/>
  <c r="AV166"/>
  <c r="BG165"/>
  <c r="BF165"/>
  <c r="BE165"/>
  <c r="BD165"/>
  <c r="BC165"/>
  <c r="BB165"/>
  <c r="BA165"/>
  <c r="AZ165"/>
  <c r="AY165"/>
  <c r="AX165"/>
  <c r="AW165"/>
  <c r="AV165"/>
  <c r="BG164"/>
  <c r="BF164"/>
  <c r="BE164"/>
  <c r="BD164"/>
  <c r="BC164"/>
  <c r="BB164"/>
  <c r="BA164"/>
  <c r="AZ164"/>
  <c r="AY164"/>
  <c r="AX164"/>
  <c r="AW164"/>
  <c r="AV164"/>
  <c r="BG163"/>
  <c r="BF163"/>
  <c r="BE163"/>
  <c r="BD163"/>
  <c r="BC163"/>
  <c r="BB163"/>
  <c r="BA163"/>
  <c r="AZ163"/>
  <c r="AY163"/>
  <c r="AX163"/>
  <c r="AW163"/>
  <c r="AV163"/>
  <c r="BG162"/>
  <c r="BF162"/>
  <c r="BE162"/>
  <c r="BD162"/>
  <c r="BC162"/>
  <c r="BB162"/>
  <c r="BA162"/>
  <c r="AZ162"/>
  <c r="AY162"/>
  <c r="AX162"/>
  <c r="AW162"/>
  <c r="AV162"/>
  <c r="BG161"/>
  <c r="BF161"/>
  <c r="BE161"/>
  <c r="BD161"/>
  <c r="BC161"/>
  <c r="BB161"/>
  <c r="BA161"/>
  <c r="AZ161"/>
  <c r="AY161"/>
  <c r="AX161"/>
  <c r="AW161"/>
  <c r="AV161"/>
  <c r="BG160"/>
  <c r="BF160"/>
  <c r="BE160"/>
  <c r="BD160"/>
  <c r="BC160"/>
  <c r="BB160"/>
  <c r="BA160"/>
  <c r="AZ160"/>
  <c r="AY160"/>
  <c r="AX160"/>
  <c r="AW160"/>
  <c r="AV160"/>
  <c r="BG159"/>
  <c r="BF159"/>
  <c r="BE159"/>
  <c r="BD159"/>
  <c r="BC159"/>
  <c r="BB159"/>
  <c r="BA159"/>
  <c r="AZ159"/>
  <c r="AY159"/>
  <c r="AX159"/>
  <c r="AW159"/>
  <c r="AV159"/>
  <c r="BG158"/>
  <c r="BF158"/>
  <c r="BE158"/>
  <c r="BD158"/>
  <c r="BC158"/>
  <c r="BB158"/>
  <c r="BA158"/>
  <c r="AZ158"/>
  <c r="AY158"/>
  <c r="AX158"/>
  <c r="AW158"/>
  <c r="AV158"/>
  <c r="BG157"/>
  <c r="BF157"/>
  <c r="BE157"/>
  <c r="BD157"/>
  <c r="BC157"/>
  <c r="BB157"/>
  <c r="BA157"/>
  <c r="AZ157"/>
  <c r="AY157"/>
  <c r="AX157"/>
  <c r="AW157"/>
  <c r="AV157"/>
  <c r="BG156"/>
  <c r="BF156"/>
  <c r="BE156"/>
  <c r="BD156"/>
  <c r="BC156"/>
  <c r="BB156"/>
  <c r="BA156"/>
  <c r="AZ156"/>
  <c r="AY156"/>
  <c r="AX156"/>
  <c r="AW156"/>
  <c r="AV156"/>
  <c r="BG155"/>
  <c r="BF155"/>
  <c r="BE155"/>
  <c r="BD155"/>
  <c r="BC155"/>
  <c r="BB155"/>
  <c r="BA155"/>
  <c r="AZ155"/>
  <c r="AY155"/>
  <c r="AX155"/>
  <c r="AW155"/>
  <c r="AV155"/>
  <c r="BG154"/>
  <c r="BF154"/>
  <c r="BE154"/>
  <c r="BD154"/>
  <c r="BC154"/>
  <c r="BB154"/>
  <c r="BA154"/>
  <c r="AZ154"/>
  <c r="AY154"/>
  <c r="AX154"/>
  <c r="AW154"/>
  <c r="AV154"/>
  <c r="BG153"/>
  <c r="BF153"/>
  <c r="BE153"/>
  <c r="BD153"/>
  <c r="BC153"/>
  <c r="BB153"/>
  <c r="BA153"/>
  <c r="AZ153"/>
  <c r="AY153"/>
  <c r="AX153"/>
  <c r="AW153"/>
  <c r="AV153"/>
  <c r="BG152"/>
  <c r="BF152"/>
  <c r="BE152"/>
  <c r="BD152"/>
  <c r="BC152"/>
  <c r="BB152"/>
  <c r="BA152"/>
  <c r="AZ152"/>
  <c r="AY152"/>
  <c r="AX152"/>
  <c r="AW152"/>
  <c r="AV152"/>
  <c r="BG151"/>
  <c r="BF151"/>
  <c r="BE151"/>
  <c r="BD151"/>
  <c r="BC151"/>
  <c r="BB151"/>
  <c r="BA151"/>
  <c r="AZ151"/>
  <c r="AY151"/>
  <c r="AX151"/>
  <c r="AW151"/>
  <c r="AV151"/>
  <c r="BG150"/>
  <c r="BF150"/>
  <c r="BE150"/>
  <c r="BD150"/>
  <c r="BC150"/>
  <c r="BB150"/>
  <c r="BA150"/>
  <c r="AZ150"/>
  <c r="AY150"/>
  <c r="AX150"/>
  <c r="AW150"/>
  <c r="AV150"/>
  <c r="BG149"/>
  <c r="BF149"/>
  <c r="BE149"/>
  <c r="BD149"/>
  <c r="BC149"/>
  <c r="BB149"/>
  <c r="BA149"/>
  <c r="AZ149"/>
  <c r="AY149"/>
  <c r="AX149"/>
  <c r="AW149"/>
  <c r="AV149"/>
  <c r="BG148"/>
  <c r="BF148"/>
  <c r="BE148"/>
  <c r="BD148"/>
  <c r="BC148"/>
  <c r="BB148"/>
  <c r="BA148"/>
  <c r="AZ148"/>
  <c r="AY148"/>
  <c r="AX148"/>
  <c r="AW148"/>
  <c r="AV148"/>
  <c r="BG147"/>
  <c r="BF147"/>
  <c r="BE147"/>
  <c r="BD147"/>
  <c r="BC147"/>
  <c r="BB147"/>
  <c r="BA147"/>
  <c r="AZ147"/>
  <c r="AY147"/>
  <c r="AX147"/>
  <c r="AW147"/>
  <c r="AV147"/>
  <c r="BG146"/>
  <c r="BF146"/>
  <c r="BE146"/>
  <c r="BD146"/>
  <c r="BC146"/>
  <c r="BB146"/>
  <c r="BA146"/>
  <c r="AZ146"/>
  <c r="AY146"/>
  <c r="AX146"/>
  <c r="AW146"/>
  <c r="AV146"/>
  <c r="BG145"/>
  <c r="BF145"/>
  <c r="BE145"/>
  <c r="BD145"/>
  <c r="BC145"/>
  <c r="BB145"/>
  <c r="BA145"/>
  <c r="AZ145"/>
  <c r="AY145"/>
  <c r="AX145"/>
  <c r="AW145"/>
  <c r="AV145"/>
  <c r="BG144"/>
  <c r="BF144"/>
  <c r="BE144"/>
  <c r="BD144"/>
  <c r="BC144"/>
  <c r="BB144"/>
  <c r="BA144"/>
  <c r="AZ144"/>
  <c r="AY144"/>
  <c r="AX144"/>
  <c r="AW144"/>
  <c r="AV144"/>
  <c r="BG143"/>
  <c r="BF143"/>
  <c r="BE143"/>
  <c r="BD143"/>
  <c r="BC143"/>
  <c r="BB143"/>
  <c r="BA143"/>
  <c r="AZ143"/>
  <c r="AY143"/>
  <c r="AX143"/>
  <c r="AW143"/>
  <c r="AV143"/>
  <c r="BG142"/>
  <c r="BF142"/>
  <c r="BE142"/>
  <c r="BD142"/>
  <c r="BC142"/>
  <c r="BB142"/>
  <c r="BA142"/>
  <c r="AZ142"/>
  <c r="AY142"/>
  <c r="AX142"/>
  <c r="AW142"/>
  <c r="AV142"/>
  <c r="BG141"/>
  <c r="BF141"/>
  <c r="BE141"/>
  <c r="BD141"/>
  <c r="BC141"/>
  <c r="BB141"/>
  <c r="BA141"/>
  <c r="AZ141"/>
  <c r="AY141"/>
  <c r="AX141"/>
  <c r="AW141"/>
  <c r="AV141"/>
  <c r="BG140"/>
  <c r="BF140"/>
  <c r="BE140"/>
  <c r="BD140"/>
  <c r="BC140"/>
  <c r="BB140"/>
  <c r="BA140"/>
  <c r="AZ140"/>
  <c r="AY140"/>
  <c r="AX140"/>
  <c r="AW140"/>
  <c r="AV140"/>
  <c r="BG139"/>
  <c r="BF139"/>
  <c r="BE139"/>
  <c r="BD139"/>
  <c r="BC139"/>
  <c r="BB139"/>
  <c r="BA139"/>
  <c r="AZ139"/>
  <c r="AY139"/>
  <c r="AX139"/>
  <c r="AW139"/>
  <c r="AV139"/>
  <c r="BG138"/>
  <c r="BF138"/>
  <c r="BE138"/>
  <c r="BD138"/>
  <c r="BC138"/>
  <c r="BB138"/>
  <c r="BA138"/>
  <c r="AZ138"/>
  <c r="AY138"/>
  <c r="AX138"/>
  <c r="AW138"/>
  <c r="AV138"/>
  <c r="BG137"/>
  <c r="BF137"/>
  <c r="BE137"/>
  <c r="BD137"/>
  <c r="BC137"/>
  <c r="BB137"/>
  <c r="BA137"/>
  <c r="AZ137"/>
  <c r="AY137"/>
  <c r="AX137"/>
  <c r="AW137"/>
  <c r="AV137"/>
  <c r="BG136"/>
  <c r="BF136"/>
  <c r="BE136"/>
  <c r="BD136"/>
  <c r="BC136"/>
  <c r="BB136"/>
  <c r="BA136"/>
  <c r="AZ136"/>
  <c r="AY136"/>
  <c r="AX136"/>
  <c r="AW136"/>
  <c r="AV136"/>
  <c r="BG135"/>
  <c r="BF135"/>
  <c r="BE135"/>
  <c r="BD135"/>
  <c r="BC135"/>
  <c r="BB135"/>
  <c r="BA135"/>
  <c r="AZ135"/>
  <c r="AY135"/>
  <c r="AX135"/>
  <c r="AW135"/>
  <c r="AV135"/>
  <c r="BG134"/>
  <c r="BF134"/>
  <c r="BE134"/>
  <c r="BD134"/>
  <c r="BC134"/>
  <c r="BB134"/>
  <c r="BA134"/>
  <c r="AZ134"/>
  <c r="AY134"/>
  <c r="AX134"/>
  <c r="AW134"/>
  <c r="AV134"/>
  <c r="BG133"/>
  <c r="BF133"/>
  <c r="BE133"/>
  <c r="BD133"/>
  <c r="BC133"/>
  <c r="BB133"/>
  <c r="BA133"/>
  <c r="AZ133"/>
  <c r="AY133"/>
  <c r="AX133"/>
  <c r="AW133"/>
  <c r="AV133"/>
  <c r="BG132"/>
  <c r="BF132"/>
  <c r="BE132"/>
  <c r="BD132"/>
  <c r="BC132"/>
  <c r="BB132"/>
  <c r="BA132"/>
  <c r="AZ132"/>
  <c r="AY132"/>
  <c r="AX132"/>
  <c r="AW132"/>
  <c r="AV132"/>
  <c r="BG131"/>
  <c r="BF131"/>
  <c r="BE131"/>
  <c r="BD131"/>
  <c r="BC131"/>
  <c r="BB131"/>
  <c r="BA131"/>
  <c r="AZ131"/>
  <c r="AY131"/>
  <c r="AX131"/>
  <c r="AW131"/>
  <c r="AV131"/>
  <c r="BG130"/>
  <c r="BF130"/>
  <c r="BE130"/>
  <c r="BD130"/>
  <c r="BC130"/>
  <c r="BB130"/>
  <c r="BA130"/>
  <c r="AZ130"/>
  <c r="AY130"/>
  <c r="AX130"/>
  <c r="AW130"/>
  <c r="AV130"/>
  <c r="BG129"/>
  <c r="BF129"/>
  <c r="BE129"/>
  <c r="BD129"/>
  <c r="BC129"/>
  <c r="BB129"/>
  <c r="BA129"/>
  <c r="AZ129"/>
  <c r="AY129"/>
  <c r="AX129"/>
  <c r="AW129"/>
  <c r="AV129"/>
  <c r="BG128"/>
  <c r="BF128"/>
  <c r="BE128"/>
  <c r="BD128"/>
  <c r="BC128"/>
  <c r="BB128"/>
  <c r="BA128"/>
  <c r="AZ128"/>
  <c r="AY128"/>
  <c r="AX128"/>
  <c r="AW128"/>
  <c r="AV128"/>
  <c r="BG127"/>
  <c r="BF127"/>
  <c r="BE127"/>
  <c r="BD127"/>
  <c r="BC127"/>
  <c r="BB127"/>
  <c r="BA127"/>
  <c r="AZ127"/>
  <c r="AY127"/>
  <c r="AX127"/>
  <c r="AW127"/>
  <c r="AV127"/>
  <c r="BG126"/>
  <c r="BF126"/>
  <c r="BE126"/>
  <c r="BD126"/>
  <c r="BC126"/>
  <c r="BB126"/>
  <c r="BA126"/>
  <c r="AZ126"/>
  <c r="AY126"/>
  <c r="AX126"/>
  <c r="AW126"/>
  <c r="AV126"/>
  <c r="BG125"/>
  <c r="BF125"/>
  <c r="BE125"/>
  <c r="BD125"/>
  <c r="BC125"/>
  <c r="BB125"/>
  <c r="BA125"/>
  <c r="AZ125"/>
  <c r="AY125"/>
  <c r="AX125"/>
  <c r="AW125"/>
  <c r="AV125"/>
  <c r="BG124"/>
  <c r="BF124"/>
  <c r="BE124"/>
  <c r="BD124"/>
  <c r="BC124"/>
  <c r="BB124"/>
  <c r="BA124"/>
  <c r="AZ124"/>
  <c r="AY124"/>
  <c r="AX124"/>
  <c r="AW124"/>
  <c r="AV124"/>
  <c r="BG123"/>
  <c r="BF123"/>
  <c r="BE123"/>
  <c r="BD123"/>
  <c r="BC123"/>
  <c r="BB123"/>
  <c r="BA123"/>
  <c r="AZ123"/>
  <c r="AY123"/>
  <c r="AX123"/>
  <c r="AW123"/>
  <c r="AV123"/>
  <c r="BG122"/>
  <c r="BF122"/>
  <c r="BE122"/>
  <c r="BD122"/>
  <c r="BC122"/>
  <c r="BB122"/>
  <c r="BA122"/>
  <c r="AZ122"/>
  <c r="AY122"/>
  <c r="AX122"/>
  <c r="AW122"/>
  <c r="AV122"/>
  <c r="BG121"/>
  <c r="BF121"/>
  <c r="BE121"/>
  <c r="BD121"/>
  <c r="BC121"/>
  <c r="BB121"/>
  <c r="BA121"/>
  <c r="AZ121"/>
  <c r="AY121"/>
  <c r="AX121"/>
  <c r="AW121"/>
  <c r="AV121"/>
  <c r="BG120"/>
  <c r="BF120"/>
  <c r="BE120"/>
  <c r="BD120"/>
  <c r="BC120"/>
  <c r="BB120"/>
  <c r="BA120"/>
  <c r="AZ120"/>
  <c r="AY120"/>
  <c r="AX120"/>
  <c r="AW120"/>
  <c r="AV120"/>
  <c r="BG119"/>
  <c r="BF119"/>
  <c r="BE119"/>
  <c r="BD119"/>
  <c r="BC119"/>
  <c r="BB119"/>
  <c r="BA119"/>
  <c r="AZ119"/>
  <c r="AY119"/>
  <c r="AX119"/>
  <c r="AW119"/>
  <c r="AV119"/>
  <c r="BG118"/>
  <c r="BF118"/>
  <c r="BE118"/>
  <c r="BD118"/>
  <c r="BC118"/>
  <c r="BB118"/>
  <c r="BA118"/>
  <c r="AZ118"/>
  <c r="AY118"/>
  <c r="AX118"/>
  <c r="AW118"/>
  <c r="AV118"/>
  <c r="BG117"/>
  <c r="BF117"/>
  <c r="BE117"/>
  <c r="BD117"/>
  <c r="BC117"/>
  <c r="BB117"/>
  <c r="BA117"/>
  <c r="AZ117"/>
  <c r="AY117"/>
  <c r="AX117"/>
  <c r="AW117"/>
  <c r="AV117"/>
  <c r="BG116"/>
  <c r="BF116"/>
  <c r="BE116"/>
  <c r="BD116"/>
  <c r="BC116"/>
  <c r="BB116"/>
  <c r="BA116"/>
  <c r="AZ116"/>
  <c r="AY116"/>
  <c r="AX116"/>
  <c r="AW116"/>
  <c r="AV116"/>
  <c r="BG115"/>
  <c r="BF115"/>
  <c r="BE115"/>
  <c r="BD115"/>
  <c r="BC115"/>
  <c r="BB115"/>
  <c r="BA115"/>
  <c r="AZ115"/>
  <c r="AY115"/>
  <c r="AX115"/>
  <c r="AW115"/>
  <c r="AV115"/>
  <c r="BG114"/>
  <c r="BF114"/>
  <c r="BE114"/>
  <c r="BD114"/>
  <c r="BC114"/>
  <c r="BB114"/>
  <c r="BA114"/>
  <c r="AZ114"/>
  <c r="AY114"/>
  <c r="AX114"/>
  <c r="AW114"/>
  <c r="AV114"/>
  <c r="BG113"/>
  <c r="BF113"/>
  <c r="BE113"/>
  <c r="BD113"/>
  <c r="BC113"/>
  <c r="BB113"/>
  <c r="BA113"/>
  <c r="AZ113"/>
  <c r="AY113"/>
  <c r="AX113"/>
  <c r="AW113"/>
  <c r="AV113"/>
  <c r="BG112"/>
  <c r="BF112"/>
  <c r="BE112"/>
  <c r="BD112"/>
  <c r="BC112"/>
  <c r="BB112"/>
  <c r="BA112"/>
  <c r="AZ112"/>
  <c r="AY112"/>
  <c r="AX112"/>
  <c r="AW112"/>
  <c r="AV112"/>
  <c r="BG111"/>
  <c r="BF111"/>
  <c r="BE111"/>
  <c r="BD111"/>
  <c r="BC111"/>
  <c r="BB111"/>
  <c r="BA111"/>
  <c r="AZ111"/>
  <c r="AY111"/>
  <c r="AX111"/>
  <c r="AW111"/>
  <c r="AV111"/>
  <c r="BG110"/>
  <c r="BF110"/>
  <c r="BE110"/>
  <c r="BD110"/>
  <c r="BC110"/>
  <c r="BB110"/>
  <c r="BA110"/>
  <c r="AZ110"/>
  <c r="AY110"/>
  <c r="AX110"/>
  <c r="AW110"/>
  <c r="AV110"/>
  <c r="BG109"/>
  <c r="BF109"/>
  <c r="BE109"/>
  <c r="BD109"/>
  <c r="BC109"/>
  <c r="BB109"/>
  <c r="BA109"/>
  <c r="AZ109"/>
  <c r="AY109"/>
  <c r="AX109"/>
  <c r="AW109"/>
  <c r="AV109"/>
  <c r="BG108"/>
  <c r="BF108"/>
  <c r="BE108"/>
  <c r="BD108"/>
  <c r="BC108"/>
  <c r="BB108"/>
  <c r="BA108"/>
  <c r="AZ108"/>
  <c r="AY108"/>
  <c r="AX108"/>
  <c r="AW108"/>
  <c r="AV108"/>
  <c r="BG107"/>
  <c r="BF107"/>
  <c r="BE107"/>
  <c r="BD107"/>
  <c r="BC107"/>
  <c r="BB107"/>
  <c r="BA107"/>
  <c r="AZ107"/>
  <c r="AY107"/>
  <c r="AX107"/>
  <c r="AW107"/>
  <c r="AV107"/>
  <c r="BG106"/>
  <c r="BF106"/>
  <c r="BE106"/>
  <c r="BD106"/>
  <c r="BC106"/>
  <c r="BB106"/>
  <c r="BA106"/>
  <c r="AZ106"/>
  <c r="AY106"/>
  <c r="AX106"/>
  <c r="AW106"/>
  <c r="AV106"/>
  <c r="BG105"/>
  <c r="BF105"/>
  <c r="BE105"/>
  <c r="BD105"/>
  <c r="BC105"/>
  <c r="BB105"/>
  <c r="BA105"/>
  <c r="AZ105"/>
  <c r="AY105"/>
  <c r="AX105"/>
  <c r="AW105"/>
  <c r="AV105"/>
  <c r="BG104"/>
  <c r="BF104"/>
  <c r="BE104"/>
  <c r="BD104"/>
  <c r="BC104"/>
  <c r="BB104"/>
  <c r="BA104"/>
  <c r="AZ104"/>
  <c r="AY104"/>
  <c r="AX104"/>
  <c r="AW104"/>
  <c r="AV104"/>
  <c r="BG103"/>
  <c r="BF103"/>
  <c r="BE103"/>
  <c r="BD103"/>
  <c r="BC103"/>
  <c r="BB103"/>
  <c r="BA103"/>
  <c r="AZ103"/>
  <c r="AY103"/>
  <c r="AX103"/>
  <c r="AW103"/>
  <c r="AV103"/>
  <c r="BG102"/>
  <c r="BF102"/>
  <c r="BE102"/>
  <c r="BD102"/>
  <c r="BC102"/>
  <c r="BB102"/>
  <c r="BA102"/>
  <c r="AZ102"/>
  <c r="AY102"/>
  <c r="AX102"/>
  <c r="AW102"/>
  <c r="AV102"/>
  <c r="BG101"/>
  <c r="BF101"/>
  <c r="BE101"/>
  <c r="BD101"/>
  <c r="BC101"/>
  <c r="BB101"/>
  <c r="BA101"/>
  <c r="AZ101"/>
  <c r="AY101"/>
  <c r="AX101"/>
  <c r="AW101"/>
  <c r="AV101"/>
  <c r="BG100"/>
  <c r="BF100"/>
  <c r="BE100"/>
  <c r="BD100"/>
  <c r="BC100"/>
  <c r="BB100"/>
  <c r="BA100"/>
  <c r="AZ100"/>
  <c r="AY100"/>
  <c r="AX100"/>
  <c r="AW100"/>
  <c r="AV100"/>
  <c r="BG99"/>
  <c r="BF99"/>
  <c r="BE99"/>
  <c r="BD99"/>
  <c r="BC99"/>
  <c r="BB99"/>
  <c r="BA99"/>
  <c r="AZ99"/>
  <c r="AY99"/>
  <c r="AX99"/>
  <c r="AW99"/>
  <c r="AV99"/>
  <c r="BG98"/>
  <c r="BF98"/>
  <c r="BE98"/>
  <c r="BD98"/>
  <c r="BC98"/>
  <c r="BB98"/>
  <c r="BA98"/>
  <c r="AZ98"/>
  <c r="AY98"/>
  <c r="AX98"/>
  <c r="AW98"/>
  <c r="AV98"/>
  <c r="BG97"/>
  <c r="BF97"/>
  <c r="BE97"/>
  <c r="BD97"/>
  <c r="BC97"/>
  <c r="BB97"/>
  <c r="BA97"/>
  <c r="AZ97"/>
  <c r="AY97"/>
  <c r="AX97"/>
  <c r="AW97"/>
  <c r="AV97"/>
  <c r="BG96"/>
  <c r="BF96"/>
  <c r="BE96"/>
  <c r="BD96"/>
  <c r="BC96"/>
  <c r="BB96"/>
  <c r="BA96"/>
  <c r="AZ96"/>
  <c r="AY96"/>
  <c r="AX96"/>
  <c r="AW96"/>
  <c r="AV96"/>
  <c r="BG95"/>
  <c r="BF95"/>
  <c r="BE95"/>
  <c r="BD95"/>
  <c r="BC95"/>
  <c r="BB95"/>
  <c r="BA95"/>
  <c r="AZ95"/>
  <c r="AY95"/>
  <c r="AX95"/>
  <c r="AW95"/>
  <c r="AV95"/>
  <c r="BG94"/>
  <c r="BF94"/>
  <c r="BE94"/>
  <c r="BD94"/>
  <c r="BC94"/>
  <c r="BB94"/>
  <c r="BA94"/>
  <c r="AZ94"/>
  <c r="AY94"/>
  <c r="AX94"/>
  <c r="AW94"/>
  <c r="AV94"/>
  <c r="BG93"/>
  <c r="BF93"/>
  <c r="BE93"/>
  <c r="BD93"/>
  <c r="BC93"/>
  <c r="BB93"/>
  <c r="BA93"/>
  <c r="AZ93"/>
  <c r="AY93"/>
  <c r="AX93"/>
  <c r="AW93"/>
  <c r="AV93"/>
  <c r="BG92"/>
  <c r="BF92"/>
  <c r="BE92"/>
  <c r="BD92"/>
  <c r="BC92"/>
  <c r="BB92"/>
  <c r="BA92"/>
  <c r="AZ92"/>
  <c r="AY92"/>
  <c r="AX92"/>
  <c r="AW92"/>
  <c r="AV92"/>
  <c r="BG91"/>
  <c r="BF91"/>
  <c r="BE91"/>
  <c r="BD91"/>
  <c r="BC91"/>
  <c r="BB91"/>
  <c r="BA91"/>
  <c r="AZ91"/>
  <c r="AY91"/>
  <c r="AX91"/>
  <c r="AW91"/>
  <c r="AV91"/>
  <c r="BG90"/>
  <c r="BF90"/>
  <c r="BE90"/>
  <c r="BD90"/>
  <c r="BC90"/>
  <c r="BB90"/>
  <c r="BA90"/>
  <c r="AZ90"/>
  <c r="AY90"/>
  <c r="AX90"/>
  <c r="AW90"/>
  <c r="AV90"/>
  <c r="BG89"/>
  <c r="BF89"/>
  <c r="BE89"/>
  <c r="BD89"/>
  <c r="BC89"/>
  <c r="BB89"/>
  <c r="BA89"/>
  <c r="AZ89"/>
  <c r="AY89"/>
  <c r="AX89"/>
  <c r="AW89"/>
  <c r="AV89"/>
  <c r="BG88"/>
  <c r="BF88"/>
  <c r="BE88"/>
  <c r="BD88"/>
  <c r="BC88"/>
  <c r="BB88"/>
  <c r="BA88"/>
  <c r="AZ88"/>
  <c r="AY88"/>
  <c r="AX88"/>
  <c r="AW88"/>
  <c r="AV88"/>
  <c r="BG87"/>
  <c r="BF87"/>
  <c r="BE87"/>
  <c r="BD87"/>
  <c r="BC87"/>
  <c r="BB87"/>
  <c r="BA87"/>
  <c r="AZ87"/>
  <c r="AY87"/>
  <c r="AX87"/>
  <c r="AW87"/>
  <c r="AV87"/>
  <c r="BG86"/>
  <c r="BF86"/>
  <c r="BE86"/>
  <c r="BD86"/>
  <c r="BC86"/>
  <c r="BB86"/>
  <c r="BA86"/>
  <c r="AZ86"/>
  <c r="AY86"/>
  <c r="AX86"/>
  <c r="AW86"/>
  <c r="AV86"/>
  <c r="BG85"/>
  <c r="BF85"/>
  <c r="BE85"/>
  <c r="BD85"/>
  <c r="BC85"/>
  <c r="BB85"/>
  <c r="BA85"/>
  <c r="AZ85"/>
  <c r="AY85"/>
  <c r="AX85"/>
  <c r="AW85"/>
  <c r="AV85"/>
  <c r="BG84"/>
  <c r="BF84"/>
  <c r="BE84"/>
  <c r="BD84"/>
  <c r="BC84"/>
  <c r="BB84"/>
  <c r="BA84"/>
  <c r="AZ84"/>
  <c r="AY84"/>
  <c r="AX84"/>
  <c r="AW84"/>
  <c r="AV84"/>
  <c r="BG83"/>
  <c r="BF83"/>
  <c r="BE83"/>
  <c r="BD83"/>
  <c r="BC83"/>
  <c r="BB83"/>
  <c r="BA83"/>
  <c r="AZ83"/>
  <c r="AY83"/>
  <c r="AX83"/>
  <c r="AW83"/>
  <c r="AV83"/>
  <c r="BG82"/>
  <c r="BF82"/>
  <c r="BE82"/>
  <c r="BD82"/>
  <c r="BC82"/>
  <c r="BB82"/>
  <c r="BA82"/>
  <c r="AZ82"/>
  <c r="AY82"/>
  <c r="AX82"/>
  <c r="AW82"/>
  <c r="AV82"/>
  <c r="BG81"/>
  <c r="BF81"/>
  <c r="BE81"/>
  <c r="BD81"/>
  <c r="BC81"/>
  <c r="BB81"/>
  <c r="BA81"/>
  <c r="AZ81"/>
  <c r="AY81"/>
  <c r="AX81"/>
  <c r="AW81"/>
  <c r="AV81"/>
  <c r="BG80"/>
  <c r="BF80"/>
  <c r="BE80"/>
  <c r="BD80"/>
  <c r="BC80"/>
  <c r="BB80"/>
  <c r="BA80"/>
  <c r="AZ80"/>
  <c r="AY80"/>
  <c r="AX80"/>
  <c r="AW80"/>
  <c r="AV80"/>
  <c r="BG79"/>
  <c r="BF79"/>
  <c r="BE79"/>
  <c r="BD79"/>
  <c r="BC79"/>
  <c r="BB79"/>
  <c r="BA79"/>
  <c r="AZ79"/>
  <c r="AY79"/>
  <c r="AX79"/>
  <c r="AW79"/>
  <c r="AV79"/>
  <c r="BG78"/>
  <c r="BF78"/>
  <c r="BE78"/>
  <c r="BD78"/>
  <c r="BC78"/>
  <c r="BB78"/>
  <c r="BA78"/>
  <c r="AZ78"/>
  <c r="AY78"/>
  <c r="AX78"/>
  <c r="AW78"/>
  <c r="AV78"/>
  <c r="BG77"/>
  <c r="BF77"/>
  <c r="BE77"/>
  <c r="BD77"/>
  <c r="BC77"/>
  <c r="BB77"/>
  <c r="BA77"/>
  <c r="AZ77"/>
  <c r="AY77"/>
  <c r="AX77"/>
  <c r="AW77"/>
  <c r="AV77"/>
  <c r="BG76"/>
  <c r="BF76"/>
  <c r="BE76"/>
  <c r="BD76"/>
  <c r="BC76"/>
  <c r="BB76"/>
  <c r="BA76"/>
  <c r="AZ76"/>
  <c r="AY76"/>
  <c r="AX76"/>
  <c r="AW76"/>
  <c r="AV76"/>
  <c r="BG75"/>
  <c r="BF75"/>
  <c r="BE75"/>
  <c r="BD75"/>
  <c r="BC75"/>
  <c r="BB75"/>
  <c r="BA75"/>
  <c r="AZ75"/>
  <c r="AY75"/>
  <c r="AX75"/>
  <c r="AW75"/>
  <c r="AV75"/>
  <c r="BG74"/>
  <c r="BF74"/>
  <c r="BE74"/>
  <c r="BD74"/>
  <c r="BC74"/>
  <c r="BB74"/>
  <c r="BA74"/>
  <c r="AZ74"/>
  <c r="AY74"/>
  <c r="AX74"/>
  <c r="AW74"/>
  <c r="AV74"/>
  <c r="BG73"/>
  <c r="BF73"/>
  <c r="BE73"/>
  <c r="BD73"/>
  <c r="BC73"/>
  <c r="BB73"/>
  <c r="BA73"/>
  <c r="AZ73"/>
  <c r="AY73"/>
  <c r="AX73"/>
  <c r="AW73"/>
  <c r="AV73"/>
  <c r="BG4"/>
  <c r="BG3" s="1"/>
  <c r="BF4"/>
  <c r="BF3" s="1"/>
  <c r="BE4"/>
  <c r="BD4"/>
  <c r="BC4"/>
  <c r="BB4"/>
  <c r="BA4"/>
  <c r="BA3" s="1"/>
  <c r="AZ4"/>
  <c r="AZ3" s="1"/>
  <c r="AY4"/>
  <c r="AY3" s="1"/>
  <c r="AX4"/>
  <c r="AX3" s="1"/>
  <c r="AW4"/>
  <c r="AV4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BB3" l="1"/>
  <c r="BJ3"/>
  <c r="BC3"/>
  <c r="BK3"/>
  <c r="BS3"/>
  <c r="AV3"/>
  <c r="D40" i="39" s="1"/>
  <c r="BD3" i="38"/>
  <c r="D36" i="39" s="1"/>
  <c r="BL3" i="38"/>
  <c r="K44" i="39" s="1"/>
  <c r="AW3" i="38"/>
  <c r="D41" i="39" s="1"/>
  <c r="BE3" i="38"/>
  <c r="D37" i="39" s="1"/>
  <c r="BM3" i="38"/>
  <c r="K45" i="39" s="1"/>
  <c r="BR3" i="38"/>
  <c r="K38" i="39" s="1"/>
  <c r="D42"/>
  <c r="K36"/>
  <c r="K43"/>
  <c r="K39"/>
  <c r="D39"/>
  <c r="K42"/>
  <c r="D46"/>
  <c r="K47"/>
  <c r="D38"/>
  <c r="K41"/>
  <c r="D44"/>
  <c r="D47"/>
  <c r="D45"/>
  <c r="K40"/>
  <c r="D43"/>
  <c r="K37"/>
  <c r="K46"/>
  <c r="D48" l="1"/>
  <c r="K48"/>
  <c r="J48"/>
  <c r="C48"/>
  <c r="L36"/>
  <c r="I37" s="1"/>
  <c r="L37" s="1"/>
  <c r="I38" s="1"/>
  <c r="L38" s="1"/>
  <c r="I39" s="1"/>
  <c r="L39" s="1"/>
  <c r="I40" s="1"/>
  <c r="L40" s="1"/>
  <c r="I41" s="1"/>
  <c r="L41" s="1"/>
  <c r="I42" s="1"/>
  <c r="L42" s="1"/>
  <c r="I43" s="1"/>
  <c r="L43" s="1"/>
  <c r="I44" s="1"/>
  <c r="L44" s="1"/>
  <c r="I45" s="1"/>
  <c r="L45" s="1"/>
  <c r="I46" s="1"/>
  <c r="L46" s="1"/>
  <c r="I47" s="1"/>
  <c r="L47" s="1"/>
  <c r="E36"/>
  <c r="B37" s="1"/>
  <c r="E37" s="1"/>
  <c r="B38" s="1"/>
  <c r="E38" s="1"/>
  <c r="B39" s="1"/>
  <c r="F57" i="31"/>
  <c r="C57"/>
  <c r="E39" i="39" l="1"/>
  <c r="B40" s="1"/>
  <c r="E40" l="1"/>
  <c r="B41" s="1"/>
  <c r="E41" l="1"/>
  <c r="B42" s="1"/>
  <c r="B20" i="37"/>
  <c r="B19"/>
  <c r="B14"/>
  <c r="K11" i="42" s="1"/>
  <c r="K9" s="1"/>
  <c r="B12" i="37"/>
  <c r="I11" i="42" s="1"/>
  <c r="I9" s="1"/>
  <c r="B13" i="37"/>
  <c r="J11" i="42" s="1"/>
  <c r="J9" s="1"/>
  <c r="B11" i="37"/>
  <c r="H11" i="42" s="1"/>
  <c r="H9" s="1"/>
  <c r="B8" i="37"/>
  <c r="E11" i="42" s="1"/>
  <c r="E9" s="1"/>
  <c r="J4" i="38"/>
  <c r="E42" i="39" l="1"/>
  <c r="B43" s="1"/>
  <c r="H4" i="37" l="1"/>
  <c r="F18" i="31" s="1"/>
  <c r="K10" i="37"/>
  <c r="F29" i="31" s="1"/>
  <c r="H10" i="37"/>
  <c r="F20" i="31" s="1"/>
  <c r="H16" i="37"/>
  <c r="F22" i="31" s="1"/>
  <c r="F27"/>
  <c r="H13" i="37"/>
  <c r="F21" i="31" s="1"/>
  <c r="B21" i="37"/>
  <c r="E19"/>
  <c r="F12" i="31" s="1"/>
  <c r="F37"/>
  <c r="B10" i="37"/>
  <c r="G11" i="42" s="1"/>
  <c r="G9" s="1"/>
  <c r="K4" i="37"/>
  <c r="F26" i="31" s="1"/>
  <c r="E16" i="37"/>
  <c r="F11" i="31" s="1"/>
  <c r="B7" i="37"/>
  <c r="D11" i="42" s="1"/>
  <c r="D9" s="1"/>
  <c r="E22" i="37"/>
  <c r="F13" i="31" s="1"/>
  <c r="K7" i="37"/>
  <c r="F28" i="31" s="1"/>
  <c r="E25" i="37"/>
  <c r="F14" i="31" s="1"/>
  <c r="N4" i="37"/>
  <c r="F33" i="31" s="1"/>
  <c r="B9" i="37"/>
  <c r="F11" i="42" s="1"/>
  <c r="F9" s="1"/>
  <c r="E43" i="39"/>
  <c r="B44" s="1"/>
  <c r="B6" i="37"/>
  <c r="C11" i="42" s="1"/>
  <c r="C9" s="1"/>
  <c r="B5" i="37"/>
  <c r="B11" i="42" s="1"/>
  <c r="B9" s="1"/>
  <c r="B45" s="1"/>
  <c r="C5" s="1"/>
  <c r="C45" s="1"/>
  <c r="D5" s="1"/>
  <c r="D45" s="1"/>
  <c r="E5" s="1"/>
  <c r="E45" s="1"/>
  <c r="F5" s="1"/>
  <c r="F45" s="1"/>
  <c r="G5" s="1"/>
  <c r="G45" s="1"/>
  <c r="H5" s="1"/>
  <c r="H45" s="1"/>
  <c r="I5" s="1"/>
  <c r="I45" s="1"/>
  <c r="J5" s="1"/>
  <c r="J45" s="1"/>
  <c r="K5" s="1"/>
  <c r="K45" s="1"/>
  <c r="L5" s="1"/>
  <c r="L45" s="1"/>
  <c r="M5" s="1"/>
  <c r="M45" s="1"/>
  <c r="E13" i="37"/>
  <c r="F10" i="31" s="1"/>
  <c r="H7" i="37"/>
  <c r="F19" i="31" s="1"/>
  <c r="B22" i="37"/>
  <c r="E10" l="1"/>
  <c r="F9" i="31" s="1"/>
  <c r="E44" i="39"/>
  <c r="B45" s="1"/>
  <c r="F43" i="31"/>
  <c r="F41"/>
  <c r="F47"/>
  <c r="F46" s="1"/>
  <c r="I7" i="39" s="1"/>
  <c r="F42" i="31"/>
  <c r="F13" i="3"/>
  <c r="G13"/>
  <c r="B23" i="37"/>
  <c r="F7" i="31" s="1"/>
  <c r="F5" s="1"/>
  <c r="B15" i="37"/>
  <c r="C3" i="3"/>
  <c r="C15" s="1"/>
  <c r="E10"/>
  <c r="K10" s="1"/>
  <c r="C9"/>
  <c r="E9" s="1"/>
  <c r="K9" s="1"/>
  <c r="C14"/>
  <c r="K4"/>
  <c r="K5"/>
  <c r="K6"/>
  <c r="K7"/>
  <c r="K8"/>
  <c r="C21"/>
  <c r="D21"/>
  <c r="F17" i="31"/>
  <c r="I2" i="39" s="1"/>
  <c r="F32" i="31"/>
  <c r="I4" i="39" s="1"/>
  <c r="F36" i="31"/>
  <c r="I5" i="39" s="1"/>
  <c r="E45" l="1"/>
  <c r="B46" s="1"/>
  <c r="F40" i="31"/>
  <c r="I6" i="39" s="1"/>
  <c r="I1"/>
  <c r="H14" i="3"/>
  <c r="K14" s="1"/>
  <c r="J21"/>
  <c r="K3"/>
  <c r="E13"/>
  <c r="C9" i="31" l="1"/>
  <c r="C19"/>
  <c r="C30"/>
  <c r="C20"/>
  <c r="C34"/>
  <c r="C33" s="1"/>
  <c r="B4" i="39" s="1"/>
  <c r="C24" i="31"/>
  <c r="C41"/>
  <c r="C45"/>
  <c r="C21"/>
  <c r="C25"/>
  <c r="C44"/>
  <c r="C14"/>
  <c r="C15"/>
  <c r="C28"/>
  <c r="C11"/>
  <c r="C13"/>
  <c r="C27"/>
  <c r="C8"/>
  <c r="C16"/>
  <c r="C29"/>
  <c r="E46" i="39"/>
  <c r="B47" s="1"/>
  <c r="E47" s="1"/>
  <c r="C31" i="31"/>
  <c r="C10"/>
  <c r="K13" i="3"/>
  <c r="H15"/>
  <c r="C18" i="31" l="1"/>
  <c r="B2" i="39" s="1"/>
  <c r="C6" i="31"/>
  <c r="B17" i="36"/>
  <c r="C37" i="31" s="1"/>
  <c r="B41" i="36"/>
  <c r="C40" i="31" s="1"/>
  <c r="B25" i="36"/>
  <c r="C38" i="31" s="1"/>
  <c r="B33" i="36"/>
  <c r="C39" i="31" s="1"/>
  <c r="E17" i="36"/>
  <c r="C26" i="31" s="1"/>
  <c r="C23" s="1"/>
  <c r="C12"/>
  <c r="C46"/>
  <c r="C43" s="1"/>
  <c r="B6" i="39" s="1"/>
  <c r="C36" i="31" l="1"/>
  <c r="B5" i="39" s="1"/>
  <c r="C5" i="31"/>
  <c r="B1" i="39" s="1"/>
  <c r="B3"/>
  <c r="C48" i="31"/>
  <c r="B7" i="39" s="1"/>
  <c r="F25" i="31" l="1"/>
  <c r="I3" i="39" s="1"/>
  <c r="F55" i="31" l="1"/>
  <c r="F61" l="1"/>
  <c r="C53"/>
  <c r="C55" s="1"/>
  <c r="C61" l="1"/>
</calcChain>
</file>

<file path=xl/sharedStrings.xml><?xml version="1.0" encoding="utf-8"?>
<sst xmlns="http://schemas.openxmlformats.org/spreadsheetml/2006/main" count="668" uniqueCount="348">
  <si>
    <t>CHARGES</t>
  </si>
  <si>
    <t>PRODUITS</t>
  </si>
  <si>
    <t>60-Achats</t>
  </si>
  <si>
    <t>70-Ventes de produits finis, prestations de service, marchandises</t>
  </si>
  <si>
    <t>61-Services extérieurs</t>
  </si>
  <si>
    <t>74-Subventions d'exploitation</t>
  </si>
  <si>
    <t>62-Autres services extérieurs</t>
  </si>
  <si>
    <t>75-Autres produits de gestion courante</t>
  </si>
  <si>
    <t>64-Charges de personnel</t>
  </si>
  <si>
    <t>68-Dotations aux amortissements et aux provisions</t>
  </si>
  <si>
    <t>TOTAL</t>
  </si>
  <si>
    <t xml:space="preserve">COMPTE DE RESULTAT </t>
  </si>
  <si>
    <t>79-Transferts de charges</t>
  </si>
  <si>
    <t>65-Autres charges de gestion courante</t>
  </si>
  <si>
    <t>MATERIEL</t>
  </si>
  <si>
    <t>ACQUISITION</t>
  </si>
  <si>
    <t>PRIX ACHAT</t>
  </si>
  <si>
    <t>TAUX</t>
  </si>
  <si>
    <t>Matériel d'éveil judo</t>
  </si>
  <si>
    <t>DOTATION ANNUELLE</t>
  </si>
  <si>
    <t>TABLEAU DES PROVISIONS</t>
  </si>
  <si>
    <r>
      <t>Tapis judo (02)</t>
    </r>
    <r>
      <rPr>
        <sz val="10"/>
        <color indexed="12"/>
        <rFont val="Arial"/>
        <family val="2"/>
      </rPr>
      <t xml:space="preserve"> 36 tatamis</t>
    </r>
  </si>
  <si>
    <t>76-Produits financiers</t>
  </si>
  <si>
    <t>78-Reprises sur amortissements et provisions</t>
  </si>
  <si>
    <t xml:space="preserve">Ordinateur </t>
  </si>
  <si>
    <t xml:space="preserve"> </t>
  </si>
  <si>
    <r>
      <t xml:space="preserve">Tapis judo (01) Conservé </t>
    </r>
    <r>
      <rPr>
        <sz val="10"/>
        <color indexed="12"/>
        <rFont val="Arial"/>
        <family val="2"/>
      </rPr>
      <t>(12)</t>
    </r>
  </si>
  <si>
    <t xml:space="preserve">              TABLEAU D'AMORTISSEMENTS</t>
  </si>
  <si>
    <t xml:space="preserve">63-Impôts et taxes </t>
  </si>
  <si>
    <t>77-Produits exceptionnels</t>
  </si>
  <si>
    <t>Solde créditeur (bénéfice) :</t>
  </si>
  <si>
    <t>DÛ</t>
  </si>
  <si>
    <t>REPRISE</t>
  </si>
  <si>
    <r>
      <t xml:space="preserve">Tapis judo (04) </t>
    </r>
    <r>
      <rPr>
        <sz val="10"/>
        <color indexed="10"/>
        <rFont val="Arial"/>
        <family val="2"/>
      </rPr>
      <t>16 tatamis</t>
    </r>
  </si>
  <si>
    <t>2010/2011</t>
  </si>
  <si>
    <t>2011/2012</t>
  </si>
  <si>
    <t>2012/2013</t>
  </si>
  <si>
    <t>2013/2014</t>
  </si>
  <si>
    <t>2014/2015</t>
  </si>
  <si>
    <t>2015/2016</t>
  </si>
  <si>
    <t>Tapis brise-chute</t>
  </si>
  <si>
    <r>
      <t xml:space="preserve">Tapis judo (03) </t>
    </r>
    <r>
      <rPr>
        <sz val="10"/>
        <color indexed="62"/>
        <rFont val="Arial"/>
        <family val="2"/>
      </rPr>
      <t>60 tatamis</t>
    </r>
  </si>
  <si>
    <t>Non amorti:</t>
  </si>
  <si>
    <t>Téléviseur + magnétoscope</t>
  </si>
  <si>
    <t>28154 :</t>
  </si>
  <si>
    <t>28183 :</t>
  </si>
  <si>
    <t>2154 :</t>
  </si>
  <si>
    <t>2183 :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</si>
  <si>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</si>
  <si>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</si>
  <si>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</si>
  <si>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</si>
  <si>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</si>
  <si>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</si>
  <si>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</si>
  <si>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</si>
  <si>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</si>
  <si>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</si>
  <si>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TOUSSAINT</t>
  </si>
  <si>
    <t>NOËL</t>
  </si>
  <si>
    <t>HIVER</t>
  </si>
  <si>
    <t>PRINTEMPS</t>
  </si>
  <si>
    <t>SALAIRES</t>
  </si>
  <si>
    <t>FRAIS DE DEPLACEMENTS</t>
  </si>
  <si>
    <t>URSSAF</t>
  </si>
  <si>
    <t>JUILLET</t>
  </si>
  <si>
    <t>Date</t>
  </si>
  <si>
    <t>Nature</t>
  </si>
  <si>
    <t>Montant</t>
  </si>
  <si>
    <t>Catégorie</t>
  </si>
  <si>
    <t>Sous-catégorie</t>
  </si>
  <si>
    <t>Achats</t>
  </si>
  <si>
    <t>Services</t>
  </si>
  <si>
    <t>Extérieur</t>
  </si>
  <si>
    <t>Impot</t>
  </si>
  <si>
    <t>Personnel</t>
  </si>
  <si>
    <t>Gestion</t>
  </si>
  <si>
    <t>Dotations</t>
  </si>
  <si>
    <t>Ceintures</t>
  </si>
  <si>
    <t>Calendriers</t>
  </si>
  <si>
    <t>Chocolats</t>
  </si>
  <si>
    <t>T-shirts</t>
  </si>
  <si>
    <t>Rémunérations du personnel</t>
  </si>
  <si>
    <t>Cotisations à l'URSSAF</t>
  </si>
  <si>
    <t>Cotisations à la Caisse de retraite</t>
  </si>
  <si>
    <t>Cotisations Prévoyance</t>
  </si>
  <si>
    <t>Fourn. d' entretien et de petit équipement</t>
  </si>
  <si>
    <t>Fournitures administratives</t>
  </si>
  <si>
    <t>Autres matières et fournitures</t>
  </si>
  <si>
    <t>Matériel</t>
  </si>
  <si>
    <t>Passeports</t>
  </si>
  <si>
    <t>Marchandises</t>
  </si>
  <si>
    <t>Primes d'assurance</t>
  </si>
  <si>
    <t>Entretien et réparations</t>
  </si>
  <si>
    <t>Services divers</t>
  </si>
  <si>
    <t>Publicité</t>
  </si>
  <si>
    <t>Transports et déplacements</t>
  </si>
  <si>
    <t>Réceptions</t>
  </si>
  <si>
    <t>Services bancaires et assimilé</t>
  </si>
  <si>
    <t>Postes et télécommunications</t>
  </si>
  <si>
    <t>Cotisations aux organismes sportifs</t>
  </si>
  <si>
    <t>Divers</t>
  </si>
  <si>
    <t>Part. employeur formation professionnelle</t>
  </si>
  <si>
    <t>Médecine du travail, pharmacie</t>
  </si>
  <si>
    <t>Pertes sur créances irrécouvrables</t>
  </si>
  <si>
    <t>Charges diverses de gestion courante</t>
  </si>
  <si>
    <t>Frais de stages de formation</t>
  </si>
  <si>
    <t>Dot. aux amortissements sur immobilisations</t>
  </si>
  <si>
    <t>Dot. aux prov. pour risques et charges</t>
  </si>
  <si>
    <t>Dot. aux prov. pour dépr. des créances</t>
  </si>
  <si>
    <t>AOÛT</t>
  </si>
  <si>
    <t>CAISSE DE RETRAITE</t>
  </si>
  <si>
    <t>PREVOYANCE</t>
  </si>
  <si>
    <t>FORMATION PROFESSIONNELLE</t>
  </si>
  <si>
    <t>MEDECINE TRAVAIL PHARMACIE</t>
  </si>
  <si>
    <t>Janvier</t>
  </si>
  <si>
    <t>Salaires</t>
  </si>
  <si>
    <t>Cot.URSSAF</t>
  </si>
  <si>
    <t>Cot. Retraite</t>
  </si>
  <si>
    <t>Cot. Prévoyance</t>
  </si>
  <si>
    <t>Frais dépl.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</si>
  <si>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</si>
  <si>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</si>
  <si>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</si>
  <si>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</si>
  <si>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</si>
  <si>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</si>
  <si>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</si>
  <si>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</si>
  <si>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</si>
  <si>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</si>
  <si>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</si>
  <si>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Fourn. d'entretien</t>
  </si>
  <si>
    <t>Autres matières</t>
  </si>
  <si>
    <t>Entretien</t>
  </si>
  <si>
    <t>Assurance</t>
  </si>
  <si>
    <t>Dons</t>
  </si>
  <si>
    <t>Services bancaires</t>
  </si>
  <si>
    <t>Poste</t>
  </si>
  <si>
    <t>Cotisations organismes sportifs</t>
  </si>
  <si>
    <t>Formation</t>
  </si>
  <si>
    <t>Médecine travail</t>
  </si>
  <si>
    <t>Pertes sur créance</t>
  </si>
  <si>
    <t>Charges gestion courante</t>
  </si>
  <si>
    <t>Stages</t>
  </si>
  <si>
    <t>Mois</t>
  </si>
  <si>
    <t>Dotations 1</t>
  </si>
  <si>
    <t>Dotations 2</t>
  </si>
  <si>
    <t>Dotations 3</t>
  </si>
  <si>
    <t>Ventes</t>
  </si>
  <si>
    <t>Subventions</t>
  </si>
  <si>
    <t>Finance</t>
  </si>
  <si>
    <t>Exception</t>
  </si>
  <si>
    <t>Reprises</t>
  </si>
  <si>
    <t>Transferts</t>
  </si>
  <si>
    <t>Autres produits activités annexes</t>
  </si>
  <si>
    <t>Commune</t>
  </si>
  <si>
    <t>Conseil Général</t>
  </si>
  <si>
    <t>CNDS</t>
  </si>
  <si>
    <t>Aides à l'emploi</t>
  </si>
  <si>
    <t>Recettes publicitaires</t>
  </si>
  <si>
    <t>Cotisations Club</t>
  </si>
  <si>
    <t>Produits divers de gestion courante</t>
  </si>
  <si>
    <t>Dons manuels affectés</t>
  </si>
  <si>
    <t>Intérêts bancaires</t>
  </si>
  <si>
    <t>Produits sur exercices antérieurs</t>
  </si>
  <si>
    <t>Provisions d'exploitation</t>
  </si>
  <si>
    <t>Dépr. actifs circulants</t>
  </si>
  <si>
    <t>Créances</t>
  </si>
  <si>
    <t>Transfert de charges d'exploitation</t>
  </si>
  <si>
    <t>Gestionc</t>
  </si>
  <si>
    <t>Cotisations</t>
  </si>
  <si>
    <t>Autres</t>
  </si>
  <si>
    <t>Région</t>
  </si>
  <si>
    <t>Général</t>
  </si>
  <si>
    <t>Recettes pub</t>
  </si>
  <si>
    <t>Conseil Régional</t>
  </si>
  <si>
    <t>Cotisations club</t>
  </si>
  <si>
    <t>Produits gestion courante</t>
  </si>
  <si>
    <t>Intérêts</t>
  </si>
  <si>
    <t>Produits</t>
  </si>
  <si>
    <t>Provisions</t>
  </si>
  <si>
    <t>Dépr actifscirculant</t>
  </si>
  <si>
    <t>Toussaint</t>
  </si>
  <si>
    <t>Noël</t>
  </si>
  <si>
    <t>Hiver</t>
  </si>
  <si>
    <t>Printemps</t>
  </si>
  <si>
    <t>Vacances</t>
  </si>
  <si>
    <t>TOTAL CHARGES</t>
  </si>
  <si>
    <t>TOTAL PRODUITS</t>
  </si>
  <si>
    <t>CONTRIBUTIONS VOLONTAIRES</t>
  </si>
  <si>
    <t>86-Emplois des Contributions volontaires en nature</t>
  </si>
  <si>
    <t>87-Contributions volontaires en nature</t>
  </si>
  <si>
    <t>Secours en nature</t>
  </si>
  <si>
    <t>Bénévolat</t>
  </si>
  <si>
    <t>Mise à disposition gratuite de biens et prestations</t>
  </si>
  <si>
    <t>Personnel bénévole</t>
  </si>
  <si>
    <t>Prestations en nature</t>
  </si>
  <si>
    <t>Dons en nature</t>
  </si>
  <si>
    <t xml:space="preserve">TOTAL </t>
  </si>
  <si>
    <t>Exercice N</t>
  </si>
  <si>
    <t>Exercice N-1</t>
  </si>
  <si>
    <t>Compte</t>
  </si>
  <si>
    <t>Banque</t>
  </si>
  <si>
    <t>Caisse</t>
  </si>
  <si>
    <t>N° opération</t>
  </si>
  <si>
    <t>Buvette</t>
  </si>
  <si>
    <t>Kimonos</t>
  </si>
  <si>
    <t>CAISSE</t>
  </si>
  <si>
    <t>Débit</t>
  </si>
  <si>
    <t>Crédit</t>
  </si>
  <si>
    <t>Total</t>
  </si>
  <si>
    <t>Solde début</t>
  </si>
  <si>
    <t>mois</t>
  </si>
  <si>
    <t>Solde fin</t>
  </si>
  <si>
    <t>Virement</t>
  </si>
  <si>
    <t>BANQUE</t>
  </si>
  <si>
    <t>Divers (pourboires, dons courants)</t>
  </si>
  <si>
    <t>Comptes</t>
  </si>
  <si>
    <t>Catégories dépenses</t>
  </si>
  <si>
    <t>Sous-catégories Achats</t>
  </si>
  <si>
    <t>Sous-catégories Services</t>
  </si>
  <si>
    <t>Sous-catégories Impot</t>
  </si>
  <si>
    <t>Sous-catégories Personnel</t>
  </si>
  <si>
    <t>Sous-catégories Extérieur</t>
  </si>
  <si>
    <t>Sous-catégories Gestion</t>
  </si>
  <si>
    <t>Sous-catégories Dotations</t>
  </si>
  <si>
    <t>Raccourci catégorie recettes</t>
  </si>
  <si>
    <t>Raccourci catégorie dépenses</t>
  </si>
  <si>
    <t>Catégories recettes</t>
  </si>
  <si>
    <t>Sous-catégories Ventes</t>
  </si>
  <si>
    <t>Sous-catégories Subventions</t>
  </si>
  <si>
    <t>Sous-catégories Gestionc</t>
  </si>
  <si>
    <t>Sous-catégories Finance</t>
  </si>
  <si>
    <t>Sous-catégories Exception</t>
  </si>
  <si>
    <t>Sous-catégories Reprises</t>
  </si>
  <si>
    <t>Sous-catégories Transferts</t>
  </si>
  <si>
    <t>N° chèque</t>
  </si>
  <si>
    <t>Rapproché</t>
  </si>
  <si>
    <t>Logique</t>
  </si>
  <si>
    <t>OUI</t>
  </si>
  <si>
    <t>NON</t>
  </si>
  <si>
    <t>SOLDE ou REPORT de SOLDE</t>
  </si>
  <si>
    <t>(Solde compte en début d'exercice ou report mois précédent)</t>
  </si>
  <si>
    <r>
      <t>Recettes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mensuelles</t>
    </r>
  </si>
  <si>
    <t>Produits d'activité</t>
  </si>
  <si>
    <t>Recettes manifestation</t>
  </si>
  <si>
    <t>Autres …</t>
  </si>
  <si>
    <t>Dépenses mensuelles</t>
  </si>
  <si>
    <t xml:space="preserve">Achats en TTC (marchandises, matières premières) </t>
  </si>
  <si>
    <t>EDF</t>
  </si>
  <si>
    <t>Eau</t>
  </si>
  <si>
    <t>Fournitures de bureau</t>
  </si>
  <si>
    <t>Autres achats</t>
  </si>
  <si>
    <t>Locations immobilières</t>
  </si>
  <si>
    <t>Locations mobilières</t>
  </si>
  <si>
    <t>Frais de déplacement</t>
  </si>
  <si>
    <t>Frais postaux et de télécommunication</t>
  </si>
  <si>
    <t>Frais bancaires</t>
  </si>
  <si>
    <t xml:space="preserve">Impôts et taxes                   </t>
  </si>
  <si>
    <t xml:space="preserve">Frais de personnel         </t>
  </si>
  <si>
    <t xml:space="preserve">Charges sociales      </t>
  </si>
  <si>
    <t xml:space="preserve">Charges financières (agios, intérêts d'emprunts, …) </t>
  </si>
  <si>
    <t>Total des charges mensuelles</t>
  </si>
  <si>
    <t>TABLEAU DE TRESORERIE</t>
  </si>
  <si>
    <t>SOLDE EN FIN DE PERIODE MENSUELLE</t>
  </si>
  <si>
    <t>Licences</t>
  </si>
  <si>
    <t>Dons et récompenses</t>
  </si>
  <si>
    <t>Opérations</t>
  </si>
  <si>
    <t xml:space="preserve">Solde bancaire au </t>
  </si>
  <si>
    <t>Reste à payer</t>
  </si>
  <si>
    <t>Reste à recouvrer</t>
  </si>
  <si>
    <t>Chèques émis non débités</t>
  </si>
  <si>
    <t>Chèques reçus non encaissés</t>
  </si>
  <si>
    <t>Reste à rembourser sur emprunts y compris intérêts</t>
  </si>
  <si>
    <t>Trésorerie</t>
  </si>
  <si>
    <t>Fonds de caisse</t>
  </si>
  <si>
    <t>Créances non recouvrables</t>
  </si>
  <si>
    <t>Compte de trésorerie au</t>
  </si>
  <si>
    <t>Modèle de Bilan (système abrégé et avant répartition)</t>
  </si>
  <si>
    <t xml:space="preserve">Brut </t>
  </si>
  <si>
    <t>Net</t>
  </si>
  <si>
    <t>Immobilisations corporelles</t>
  </si>
  <si>
    <t>Total I</t>
  </si>
  <si>
    <t>Avances et acomptes versés sur commandes</t>
  </si>
  <si>
    <t>Valeurs mobilières de placement</t>
  </si>
  <si>
    <t>Total II</t>
  </si>
  <si>
    <t>Provisions réglementées</t>
  </si>
  <si>
    <t>TOTAL GENERAL (I+II+III)</t>
  </si>
  <si>
    <t>ACTIF</t>
  </si>
  <si>
    <t>PASSIF</t>
  </si>
  <si>
    <t>Amortissements et provisions (à déduire)</t>
  </si>
  <si>
    <t>Actif immobilisé (a) :</t>
  </si>
  <si>
    <t>Capitaux propres (c) :</t>
  </si>
  <si>
    <t>Immobilisations incorporelles:</t>
  </si>
  <si>
    <t>Capital</t>
  </si>
  <si>
    <t>-</t>
  </si>
  <si>
    <t>fonds commercial (b)</t>
  </si>
  <si>
    <t>Ecart de réévaluation (c)</t>
  </si>
  <si>
    <t>autres</t>
  </si>
  <si>
    <t>Réserves:</t>
  </si>
  <si>
    <t>réserve légale</t>
  </si>
  <si>
    <t>Immobilisations financières (1)</t>
  </si>
  <si>
    <t>réserves réglementées</t>
  </si>
  <si>
    <t>autres (4)</t>
  </si>
  <si>
    <t>Actif circulant :</t>
  </si>
  <si>
    <t>Report à nouveau (d)</t>
  </si>
  <si>
    <t>Stocks et en-cours [autres que marchandises] (a)</t>
  </si>
  <si>
    <t>Marchandises (a)</t>
  </si>
  <si>
    <t>Créances (2):</t>
  </si>
  <si>
    <t>clients et comptes rattachés (a)</t>
  </si>
  <si>
    <t>Dettes (5) :</t>
  </si>
  <si>
    <t>autres (3)</t>
  </si>
  <si>
    <t>Emprunts et dettes assimilées</t>
  </si>
  <si>
    <t>Avances et acomptes reçues sur commandes en cours</t>
  </si>
  <si>
    <t>Disponibilités (autres que caisse)</t>
  </si>
  <si>
    <t>Fournisseurs et comptes rattachés</t>
  </si>
  <si>
    <t>Autres (3)</t>
  </si>
  <si>
    <t xml:space="preserve">Total III       </t>
  </si>
  <si>
    <t>TOTAL GENERAL (I+II+III+IV)</t>
  </si>
  <si>
    <t>(1)</t>
  </si>
  <si>
    <t>Dont à moins d'un an</t>
  </si>
  <si>
    <t>(4)</t>
  </si>
  <si>
    <t>Dont réserves statutaires</t>
  </si>
  <si>
    <t>(2)</t>
  </si>
  <si>
    <t>Dont à plus d'un an</t>
  </si>
  <si>
    <t>(5)</t>
  </si>
  <si>
    <t>Dont à plus de 5 ans</t>
  </si>
  <si>
    <t>(3)</t>
  </si>
  <si>
    <t>Dont comptes courants d'associés</t>
  </si>
  <si>
    <t>Dont à plus d'un an et moins de 5 ans</t>
  </si>
  <si>
    <t>(a)</t>
  </si>
  <si>
    <t>Les actifs avec clause de réserve de propriété sont regroupés sur une ligne distincte portant la mention " dont... avec clause de réserve de propriété ".</t>
  </si>
  <si>
    <t>En cas d’impossibilité d’identifier les biens, un renvoi au pied du bilan indique le montant restant à payer sur ces biens. Le montant à payer comprend</t>
  </si>
  <si>
    <t>celui des effets non échus.</t>
  </si>
  <si>
    <t>(b)</t>
  </si>
  <si>
    <t>Y compris droit au bail.</t>
  </si>
  <si>
    <t>(c)</t>
  </si>
  <si>
    <t>A détailler conformément à la législation en vigueur.</t>
  </si>
  <si>
    <t>(d)</t>
  </si>
  <si>
    <t>Montant entre parenthèses ou précédé du signe moins (-) lorsqu'il s'agit de pertes.</t>
  </si>
  <si>
    <t>(*)</t>
  </si>
  <si>
    <t>Le cas échéant, les entités ouvrent un poste "Charges à répartir sur plusieurs exercices" qui forme le total III, le total général étant modifié en conséquence.</t>
  </si>
  <si>
    <r>
      <t>Résultat de l'exercice [bénéfice ou perte]</t>
    </r>
    <r>
      <rPr>
        <sz val="10"/>
        <rFont val="Arial"/>
        <family val="2"/>
      </rPr>
      <t xml:space="preserve"> (d)</t>
    </r>
  </si>
  <si>
    <r>
      <t xml:space="preserve">Provisions pour risques et charges </t>
    </r>
    <r>
      <rPr>
        <b/>
        <sz val="10"/>
        <rFont val="Arial"/>
        <family val="2"/>
      </rPr>
      <t>(II)</t>
    </r>
  </si>
  <si>
    <r>
      <t xml:space="preserve">Charges constatées d'avance (2) (*) </t>
    </r>
    <r>
      <rPr>
        <b/>
        <sz val="10"/>
        <rFont val="Arial"/>
        <family val="2"/>
      </rPr>
      <t>(III)</t>
    </r>
  </si>
  <si>
    <r>
      <t>Produits constatés d'avance (2)</t>
    </r>
    <r>
      <rPr>
        <b/>
        <sz val="10"/>
        <rFont val="Arial"/>
        <family val="2"/>
      </rPr>
      <t xml:space="preserve"> (IV)</t>
    </r>
  </si>
  <si>
    <t>EXERCICE 2013-2014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</si>
</sst>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"/>
    <numFmt numFmtId="166" formatCode="#,##0.00\ &quot;€&quot;"/>
    <numFmt numFmtId="167" formatCode="dd/mm/yy"/>
  </numFmts>
  <fonts count="3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"/>
      <color indexed="12"/>
      <name val="Arial"/>
      <family val="2"/>
    </font>
    <font>
      <b/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/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17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/>
    <xf numFmtId="0" fontId="8" fillId="0" borderId="1" xfId="0" applyFont="1" applyBorder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1" fillId="0" borderId="0" xfId="0" applyFont="1"/>
    <xf numFmtId="2" fontId="5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/>
    <xf numFmtId="1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9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/>
    </xf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165" fontId="0" fillId="0" borderId="0" xfId="0" applyNumberFormat="1"/>
    <xf numFmtId="2" fontId="5" fillId="0" borderId="3" xfId="0" applyNumberFormat="1" applyFont="1" applyBorder="1" applyAlignment="1">
      <alignment horizontal="right"/>
    </xf>
    <xf numFmtId="2" fontId="2" fillId="2" borderId="4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1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vertical="center"/>
    </xf>
    <xf numFmtId="2" fontId="10" fillId="0" borderId="2" xfId="0" applyNumberFormat="1" applyFont="1" applyFill="1" applyBorder="1"/>
    <xf numFmtId="2" fontId="14" fillId="0" borderId="5" xfId="0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8" fillId="0" borderId="4" xfId="0" applyFont="1" applyBorder="1" applyAlignment="1">
      <alignment horizontal="right" vertical="center"/>
    </xf>
    <xf numFmtId="2" fontId="19" fillId="0" borderId="4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0" fontId="10" fillId="0" borderId="0" xfId="0" applyFont="1" applyFill="1"/>
    <xf numFmtId="0" fontId="10" fillId="0" borderId="6" xfId="0" applyFont="1" applyFill="1" applyBorder="1"/>
    <xf numFmtId="0" fontId="10" fillId="0" borderId="10" xfId="0" applyFont="1" applyFill="1" applyBorder="1" applyAlignment="1">
      <alignment vertical="center"/>
    </xf>
    <xf numFmtId="2" fontId="10" fillId="0" borderId="8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right"/>
    </xf>
    <xf numFmtId="2" fontId="21" fillId="4" borderId="1" xfId="0" applyNumberFormat="1" applyFont="1" applyFill="1" applyBorder="1" applyAlignment="1">
      <alignment horizontal="left"/>
    </xf>
    <xf numFmtId="2" fontId="5" fillId="0" borderId="0" xfId="0" applyNumberFormat="1" applyFont="1" applyBorder="1"/>
    <xf numFmtId="2" fontId="23" fillId="0" borderId="0" xfId="0" applyNumberFormat="1" applyFont="1"/>
    <xf numFmtId="0" fontId="5" fillId="0" borderId="1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right"/>
    </xf>
    <xf numFmtId="2" fontId="10" fillId="0" borderId="6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0" fillId="0" borderId="6" xfId="0" applyBorder="1"/>
    <xf numFmtId="0" fontId="10" fillId="0" borderId="1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wrapText="1"/>
    </xf>
    <xf numFmtId="2" fontId="18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/>
    <xf numFmtId="0" fontId="5" fillId="0" borderId="0" xfId="0" applyFont="1" applyAlignment="1">
      <alignment horizontal="left"/>
    </xf>
    <xf numFmtId="2" fontId="16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0" xfId="0" applyFont="1"/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/>
    <xf numFmtId="2" fontId="15" fillId="0" borderId="0" xfId="0" applyNumberFormat="1" applyFont="1" applyFill="1" applyBorder="1" applyAlignment="1">
      <alignment vertical="center"/>
    </xf>
    <xf numFmtId="0" fontId="15" fillId="0" borderId="16" xfId="0" applyFont="1" applyBorder="1" applyAlignment="1">
      <alignment vertical="center"/>
    </xf>
    <xf numFmtId="166" fontId="5" fillId="0" borderId="0" xfId="0" applyNumberFormat="1" applyFont="1"/>
    <xf numFmtId="14" fontId="15" fillId="0" borderId="14" xfId="0" applyNumberFormat="1" applyFont="1" applyBorder="1" applyAlignment="1">
      <alignment horizontal="left" vertical="center"/>
    </xf>
    <xf numFmtId="2" fontId="10" fillId="0" borderId="13" xfId="0" applyNumberFormat="1" applyFont="1" applyBorder="1" applyAlignment="1">
      <alignment vertical="center"/>
    </xf>
    <xf numFmtId="2" fontId="10" fillId="0" borderId="13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vertical="center"/>
    </xf>
    <xf numFmtId="14" fontId="15" fillId="0" borderId="19" xfId="0" applyNumberFormat="1" applyFont="1" applyBorder="1" applyAlignment="1">
      <alignment horizontal="left" vertical="center"/>
    </xf>
    <xf numFmtId="2" fontId="10" fillId="0" borderId="18" xfId="0" applyNumberFormat="1" applyFont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vertical="center"/>
    </xf>
    <xf numFmtId="2" fontId="10" fillId="0" borderId="13" xfId="0" applyNumberFormat="1" applyFont="1" applyBorder="1"/>
    <xf numFmtId="2" fontId="10" fillId="0" borderId="13" xfId="0" applyNumberFormat="1" applyFont="1" applyBorder="1" applyAlignment="1">
      <alignment horizontal="right"/>
    </xf>
    <xf numFmtId="0" fontId="10" fillId="6" borderId="15" xfId="0" applyFont="1" applyFill="1" applyBorder="1" applyAlignment="1">
      <alignment horizontal="center" vertical="center"/>
    </xf>
    <xf numFmtId="2" fontId="10" fillId="6" borderId="15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2" fontId="10" fillId="0" borderId="13" xfId="0" applyNumberFormat="1" applyFont="1" applyBorder="1" applyAlignment="1">
      <alignment horizontal="right" vertical="center"/>
    </xf>
    <xf numFmtId="0" fontId="15" fillId="5" borderId="22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2" fontId="0" fillId="0" borderId="6" xfId="0" applyNumberFormat="1" applyBorder="1"/>
    <xf numFmtId="0" fontId="10" fillId="0" borderId="6" xfId="0" applyFont="1" applyBorder="1"/>
    <xf numFmtId="0" fontId="10" fillId="0" borderId="10" xfId="0" applyFont="1" applyBorder="1"/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2" applyNumberFormat="1" applyFont="1" applyAlignment="1">
      <alignment horizontal="center"/>
    </xf>
    <xf numFmtId="2" fontId="10" fillId="0" borderId="2" xfId="0" applyNumberFormat="1" applyFont="1" applyFill="1" applyBorder="1" applyAlignment="1">
      <alignment horizontal="right" vertical="center"/>
    </xf>
    <xf numFmtId="0" fontId="1" fillId="0" borderId="0" xfId="0" applyFont="1"/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vertical="center"/>
    </xf>
    <xf numFmtId="2" fontId="15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/>
    </xf>
    <xf numFmtId="2" fontId="10" fillId="0" borderId="15" xfId="0" applyNumberFormat="1" applyFont="1" applyBorder="1"/>
    <xf numFmtId="0" fontId="15" fillId="0" borderId="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0" xfId="0" applyFont="1" applyBorder="1"/>
    <xf numFmtId="0" fontId="0" fillId="0" borderId="3" xfId="0" applyBorder="1"/>
    <xf numFmtId="2" fontId="15" fillId="0" borderId="15" xfId="0" applyNumberFormat="1" applyFont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/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3" xfId="0" applyFont="1" applyBorder="1" applyAlignment="1" applyProtection="1">
      <alignment horizontal="center"/>
      <protection locked="0"/>
    </xf>
    <xf numFmtId="0" fontId="22" fillId="0" borderId="14" xfId="0" applyFont="1" applyBorder="1" applyAlignment="1">
      <alignment horizontal="center"/>
    </xf>
    <xf numFmtId="0" fontId="22" fillId="0" borderId="1" xfId="0" applyFont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7" borderId="23" xfId="0" applyFont="1" applyFill="1" applyBorder="1" applyAlignment="1" applyProtection="1">
      <alignment horizontal="center"/>
      <protection locked="0"/>
    </xf>
    <xf numFmtId="0" fontId="1" fillId="7" borderId="21" xfId="0" applyFont="1" applyFill="1" applyBorder="1" applyAlignment="1" applyProtection="1">
      <alignment horizontal="center"/>
      <protection locked="0"/>
    </xf>
    <xf numFmtId="0" fontId="0" fillId="7" borderId="12" xfId="0" applyFill="1" applyBorder="1"/>
    <xf numFmtId="0" fontId="22" fillId="7" borderId="12" xfId="0" applyFont="1" applyFill="1" applyBorder="1"/>
    <xf numFmtId="0" fontId="27" fillId="0" borderId="24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10" borderId="15" xfId="0" applyFont="1" applyFill="1" applyBorder="1" applyAlignment="1" applyProtection="1">
      <alignment horizontal="center"/>
      <protection locked="0"/>
    </xf>
    <xf numFmtId="0" fontId="1" fillId="10" borderId="22" xfId="0" applyFont="1" applyFill="1" applyBorder="1" applyAlignment="1" applyProtection="1">
      <alignment horizontal="center"/>
      <protection locked="0"/>
    </xf>
    <xf numFmtId="0" fontId="1" fillId="10" borderId="19" xfId="0" applyFont="1" applyFill="1" applyBorder="1" applyAlignment="1" applyProtection="1">
      <alignment horizontal="center"/>
      <protection locked="0"/>
    </xf>
    <xf numFmtId="0" fontId="0" fillId="10" borderId="15" xfId="0" applyFill="1" applyBorder="1"/>
    <xf numFmtId="0" fontId="22" fillId="10" borderId="15" xfId="0" applyFont="1" applyFill="1" applyBorder="1"/>
    <xf numFmtId="0" fontId="22" fillId="0" borderId="6" xfId="0" applyFont="1" applyFill="1" applyBorder="1" applyAlignment="1"/>
    <xf numFmtId="0" fontId="22" fillId="0" borderId="0" xfId="0" applyFont="1" applyFill="1" applyBorder="1" applyAlignment="1"/>
    <xf numFmtId="0" fontId="27" fillId="0" borderId="0" xfId="0" applyFont="1"/>
    <xf numFmtId="0" fontId="0" fillId="0" borderId="1" xfId="0" applyBorder="1" applyAlignment="1">
      <alignment vertical="center"/>
    </xf>
    <xf numFmtId="0" fontId="0" fillId="11" borderId="1" xfId="0" applyFill="1" applyBorder="1" applyAlignment="1">
      <alignment vertical="center"/>
    </xf>
    <xf numFmtId="0" fontId="27" fillId="11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/>
    <xf numFmtId="3" fontId="28" fillId="0" borderId="0" xfId="0" applyNumberFormat="1" applyFont="1" applyFill="1" applyBorder="1"/>
    <xf numFmtId="3" fontId="1" fillId="0" borderId="0" xfId="0" applyNumberFormat="1" applyFont="1" applyFill="1"/>
    <xf numFmtId="3" fontId="1" fillId="0" borderId="0" xfId="0" applyNumberFormat="1" applyFont="1" applyFill="1" applyBorder="1"/>
    <xf numFmtId="3" fontId="1" fillId="0" borderId="24" xfId="0" applyNumberFormat="1" applyFont="1" applyFill="1" applyBorder="1"/>
    <xf numFmtId="3" fontId="1" fillId="0" borderId="27" xfId="0" applyNumberFormat="1" applyFont="1" applyFill="1" applyBorder="1"/>
    <xf numFmtId="3" fontId="1" fillId="0" borderId="30" xfId="0" applyNumberFormat="1" applyFont="1" applyFill="1" applyBorder="1"/>
    <xf numFmtId="3" fontId="1" fillId="0" borderId="26" xfId="0" applyNumberFormat="1" applyFont="1" applyFill="1" applyBorder="1"/>
    <xf numFmtId="3" fontId="1" fillId="0" borderId="29" xfId="0" applyNumberFormat="1" applyFont="1" applyFill="1" applyBorder="1"/>
    <xf numFmtId="3" fontId="29" fillId="0" borderId="36" xfId="0" applyNumberFormat="1" applyFont="1" applyBorder="1" applyAlignment="1"/>
    <xf numFmtId="3" fontId="1" fillId="0" borderId="22" xfId="0" applyNumberFormat="1" applyFont="1" applyFill="1" applyBorder="1"/>
    <xf numFmtId="3" fontId="30" fillId="0" borderId="22" xfId="0" applyNumberFormat="1" applyFont="1" applyBorder="1" applyAlignment="1"/>
    <xf numFmtId="3" fontId="30" fillId="0" borderId="19" xfId="0" applyNumberFormat="1" applyFont="1" applyBorder="1" applyAlignment="1"/>
    <xf numFmtId="3" fontId="1" fillId="0" borderId="40" xfId="0" applyNumberFormat="1" applyFont="1" applyFill="1" applyBorder="1"/>
    <xf numFmtId="3" fontId="1" fillId="0" borderId="32" xfId="0" applyNumberFormat="1" applyFont="1" applyFill="1" applyBorder="1"/>
    <xf numFmtId="3" fontId="1" fillId="0" borderId="34" xfId="0" applyNumberFormat="1" applyFont="1" applyFill="1" applyBorder="1"/>
    <xf numFmtId="3" fontId="1" fillId="0" borderId="33" xfId="0" applyNumberFormat="1" applyFont="1" applyFill="1" applyBorder="1"/>
    <xf numFmtId="3" fontId="28" fillId="0" borderId="18" xfId="0" applyNumberFormat="1" applyFont="1" applyBorder="1" applyAlignment="1"/>
    <xf numFmtId="3" fontId="28" fillId="0" borderId="22" xfId="0" applyNumberFormat="1" applyFont="1" applyBorder="1" applyAlignment="1"/>
    <xf numFmtId="3" fontId="29" fillId="0" borderId="15" xfId="0" applyNumberFormat="1" applyFont="1" applyBorder="1" applyAlignment="1"/>
    <xf numFmtId="3" fontId="29" fillId="0" borderId="19" xfId="0" applyNumberFormat="1" applyFont="1" applyBorder="1" applyAlignment="1"/>
    <xf numFmtId="3" fontId="28" fillId="0" borderId="41" xfId="0" applyNumberFormat="1" applyFont="1" applyBorder="1" applyAlignment="1"/>
    <xf numFmtId="3" fontId="1" fillId="0" borderId="41" xfId="0" applyNumberFormat="1" applyFont="1" applyFill="1" applyBorder="1"/>
    <xf numFmtId="3" fontId="30" fillId="0" borderId="41" xfId="0" applyNumberFormat="1" applyFont="1" applyBorder="1" applyAlignment="1"/>
    <xf numFmtId="3" fontId="30" fillId="0" borderId="36" xfId="0" applyNumberFormat="1" applyFont="1" applyBorder="1" applyAlignment="1"/>
    <xf numFmtId="3" fontId="29" fillId="0" borderId="35" xfId="0" applyNumberFormat="1" applyFont="1" applyBorder="1" applyAlignment="1"/>
    <xf numFmtId="167" fontId="12" fillId="0" borderId="14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left"/>
    </xf>
    <xf numFmtId="3" fontId="22" fillId="0" borderId="23" xfId="0" applyNumberFormat="1" applyFont="1" applyBorder="1" applyAlignment="1">
      <alignment horizontal="left"/>
    </xf>
    <xf numFmtId="3" fontId="22" fillId="0" borderId="21" xfId="0" applyNumberFormat="1" applyFont="1" applyBorder="1" applyAlignment="1">
      <alignment horizontal="left"/>
    </xf>
    <xf numFmtId="3" fontId="1" fillId="0" borderId="3" xfId="0" applyNumberFormat="1" applyFont="1" applyBorder="1" applyAlignment="1"/>
    <xf numFmtId="3" fontId="1" fillId="0" borderId="21" xfId="0" applyNumberFormat="1" applyFont="1" applyBorder="1" applyAlignment="1"/>
    <xf numFmtId="3" fontId="1" fillId="0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3" fontId="22" fillId="0" borderId="25" xfId="0" applyNumberFormat="1" applyFont="1" applyFill="1" applyBorder="1" applyAlignment="1"/>
    <xf numFmtId="3" fontId="1" fillId="0" borderId="12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1" fillId="0" borderId="25" xfId="0" applyNumberFormat="1" applyFont="1" applyBorder="1" applyAlignment="1">
      <alignment horizontal="left"/>
    </xf>
    <xf numFmtId="3" fontId="1" fillId="0" borderId="12" xfId="0" applyNumberFormat="1" applyFont="1" applyBorder="1" applyAlignment="1"/>
    <xf numFmtId="3" fontId="1" fillId="0" borderId="25" xfId="0" applyNumberFormat="1" applyFont="1" applyBorder="1" applyAlignment="1"/>
    <xf numFmtId="3" fontId="1" fillId="0" borderId="26" xfId="0" applyNumberFormat="1" applyFont="1" applyFill="1" applyBorder="1" applyAlignment="1">
      <alignment horizontal="left"/>
    </xf>
    <xf numFmtId="3" fontId="1" fillId="0" borderId="27" xfId="0" applyNumberFormat="1" applyFont="1" applyFill="1" applyBorder="1" applyAlignment="1">
      <alignment horizontal="left"/>
    </xf>
    <xf numFmtId="3" fontId="9" fillId="0" borderId="28" xfId="0" applyNumberFormat="1" applyFont="1" applyBorder="1" applyAlignment="1"/>
    <xf numFmtId="3" fontId="9" fillId="0" borderId="27" xfId="0" applyNumberFormat="1" applyFont="1" applyBorder="1" applyAlignment="1"/>
    <xf numFmtId="3" fontId="1" fillId="0" borderId="0" xfId="0" quotePrefix="1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left"/>
    </xf>
    <xf numFmtId="3" fontId="1" fillId="0" borderId="26" xfId="0" quotePrefix="1" applyNumberFormat="1" applyFont="1" applyBorder="1" applyAlignment="1">
      <alignment horizontal="center"/>
    </xf>
    <xf numFmtId="3" fontId="1" fillId="0" borderId="27" xfId="0" applyNumberFormat="1" applyFont="1" applyBorder="1" applyAlignment="1"/>
    <xf numFmtId="3" fontId="1" fillId="0" borderId="29" xfId="0" applyNumberFormat="1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left"/>
    </xf>
    <xf numFmtId="3" fontId="9" fillId="0" borderId="31" xfId="0" applyNumberFormat="1" applyFont="1" applyBorder="1" applyAlignment="1"/>
    <xf numFmtId="3" fontId="9" fillId="0" borderId="30" xfId="0" applyNumberFormat="1" applyFont="1" applyBorder="1" applyAlignment="1"/>
    <xf numFmtId="3" fontId="1" fillId="0" borderId="29" xfId="0" applyNumberFormat="1" applyFont="1" applyBorder="1" applyAlignment="1">
      <alignment horizontal="left"/>
    </xf>
    <xf numFmtId="3" fontId="1" fillId="0" borderId="29" xfId="0" quotePrefix="1" applyNumberFormat="1" applyFont="1" applyBorder="1" applyAlignment="1">
      <alignment horizontal="center"/>
    </xf>
    <xf numFmtId="3" fontId="1" fillId="0" borderId="30" xfId="0" applyNumberFormat="1" applyFont="1" applyBorder="1" applyAlignment="1"/>
    <xf numFmtId="3" fontId="1" fillId="0" borderId="32" xfId="0" applyNumberFormat="1" applyFont="1" applyFill="1" applyBorder="1" applyAlignment="1">
      <alignment horizontal="left"/>
    </xf>
    <xf numFmtId="3" fontId="1" fillId="0" borderId="33" xfId="0" applyNumberFormat="1" applyFont="1" applyFill="1" applyBorder="1" applyAlignment="1">
      <alignment horizontal="left"/>
    </xf>
    <xf numFmtId="3" fontId="1" fillId="0" borderId="34" xfId="0" applyNumberFormat="1" applyFont="1" applyBorder="1" applyAlignment="1"/>
    <xf numFmtId="3" fontId="1" fillId="0" borderId="33" xfId="0" applyNumberFormat="1" applyFont="1" applyBorder="1" applyAlignment="1"/>
    <xf numFmtId="3" fontId="1" fillId="0" borderId="27" xfId="0" applyNumberFormat="1" applyFont="1" applyBorder="1" applyAlignment="1">
      <alignment horizontal="left"/>
    </xf>
    <xf numFmtId="3" fontId="1" fillId="0" borderId="0" xfId="0" quotePrefix="1" applyNumberFormat="1" applyFont="1" applyFill="1" applyBorder="1" applyAlignment="1">
      <alignment horizontal="center"/>
    </xf>
    <xf numFmtId="3" fontId="1" fillId="0" borderId="26" xfId="0" quotePrefix="1" applyNumberFormat="1" applyFont="1" applyFill="1" applyBorder="1" applyAlignment="1">
      <alignment horizontal="center"/>
    </xf>
    <xf numFmtId="3" fontId="1" fillId="0" borderId="30" xfId="0" applyNumberFormat="1" applyFont="1" applyBorder="1" applyAlignment="1">
      <alignment horizontal="left"/>
    </xf>
    <xf numFmtId="3" fontId="1" fillId="0" borderId="29" xfId="0" quotePrefix="1" applyNumberFormat="1" applyFont="1" applyFill="1" applyBorder="1" applyAlignment="1">
      <alignment horizontal="center"/>
    </xf>
    <xf numFmtId="3" fontId="22" fillId="0" borderId="0" xfId="0" applyNumberFormat="1" applyFont="1" applyBorder="1" applyAlignment="1"/>
    <xf numFmtId="3" fontId="22" fillId="0" borderId="29" xfId="0" applyNumberFormat="1" applyFont="1" applyBorder="1" applyAlignment="1"/>
    <xf numFmtId="3" fontId="22" fillId="0" borderId="30" xfId="0" applyNumberFormat="1" applyFont="1" applyBorder="1" applyAlignment="1"/>
    <xf numFmtId="3" fontId="22" fillId="0" borderId="1" xfId="0" applyNumberFormat="1" applyFont="1" applyBorder="1" applyAlignment="1"/>
    <xf numFmtId="3" fontId="22" fillId="0" borderId="14" xfId="0" applyNumberFormat="1" applyFont="1" applyBorder="1" applyAlignment="1"/>
    <xf numFmtId="3" fontId="9" fillId="0" borderId="31" xfId="0" applyNumberFormat="1" applyFont="1" applyFill="1" applyBorder="1" applyAlignment="1"/>
    <xf numFmtId="3" fontId="1" fillId="0" borderId="24" xfId="0" applyNumberFormat="1" applyFont="1" applyBorder="1" applyAlignment="1"/>
    <xf numFmtId="3" fontId="22" fillId="0" borderId="25" xfId="0" applyNumberFormat="1" applyFont="1" applyBorder="1" applyAlignment="1"/>
    <xf numFmtId="3" fontId="1" fillId="0" borderId="26" xfId="0" applyNumberFormat="1" applyFont="1" applyBorder="1" applyAlignment="1"/>
    <xf numFmtId="3" fontId="22" fillId="0" borderId="29" xfId="0" applyNumberFormat="1" applyFont="1" applyFill="1" applyBorder="1" applyAlignment="1"/>
    <xf numFmtId="3" fontId="22" fillId="0" borderId="30" xfId="0" applyNumberFormat="1" applyFont="1" applyFill="1" applyBorder="1" applyAlignment="1"/>
    <xf numFmtId="3" fontId="12" fillId="0" borderId="31" xfId="0" applyNumberFormat="1" applyFont="1" applyBorder="1" applyAlignment="1"/>
    <xf numFmtId="3" fontId="12" fillId="0" borderId="30" xfId="0" applyNumberFormat="1" applyFont="1" applyBorder="1" applyAlignment="1"/>
    <xf numFmtId="3" fontId="1" fillId="0" borderId="29" xfId="0" applyNumberFormat="1" applyFont="1" applyBorder="1" applyAlignment="1"/>
    <xf numFmtId="3" fontId="1" fillId="0" borderId="29" xfId="0" applyNumberFormat="1" applyFont="1" applyFill="1" applyBorder="1" applyAlignment="1"/>
    <xf numFmtId="3" fontId="1" fillId="0" borderId="30" xfId="0" applyNumberFormat="1" applyFont="1" applyFill="1" applyBorder="1" applyAlignment="1"/>
    <xf numFmtId="3" fontId="9" fillId="0" borderId="34" xfId="0" applyNumberFormat="1" applyFont="1" applyFill="1" applyBorder="1" applyAlignment="1"/>
    <xf numFmtId="3" fontId="9" fillId="0" borderId="33" xfId="0" applyNumberFormat="1" applyFont="1" applyBorder="1" applyAlignment="1"/>
    <xf numFmtId="3" fontId="22" fillId="0" borderId="0" xfId="0" applyNumberFormat="1" applyFont="1" applyFill="1" applyBorder="1" applyAlignment="1">
      <alignment horizontal="left"/>
    </xf>
    <xf numFmtId="3" fontId="22" fillId="0" borderId="26" xfId="0" applyNumberFormat="1" applyFont="1" applyFill="1" applyBorder="1" applyAlignment="1">
      <alignment horizontal="left"/>
    </xf>
    <xf numFmtId="3" fontId="22" fillId="0" borderId="27" xfId="0" applyNumberFormat="1" applyFont="1" applyFill="1" applyBorder="1" applyAlignment="1">
      <alignment horizontal="left"/>
    </xf>
    <xf numFmtId="3" fontId="1" fillId="0" borderId="32" xfId="0" applyNumberFormat="1" applyFont="1" applyBorder="1" applyAlignment="1"/>
    <xf numFmtId="3" fontId="22" fillId="0" borderId="29" xfId="0" applyNumberFormat="1" applyFont="1" applyFill="1" applyBorder="1" applyAlignment="1">
      <alignment horizontal="left"/>
    </xf>
    <xf numFmtId="3" fontId="22" fillId="0" borderId="30" xfId="0" applyNumberFormat="1" applyFont="1" applyFill="1" applyBorder="1" applyAlignment="1">
      <alignment horizontal="left"/>
    </xf>
    <xf numFmtId="3" fontId="12" fillId="0" borderId="1" xfId="0" applyNumberFormat="1" applyFont="1" applyBorder="1" applyAlignment="1"/>
    <xf numFmtId="3" fontId="12" fillId="0" borderId="14" xfId="0" applyNumberFormat="1" applyFont="1" applyBorder="1" applyAlignment="1"/>
    <xf numFmtId="3" fontId="1" fillId="0" borderId="26" xfId="0" applyNumberFormat="1" applyFont="1" applyFill="1" applyBorder="1" applyAlignment="1"/>
    <xf numFmtId="3" fontId="1" fillId="0" borderId="27" xfId="0" applyNumberFormat="1" applyFont="1" applyFill="1" applyBorder="1" applyAlignment="1"/>
    <xf numFmtId="3" fontId="9" fillId="0" borderId="34" xfId="0" applyNumberFormat="1" applyFont="1" applyBorder="1" applyAlignment="1"/>
    <xf numFmtId="3" fontId="9" fillId="0" borderId="35" xfId="0" applyNumberFormat="1" applyFont="1" applyFill="1" applyBorder="1" applyAlignment="1"/>
    <xf numFmtId="3" fontId="9" fillId="0" borderId="36" xfId="0" applyNumberFormat="1" applyFont="1" applyBorder="1" applyAlignment="1"/>
    <xf numFmtId="3" fontId="22" fillId="0" borderId="26" xfId="0" applyNumberFormat="1" applyFont="1" applyBorder="1" applyAlignment="1"/>
    <xf numFmtId="3" fontId="22" fillId="0" borderId="27" xfId="0" applyNumberFormat="1" applyFont="1" applyBorder="1" applyAlignment="1"/>
    <xf numFmtId="3" fontId="22" fillId="0" borderId="26" xfId="0" applyNumberFormat="1" applyFont="1" applyFill="1" applyBorder="1" applyAlignment="1"/>
    <xf numFmtId="3" fontId="22" fillId="0" borderId="27" xfId="0" applyNumberFormat="1" applyFont="1" applyFill="1" applyBorder="1" applyAlignment="1"/>
    <xf numFmtId="3" fontId="22" fillId="0" borderId="3" xfId="0" applyNumberFormat="1" applyFont="1" applyBorder="1" applyAlignment="1"/>
    <xf numFmtId="3" fontId="22" fillId="0" borderId="21" xfId="0" applyNumberFormat="1" applyFont="1" applyBorder="1" applyAlignment="1"/>
    <xf numFmtId="3" fontId="1" fillId="0" borderId="37" xfId="0" applyNumberFormat="1" applyFont="1" applyBorder="1" applyAlignment="1"/>
    <xf numFmtId="3" fontId="12" fillId="0" borderId="3" xfId="0" applyNumberFormat="1" applyFont="1" applyBorder="1" applyAlignment="1"/>
    <xf numFmtId="3" fontId="12" fillId="0" borderId="21" xfId="0" applyNumberFormat="1" applyFont="1" applyBorder="1" applyAlignment="1"/>
    <xf numFmtId="3" fontId="12" fillId="0" borderId="1" xfId="0" applyNumberFormat="1" applyFont="1" applyFill="1" applyBorder="1" applyAlignment="1"/>
    <xf numFmtId="3" fontId="12" fillId="0" borderId="14" xfId="0" applyNumberFormat="1" applyFont="1" applyFill="1" applyBorder="1" applyAlignment="1"/>
    <xf numFmtId="3" fontId="22" fillId="0" borderId="38" xfId="0" applyNumberFormat="1" applyFont="1" applyBorder="1" applyAlignment="1"/>
    <xf numFmtId="3" fontId="22" fillId="0" borderId="39" xfId="0" applyNumberFormat="1" applyFont="1" applyBorder="1" applyAlignment="1"/>
    <xf numFmtId="3" fontId="22" fillId="0" borderId="38" xfId="0" applyNumberFormat="1" applyFont="1" applyFill="1" applyBorder="1" applyAlignment="1"/>
    <xf numFmtId="3" fontId="22" fillId="0" borderId="12" xfId="0" applyNumberFormat="1" applyFont="1" applyBorder="1" applyAlignment="1"/>
    <xf numFmtId="3" fontId="22" fillId="0" borderId="22" xfId="0" applyNumberFormat="1" applyFont="1" applyBorder="1" applyAlignment="1"/>
    <xf numFmtId="3" fontId="22" fillId="0" borderId="19" xfId="0" applyNumberFormat="1" applyFont="1" applyBorder="1" applyAlignment="1"/>
    <xf numFmtId="3" fontId="22" fillId="0" borderId="15" xfId="0" applyNumberFormat="1" applyFont="1" applyBorder="1" applyAlignment="1"/>
    <xf numFmtId="3" fontId="1" fillId="0" borderId="20" xfId="0" applyNumberFormat="1" applyFont="1" applyBorder="1" applyAlignment="1"/>
    <xf numFmtId="3" fontId="1" fillId="0" borderId="40" xfId="0" applyNumberFormat="1" applyFont="1" applyBorder="1" applyAlignment="1"/>
    <xf numFmtId="3" fontId="22" fillId="0" borderId="40" xfId="0" applyNumberFormat="1" applyFont="1" applyBorder="1" applyAlignment="1"/>
    <xf numFmtId="3" fontId="9" fillId="0" borderId="38" xfId="0" applyNumberFormat="1" applyFont="1" applyBorder="1" applyAlignment="1"/>
    <xf numFmtId="3" fontId="1" fillId="0" borderId="23" xfId="0" applyNumberFormat="1" applyFont="1" applyFill="1" applyBorder="1" applyAlignment="1"/>
    <xf numFmtId="3" fontId="1" fillId="0" borderId="40" xfId="0" applyNumberFormat="1" applyFont="1" applyFill="1" applyBorder="1" applyAlignment="1"/>
    <xf numFmtId="3" fontId="1" fillId="0" borderId="39" xfId="0" applyNumberFormat="1" applyFont="1" applyBorder="1" applyAlignment="1"/>
    <xf numFmtId="3" fontId="9" fillId="0" borderId="39" xfId="0" applyNumberFormat="1" applyFont="1" applyBorder="1" applyAlignment="1"/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/>
    <xf numFmtId="3" fontId="10" fillId="0" borderId="0" xfId="0" applyNumberFormat="1" applyFont="1" applyFill="1" applyBorder="1"/>
    <xf numFmtId="3" fontId="10" fillId="0" borderId="0" xfId="0" applyNumberFormat="1" applyFont="1" applyFill="1"/>
    <xf numFmtId="2" fontId="15" fillId="0" borderId="1" xfId="0" applyNumberFormat="1" applyFont="1" applyBorder="1"/>
    <xf numFmtId="2" fontId="10" fillId="0" borderId="1" xfId="0" applyNumberFormat="1" applyFont="1" applyBorder="1"/>
    <xf numFmtId="2" fontId="1" fillId="8" borderId="12" xfId="0" applyNumberFormat="1" applyFont="1" applyFill="1" applyBorder="1" applyAlignment="1" applyProtection="1">
      <alignment horizontal="center"/>
      <protection locked="0"/>
    </xf>
    <xf numFmtId="2" fontId="1" fillId="8" borderId="0" xfId="0" applyNumberFormat="1" applyFont="1" applyFill="1" applyBorder="1" applyAlignment="1" applyProtection="1">
      <alignment horizontal="center"/>
      <protection locked="0"/>
    </xf>
    <xf numFmtId="2" fontId="1" fillId="8" borderId="25" xfId="0" applyNumberFormat="1" applyFont="1" applyFill="1" applyBorder="1" applyAlignment="1" applyProtection="1">
      <alignment horizontal="center"/>
      <protection locked="0"/>
    </xf>
    <xf numFmtId="2" fontId="22" fillId="7" borderId="12" xfId="0" applyNumberFormat="1" applyFont="1" applyFill="1" applyBorder="1" applyAlignment="1" applyProtection="1">
      <alignment horizontal="center"/>
      <protection locked="0"/>
    </xf>
    <xf numFmtId="2" fontId="22" fillId="7" borderId="0" xfId="0" applyNumberFormat="1" applyFont="1" applyFill="1" applyBorder="1" applyAlignment="1" applyProtection="1">
      <alignment horizontal="center"/>
      <protection locked="0"/>
    </xf>
    <xf numFmtId="2" fontId="1" fillId="7" borderId="12" xfId="0" applyNumberFormat="1" applyFont="1" applyFill="1" applyBorder="1" applyAlignment="1" applyProtection="1">
      <alignment horizontal="center"/>
      <protection locked="0"/>
    </xf>
    <xf numFmtId="2" fontId="1" fillId="7" borderId="0" xfId="0" applyNumberFormat="1" applyFont="1" applyFill="1" applyBorder="1" applyAlignment="1" applyProtection="1">
      <alignment horizontal="center"/>
      <protection locked="0"/>
    </xf>
    <xf numFmtId="2" fontId="1" fillId="7" borderId="25" xfId="0" applyNumberFormat="1" applyFont="1" applyFill="1" applyBorder="1" applyAlignment="1" applyProtection="1">
      <alignment horizontal="center"/>
      <protection locked="0"/>
    </xf>
    <xf numFmtId="2" fontId="1" fillId="7" borderId="15" xfId="0" applyNumberFormat="1" applyFont="1" applyFill="1" applyBorder="1" applyAlignment="1" applyProtection="1">
      <alignment horizontal="center"/>
      <protection locked="0"/>
    </xf>
    <xf numFmtId="2" fontId="1" fillId="7" borderId="22" xfId="0" applyNumberFormat="1" applyFont="1" applyFill="1" applyBorder="1" applyAlignment="1" applyProtection="1">
      <alignment horizontal="center"/>
      <protection locked="0"/>
    </xf>
    <xf numFmtId="2" fontId="1" fillId="7" borderId="19" xfId="0" applyNumberFormat="1" applyFont="1" applyFill="1" applyBorder="1" applyAlignment="1" applyProtection="1">
      <alignment horizontal="center"/>
      <protection locked="0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23" xfId="0" applyNumberFormat="1" applyFont="1" applyFill="1" applyBorder="1" applyAlignment="1" applyProtection="1">
      <alignment horizontal="center"/>
      <protection locked="0"/>
    </xf>
    <xf numFmtId="2" fontId="1" fillId="8" borderId="21" xfId="0" applyNumberFormat="1" applyFont="1" applyFill="1" applyBorder="1" applyAlignment="1" applyProtection="1">
      <alignment horizontal="center"/>
      <protection locked="0"/>
    </xf>
    <xf numFmtId="2" fontId="22" fillId="8" borderId="12" xfId="0" applyNumberFormat="1" applyFont="1" applyFill="1" applyBorder="1" applyAlignment="1" applyProtection="1">
      <alignment horizontal="center"/>
      <protection locked="0"/>
    </xf>
    <xf numFmtId="2" fontId="1" fillId="8" borderId="15" xfId="0" applyNumberFormat="1" applyFont="1" applyFill="1" applyBorder="1" applyAlignment="1" applyProtection="1">
      <alignment horizontal="center"/>
      <protection locked="0"/>
    </xf>
    <xf numFmtId="2" fontId="1" fillId="8" borderId="22" xfId="0" applyNumberFormat="1" applyFont="1" applyFill="1" applyBorder="1" applyAlignment="1" applyProtection="1">
      <alignment horizontal="center"/>
      <protection locked="0"/>
    </xf>
    <xf numFmtId="2" fontId="1" fillId="8" borderId="19" xfId="0" applyNumberFormat="1" applyFont="1" applyFill="1" applyBorder="1" applyAlignment="1" applyProtection="1">
      <alignment horizontal="center"/>
      <protection locked="0"/>
    </xf>
    <xf numFmtId="2" fontId="22" fillId="9" borderId="12" xfId="0" applyNumberFormat="1" applyFont="1" applyFill="1" applyBorder="1" applyAlignment="1" applyProtection="1">
      <alignment horizontal="center"/>
      <protection locked="0"/>
    </xf>
    <xf numFmtId="2" fontId="1" fillId="9" borderId="12" xfId="0" applyNumberFormat="1" applyFont="1" applyFill="1" applyBorder="1" applyAlignment="1" applyProtection="1">
      <alignment horizontal="center"/>
      <protection locked="0"/>
    </xf>
    <xf numFmtId="2" fontId="1" fillId="9" borderId="0" xfId="0" applyNumberFormat="1" applyFont="1" applyFill="1" applyBorder="1" applyAlignment="1" applyProtection="1">
      <alignment horizontal="center"/>
      <protection locked="0"/>
    </xf>
    <xf numFmtId="2" fontId="1" fillId="9" borderId="25" xfId="0" applyNumberFormat="1" applyFont="1" applyFill="1" applyBorder="1" applyAlignment="1" applyProtection="1">
      <alignment horizontal="center"/>
      <protection locked="0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23" xfId="0" applyNumberFormat="1" applyFont="1" applyFill="1" applyBorder="1" applyAlignment="1" applyProtection="1">
      <alignment horizontal="center"/>
      <protection locked="0"/>
    </xf>
    <xf numFmtId="2" fontId="1" fillId="10" borderId="21" xfId="0" applyNumberFormat="1" applyFont="1" applyFill="1" applyBorder="1" applyAlignment="1" applyProtection="1">
      <alignment horizontal="center"/>
      <protection locked="0"/>
    </xf>
    <xf numFmtId="2" fontId="22" fillId="10" borderId="12" xfId="0" applyNumberFormat="1" applyFont="1" applyFill="1" applyBorder="1" applyAlignment="1" applyProtection="1">
      <alignment horizontal="center"/>
      <protection locked="0"/>
    </xf>
    <xf numFmtId="2" fontId="0" fillId="7" borderId="12" xfId="0" applyNumberFormat="1" applyFill="1" applyBorder="1" applyAlignment="1">
      <alignment horizontal="center"/>
    </xf>
    <xf numFmtId="2" fontId="22" fillId="7" borderId="12" xfId="0" applyNumberFormat="1" applyFon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2" fontId="22" fillId="7" borderId="15" xfId="0" applyNumberFormat="1" applyFont="1" applyFill="1" applyBorder="1" applyAlignment="1">
      <alignment horizontal="center"/>
    </xf>
    <xf numFmtId="2" fontId="0" fillId="8" borderId="12" xfId="0" applyNumberFormat="1" applyFill="1" applyBorder="1" applyAlignment="1">
      <alignment horizontal="center"/>
    </xf>
    <xf numFmtId="2" fontId="22" fillId="8" borderId="12" xfId="0" applyNumberFormat="1" applyFont="1" applyFill="1" applyBorder="1" applyAlignment="1">
      <alignment horizontal="center"/>
    </xf>
    <xf numFmtId="2" fontId="22" fillId="9" borderId="12" xfId="0" applyNumberFormat="1" applyFont="1" applyFill="1" applyBorder="1" applyAlignment="1">
      <alignment horizontal="center"/>
    </xf>
    <xf numFmtId="2" fontId="22" fillId="9" borderId="15" xfId="0" applyNumberFormat="1" applyFont="1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22" fillId="10" borderId="12" xfId="0" applyNumberFormat="1" applyFont="1" applyFill="1" applyBorder="1" applyAlignment="1">
      <alignment horizontal="center"/>
    </xf>
    <xf numFmtId="2" fontId="1" fillId="8" borderId="12" xfId="0" applyNumberFormat="1" applyFont="1" applyFill="1" applyBorder="1" applyAlignment="1">
      <alignment horizontal="center"/>
    </xf>
    <xf numFmtId="2" fontId="1" fillId="8" borderId="15" xfId="0" applyNumberFormat="1" applyFont="1" applyFill="1" applyBorder="1" applyAlignment="1">
      <alignment horizontal="center"/>
    </xf>
    <xf numFmtId="2" fontId="1" fillId="9" borderId="12" xfId="0" applyNumberFormat="1" applyFont="1" applyFill="1" applyBorder="1" applyAlignment="1">
      <alignment horizontal="center"/>
    </xf>
    <xf numFmtId="2" fontId="1" fillId="9" borderId="15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42" xfId="0" applyNumberFormat="1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4" fontId="15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5" fillId="0" borderId="3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3" fontId="22" fillId="0" borderId="23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167" fontId="12" fillId="0" borderId="3" xfId="0" applyNumberFormat="1" applyFont="1" applyBorder="1" applyAlignment="1">
      <alignment horizontal="center" vertical="center"/>
    </xf>
    <xf numFmtId="167" fontId="12" fillId="0" borderId="15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167" fontId="12" fillId="0" borderId="13" xfId="0" applyNumberFormat="1" applyFont="1" applyBorder="1" applyAlignment="1">
      <alignment horizontal="center" vertical="center"/>
    </xf>
    <xf numFmtId="167" fontId="12" fillId="0" borderId="16" xfId="0" applyNumberFormat="1" applyFont="1" applyBorder="1" applyAlignment="1">
      <alignment horizontal="center" vertical="center"/>
    </xf>
    <xf numFmtId="167" fontId="12" fillId="0" borderId="14" xfId="0" applyNumberFormat="1" applyFont="1" applyBorder="1" applyAlignment="1">
      <alignment horizontal="center" vertical="center"/>
    </xf>
  </cellXfs>
  <cellStyles count="3">
    <cellStyle name="Euro" xfId="1"/>
    <cellStyle name="Milliers" xfId="2" builtinId="3"/>
    <cellStyle name="Normal" xfId="0" builtinId="0"/>
  </cellStyles>
  <dxfs count="53">
    <dxf>
      <alignment horizontal="left" vertical="bottom" textRotation="0" wrapText="0" indent="0" relativeIndent="0" justifyLastLine="0" shrinkToFit="0" readingOrder="0"/>
    </dxf>
    <dxf>
      <alignment horizontal="left" vertical="bottom" textRotation="0" wrapText="0" indent="0" relativeIndent="0" justifyLastLine="0" shrinkToFit="0" readingOrder="0"/>
    </dxf>
    <dxf>
      <alignment horizontal="left" vertical="bottom" textRotation="0" wrapText="0" indent="0" relativeIndent="0" justifyLastLine="0" shrinkToFit="0" readingOrder="0"/>
    </dxf>
    <dxf>
      <alignment horizontal="left" vertical="bottom" textRotation="0" wrapText="0" indent="0" relativeIndent="0" justifyLastLine="0" shrinkToFit="0" readingOrder="0"/>
    </dxf>
    <dxf>
      <numFmt numFmtId="166" formatCode="#,##0.00\ &quot;€&quot;"/>
    </dxf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dd/mm/yyyy"/>
      <alignment horizontal="center" vertical="bottom" textRotation="0" wrapText="0" indent="0" relativeIndent="0" justifyLastLine="0" shrinkToFit="0" readingOrder="0"/>
    </dxf>
    <dxf>
      <numFmt numFmtId="1" formatCode="0"/>
      <alignment horizontal="center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readingOrder="0"/>
    </dxf>
    <dxf>
      <alignment horizontal="left" vertical="bottom" textRotation="0" wrapText="0" indent="0" relativeIndent="0" justifyLastLine="0" shrinkToFit="0" readingOrder="0"/>
    </dxf>
    <dxf>
      <alignment horizontal="left" vertical="bottom" textRotation="0" wrapText="0" indent="0" relativeIndent="0" justifyLastLine="0" shrinkToFit="0" readingOrder="0"/>
    </dxf>
    <dxf>
      <alignment horizontal="left" vertical="bottom" textRotation="0" wrapText="0" indent="0" relativeIndent="0" justifyLastLine="0" shrinkToFit="0" readingOrder="0"/>
    </dxf>
    <dxf>
      <alignment horizontal="left" vertical="bottom" textRotation="0" wrapText="0" indent="0" relativeIndent="0" justifyLastLine="0" shrinkToFit="0" readingOrder="0"/>
    </dxf>
    <dxf>
      <numFmt numFmtId="166" formatCode="#,##0.00\ &quot;€&quot;"/>
    </dxf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dd/mm/yyyy"/>
      <alignment horizontal="center" vertical="bottom" textRotation="0" wrapText="0" indent="0" relativeIndent="0" justifyLastLine="0" shrinkToFit="0" readingOrder="0"/>
    </dxf>
    <dxf>
      <numFmt numFmtId="1" formatCode="0"/>
      <alignment horizontal="center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9"/>
        </patternFill>
      </fill>
      <alignment horizontal="lef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alignment horizontal="left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alignment horizontal="left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alignment horizontal="left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alignment horizontal="left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alignment horizontal="left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alignment horizontal="left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Charges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Graphiques!$A$1:$A$7</c:f>
              <c:strCache>
                <c:ptCount val="7"/>
                <c:pt idx="0">
                  <c:v>60-Achats</c:v>
                </c:pt>
                <c:pt idx="1">
                  <c:v>61-Services extérieurs</c:v>
                </c:pt>
                <c:pt idx="2">
                  <c:v>62-Autres services extérieurs</c:v>
                </c:pt>
                <c:pt idx="3">
                  <c:v>63-Impôts et taxes </c:v>
                </c:pt>
                <c:pt idx="4">
                  <c:v>64-Charges de personnel</c:v>
                </c:pt>
                <c:pt idx="5">
                  <c:v>65-Autres charges de gestion courante</c:v>
                </c:pt>
                <c:pt idx="6">
                  <c:v>68-Dotations aux amortissements et aux provisions</c:v>
                </c:pt>
              </c:strCache>
            </c:strRef>
          </c:cat>
          <c:val>
            <c:numRef>
              <c:f>Graphiques!$B$1:$B$7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Produits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Graphiques!$H$1:$H$7</c:f>
              <c:strCache>
                <c:ptCount val="7"/>
                <c:pt idx="0">
                  <c:v>70-Ventes de produits finis, prestations de service, marchandises</c:v>
                </c:pt>
                <c:pt idx="1">
                  <c:v>74-Subventions d'exploitation</c:v>
                </c:pt>
                <c:pt idx="2">
                  <c:v>75-Autres produits de gestion courante</c:v>
                </c:pt>
                <c:pt idx="3">
                  <c:v>76-Produits financiers</c:v>
                </c:pt>
                <c:pt idx="4">
                  <c:v>77-Produits exceptionnels</c:v>
                </c:pt>
                <c:pt idx="5">
                  <c:v>78-Reprises sur amortissements et provisions</c:v>
                </c:pt>
                <c:pt idx="6">
                  <c:v>79-Transferts de charges</c:v>
                </c:pt>
              </c:strCache>
            </c:strRef>
          </c:cat>
          <c:val>
            <c:numRef>
              <c:f>Graphiques!$I$1:$I$7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Variation Caisse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Graphiques!$A$36</c:f>
              <c:strCache>
                <c:ptCount val="1"/>
                <c:pt idx="0">
                  <c:v>Septembre</c:v>
                </c:pt>
              </c:strCache>
            </c:strRef>
          </c:tx>
          <c:val>
            <c:numRef>
              <c:f>Graphiques!$E$36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Graphiques!$A$37</c:f>
              <c:strCache>
                <c:ptCount val="1"/>
                <c:pt idx="0">
                  <c:v>Octobre</c:v>
                </c:pt>
              </c:strCache>
            </c:strRef>
          </c:tx>
          <c:val>
            <c:numRef>
              <c:f>Graphiques!$E$37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Graphiques!$A$38</c:f>
              <c:strCache>
                <c:ptCount val="1"/>
                <c:pt idx="0">
                  <c:v>Novembre</c:v>
                </c:pt>
              </c:strCache>
            </c:strRef>
          </c:tx>
          <c:val>
            <c:numRef>
              <c:f>Graphiques!$E$38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Graphiques!$A$39</c:f>
              <c:strCache>
                <c:ptCount val="1"/>
                <c:pt idx="0">
                  <c:v>Décembre</c:v>
                </c:pt>
              </c:strCache>
            </c:strRef>
          </c:tx>
          <c:val>
            <c:numRef>
              <c:f>Graphiques!$E$39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Graphiques!$A$40</c:f>
              <c:strCache>
                <c:ptCount val="1"/>
                <c:pt idx="0">
                  <c:v>Janvier</c:v>
                </c:pt>
              </c:strCache>
            </c:strRef>
          </c:tx>
          <c:val>
            <c:numRef>
              <c:f>Graphiques!$E$40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Graphiques!$A$41</c:f>
              <c:strCache>
                <c:ptCount val="1"/>
                <c:pt idx="0">
                  <c:v>Février</c:v>
                </c:pt>
              </c:strCache>
            </c:strRef>
          </c:tx>
          <c:val>
            <c:numRef>
              <c:f>Graphiques!$E$41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Graphiques!$A$42</c:f>
              <c:strCache>
                <c:ptCount val="1"/>
                <c:pt idx="0">
                  <c:v>Mars</c:v>
                </c:pt>
              </c:strCache>
            </c:strRef>
          </c:tx>
          <c:val>
            <c:numRef>
              <c:f>Graphiques!$E$42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Graphiques!$A$43</c:f>
              <c:strCache>
                <c:ptCount val="1"/>
                <c:pt idx="0">
                  <c:v>Avril</c:v>
                </c:pt>
              </c:strCache>
            </c:strRef>
          </c:tx>
          <c:val>
            <c:numRef>
              <c:f>Graphiques!$E$43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Graphiques!$A$44</c:f>
              <c:strCache>
                <c:ptCount val="1"/>
                <c:pt idx="0">
                  <c:v>Mai</c:v>
                </c:pt>
              </c:strCache>
            </c:strRef>
          </c:tx>
          <c:val>
            <c:numRef>
              <c:f>Graphiques!$E$44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Graphiques!$A$45</c:f>
              <c:strCache>
                <c:ptCount val="1"/>
                <c:pt idx="0">
                  <c:v>Juin</c:v>
                </c:pt>
              </c:strCache>
            </c:strRef>
          </c:tx>
          <c:val>
            <c:numRef>
              <c:f>Graphiques!$E$45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Graphiques!$A$46</c:f>
              <c:strCache>
                <c:ptCount val="1"/>
                <c:pt idx="0">
                  <c:v>Juillet</c:v>
                </c:pt>
              </c:strCache>
            </c:strRef>
          </c:tx>
          <c:val>
            <c:numRef>
              <c:f>Graphiques!$E$46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Graphiques!$A$47</c:f>
              <c:strCache>
                <c:ptCount val="1"/>
                <c:pt idx="0">
                  <c:v>Août</c:v>
                </c:pt>
              </c:strCache>
            </c:strRef>
          </c:tx>
          <c:val>
            <c:numRef>
              <c:f>Graphiques!$E$47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hape val="box"/>
        <c:axId val="88021632"/>
        <c:axId val="88027520"/>
        <c:axId val="0"/>
      </c:bar3DChart>
      <c:catAx>
        <c:axId val="88021632"/>
        <c:scaling>
          <c:orientation val="minMax"/>
        </c:scaling>
        <c:delete val="1"/>
        <c:axPos val="b"/>
        <c:tickLblPos val="none"/>
        <c:crossAx val="88027520"/>
        <c:crosses val="autoZero"/>
        <c:auto val="1"/>
        <c:lblAlgn val="ctr"/>
        <c:lblOffset val="100"/>
      </c:catAx>
      <c:valAx>
        <c:axId val="88027520"/>
        <c:scaling>
          <c:orientation val="minMax"/>
        </c:scaling>
        <c:axPos val="l"/>
        <c:majorGridlines/>
        <c:numFmt formatCode="0.00" sourceLinked="1"/>
        <c:tickLblPos val="nextTo"/>
        <c:crossAx val="880216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Variation Banque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Graphiques!$H$36:$H$47</c:f>
              <c:strCache>
                <c:ptCount val="12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Juin</c:v>
                </c:pt>
                <c:pt idx="10">
                  <c:v>Juillet</c:v>
                </c:pt>
                <c:pt idx="11">
                  <c:v>Août</c:v>
                </c:pt>
              </c:strCache>
            </c:strRef>
          </c:cat>
          <c:val>
            <c:numRef>
              <c:f>Graphiques!$L$36:$L$47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box"/>
        <c:axId val="88048000"/>
        <c:axId val="88049536"/>
        <c:axId val="0"/>
      </c:bar3DChart>
      <c:catAx>
        <c:axId val="88048000"/>
        <c:scaling>
          <c:orientation val="minMax"/>
        </c:scaling>
        <c:axPos val="b"/>
        <c:tickLblPos val="nextTo"/>
        <c:crossAx val="88049536"/>
        <c:crosses val="autoZero"/>
        <c:auto val="1"/>
        <c:lblAlgn val="ctr"/>
        <c:lblOffset val="100"/>
      </c:catAx>
      <c:valAx>
        <c:axId val="88049536"/>
        <c:scaling>
          <c:orientation val="minMax"/>
        </c:scaling>
        <c:axPos val="l"/>
        <c:majorGridlines/>
        <c:numFmt formatCode="0.00" sourceLinked="1"/>
        <c:tickLblPos val="nextTo"/>
        <c:crossAx val="88048000"/>
        <c:crosses val="autoZero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8</xdr:row>
      <xdr:rowOff>156209</xdr:rowOff>
    </xdr:from>
    <xdr:to>
      <xdr:col>4</xdr:col>
      <xdr:colOff>220980</xdr:colOff>
      <xdr:row>29</xdr:row>
      <xdr:rowOff>152400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9</xdr:row>
      <xdr:rowOff>11430</xdr:rowOff>
    </xdr:from>
    <xdr:to>
      <xdr:col>11</xdr:col>
      <xdr:colOff>769620</xdr:colOff>
      <xdr:row>30</xdr:row>
      <xdr:rowOff>114300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638175</xdr:colOff>
      <xdr:row>50</xdr:row>
      <xdr:rowOff>28574</xdr:rowOff>
    </xdr:from>
    <xdr:to>
      <xdr:col>4</xdr:col>
      <xdr:colOff>381000</xdr:colOff>
      <xdr:row>69</xdr:row>
      <xdr:rowOff>57150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51</xdr:row>
      <xdr:rowOff>85725</xdr:rowOff>
    </xdr:from>
    <xdr:to>
      <xdr:col>10</xdr:col>
      <xdr:colOff>695325</xdr:colOff>
      <xdr:row>68</xdr:row>
      <xdr:rowOff>76200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au3" displayName="Tableau3" ref="A4:B17" totalsRowShown="0" headerRowBorderDxfId="52" tableBorderDxfId="51" totalsRowBorderDxfId="50">
  <autoFilter ref="A4:B17"/>
  <tableColumns count="2">
    <tableColumn id="1" name="Mois" dataDxfId="49"/>
    <tableColumn id="2" name="Montant" dataDxfId="48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D4:E17" totalsRowShown="0" headerRowBorderDxfId="47" tableBorderDxfId="46" totalsRowBorderDxfId="45">
  <autoFilter ref="D4:E17"/>
  <tableColumns count="2">
    <tableColumn id="1" name="Mois" dataDxfId="44"/>
    <tableColumn id="2" name="Montant" dataDxfId="43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A20:B25" totalsRowShown="0" headerRowBorderDxfId="42" tableBorderDxfId="41" totalsRowBorderDxfId="40">
  <autoFilter ref="A20:B25"/>
  <tableColumns count="2">
    <tableColumn id="1" name="Mois" dataDxfId="39"/>
    <tableColumn id="2" name="Montant" dataDxfId="38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6" name="Tableau6" displayName="Tableau6" ref="A28:B33" totalsRowShown="0" headerRowBorderDxfId="37" tableBorderDxfId="36" totalsRowBorderDxfId="35">
  <autoFilter ref="A28:B33"/>
  <tableColumns count="2">
    <tableColumn id="1" name="Mois" dataDxfId="34"/>
    <tableColumn id="2" name="Montant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id="7" name="Tableau7" displayName="Tableau7" ref="A36:B41" totalsRowShown="0" headerRowBorderDxfId="33" tableBorderDxfId="32" totalsRowBorderDxfId="31">
  <autoFilter ref="A36:B41"/>
  <tableColumns count="2">
    <tableColumn id="1" name="Mois" dataDxfId="30"/>
    <tableColumn id="2" name="Montant"/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id="8" name="Tableau8" displayName="Tableau8" ref="A4:B15" totalsRowShown="0" headerRowBorderDxfId="29" tableBorderDxfId="28" totalsRowBorderDxfId="27">
  <autoFilter ref="A4:B15"/>
  <tableColumns count="2">
    <tableColumn id="1" name="Mois" dataDxfId="26"/>
    <tableColumn id="2" name="Montant" dataDxfId="25"/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id="11" name="Tableau11" displayName="Tableau11" ref="A18:B23" totalsRowShown="0" headerRowDxfId="24" headerRowBorderDxfId="23" tableBorderDxfId="22" totalsRowBorderDxfId="21">
  <autoFilter ref="A18:B23"/>
  <tableColumns count="2">
    <tableColumn id="1" name="Vacances" dataDxfId="20"/>
    <tableColumn id="2" name="Montant"/>
  </tableColumns>
  <tableStyleInfo name="TableStyleMedium14" showFirstColumn="0" showLastColumn="0" showRowStripes="1" showColumnStripes="0"/>
</table>
</file>

<file path=xl/tables/table8.xml><?xml version="1.0" encoding="utf-8"?>
<table xmlns="http://schemas.openxmlformats.org/spreadsheetml/2006/main" id="9" name="Tableau210" displayName="Tableau210" ref="A3:I4" insertRow="1" totalsRowShown="0" headerRowDxfId="19">
  <autoFilter ref="A3:I4"/>
  <sortState ref="A4:I73">
    <sortCondition ref="B3"/>
  </sortState>
  <tableColumns count="9">
    <tableColumn id="1" name="N° opération" dataDxfId="18" dataCellStyle="Milliers"/>
    <tableColumn id="7" name="Date" dataDxfId="17"/>
    <tableColumn id="2" name="Nature" dataDxfId="16"/>
    <tableColumn id="3" name="Montant" dataDxfId="15"/>
    <tableColumn id="6" name="Compte" dataDxfId="14"/>
    <tableColumn id="4" name="Catégorie" dataDxfId="13"/>
    <tableColumn id="5" name="Sous-catégorie" dataDxfId="12"/>
    <tableColumn id="8" name="N° chèque" dataDxfId="11"/>
    <tableColumn id="9" name="Rapproché" dataDxfId="10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" name="Tableau22" displayName="Tableau22" ref="A3:I4" insertRow="1" totalsRowShown="0" headerRowDxfId="9">
  <autoFilter ref="A3:I4"/>
  <tableColumns count="9">
    <tableColumn id="1" name="N° opération" dataDxfId="8"/>
    <tableColumn id="7" name="Date" dataDxfId="7"/>
    <tableColumn id="2" name="Nature" dataDxfId="6"/>
    <tableColumn id="3" name="Montant" dataDxfId="5"/>
    <tableColumn id="6" name="Compte" dataDxfId="4"/>
    <tableColumn id="4" name="Catégorie" dataDxfId="3"/>
    <tableColumn id="5" name="Sous-catégorie" dataDxfId="2"/>
    <tableColumn id="8" name="N° chèque" dataDxfId="1"/>
    <tableColumn id="9" name="Rapproché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6"/>
  <sheetViews>
    <sheetView tabSelected="1" workbookViewId="0">
      <selection activeCell="A68" sqref="A68"/>
    </sheetView>
  </sheetViews>
  <sheetFormatPr baseColWidth="10" defaultRowHeight="12.75" outlineLevelCol="1"/>
  <cols>
    <col min="1" max="1" width="33.7109375" customWidth="1" outlineLevel="1"/>
    <col min="2" max="3" width="11.7109375" customWidth="1" outlineLevel="1"/>
    <col min="4" max="4" width="34.28515625" customWidth="1" outlineLevel="1"/>
    <col min="5" max="6" width="12.140625" customWidth="1" outlineLevel="1"/>
    <col min="7" max="7" width="28.140625" customWidth="1"/>
  </cols>
  <sheetData>
    <row r="1" spans="1:9" ht="18">
      <c r="A1" s="390" t="s">
        <v>347</v>
      </c>
      <c r="B1" s="390"/>
      <c r="C1" s="390"/>
      <c r="D1" s="390"/>
      <c r="E1" s="390"/>
      <c r="F1" s="176"/>
      <c r="H1" s="35"/>
    </row>
    <row r="2" spans="1:9" ht="9" customHeight="1" thickBot="1">
      <c r="A2" s="63"/>
      <c r="B2" s="63"/>
      <c r="C2" s="63"/>
      <c r="D2" s="63"/>
      <c r="E2" s="63"/>
      <c r="F2" s="63"/>
    </row>
    <row r="3" spans="1:9" ht="19.5" customHeight="1" thickBot="1">
      <c r="A3" s="388" t="s">
        <v>11</v>
      </c>
      <c r="B3" s="389"/>
      <c r="C3" s="389"/>
      <c r="D3" s="389"/>
      <c r="E3" s="389"/>
      <c r="F3" s="389"/>
      <c r="G3" s="84"/>
      <c r="H3" s="23"/>
    </row>
    <row r="4" spans="1:9" ht="13.5" thickBot="1">
      <c r="A4" s="140" t="s">
        <v>0</v>
      </c>
      <c r="B4" s="143" t="s">
        <v>201</v>
      </c>
      <c r="C4" s="130" t="s">
        <v>200</v>
      </c>
      <c r="D4" s="141" t="s">
        <v>1</v>
      </c>
      <c r="E4" s="142" t="s">
        <v>201</v>
      </c>
      <c r="F4" s="142" t="s">
        <v>200</v>
      </c>
      <c r="G4" s="84"/>
      <c r="I4" s="1"/>
    </row>
    <row r="5" spans="1:9" ht="22.5">
      <c r="A5" s="80" t="s">
        <v>2</v>
      </c>
      <c r="B5" s="48">
        <f>SUM(B6:B16)</f>
        <v>0</v>
      </c>
      <c r="C5" s="48">
        <f>SUM(C6:C16)</f>
        <v>0</v>
      </c>
      <c r="D5" s="53" t="s">
        <v>3</v>
      </c>
      <c r="E5" s="50">
        <f>SUM(E6:E14)</f>
        <v>0</v>
      </c>
      <c r="F5" s="50">
        <f>SUM(F6:F14)</f>
        <v>0</v>
      </c>
      <c r="I5" s="1"/>
    </row>
    <row r="6" spans="1:9">
      <c r="A6" s="81" t="s">
        <v>78</v>
      </c>
      <c r="B6" s="46">
        <v>0</v>
      </c>
      <c r="C6" s="46">
        <f>DEPENSES!H4</f>
        <v>0</v>
      </c>
      <c r="D6" s="51" t="s">
        <v>206</v>
      </c>
      <c r="E6" s="46">
        <v>0</v>
      </c>
      <c r="F6" s="46">
        <f>RECETTES!E4</f>
        <v>0</v>
      </c>
      <c r="I6" s="1"/>
    </row>
    <row r="7" spans="1:9">
      <c r="A7" s="81" t="s">
        <v>207</v>
      </c>
      <c r="B7" s="46">
        <v>0</v>
      </c>
      <c r="C7" s="46">
        <f>DEPENSES!H7</f>
        <v>0</v>
      </c>
      <c r="D7" s="51" t="s">
        <v>144</v>
      </c>
      <c r="E7" s="46">
        <v>0</v>
      </c>
      <c r="F7" s="46">
        <f>RECETTES!B23</f>
        <v>0</v>
      </c>
    </row>
    <row r="8" spans="1:9">
      <c r="A8" s="81" t="s">
        <v>79</v>
      </c>
      <c r="B8" s="46">
        <v>0</v>
      </c>
      <c r="C8" s="46">
        <f>DEPENSES!H10</f>
        <v>0</v>
      </c>
      <c r="D8" s="51" t="s">
        <v>207</v>
      </c>
      <c r="E8" s="46">
        <v>0</v>
      </c>
      <c r="F8" s="46">
        <f>RECETTES!E7</f>
        <v>0</v>
      </c>
      <c r="G8" s="33"/>
      <c r="H8" s="35"/>
    </row>
    <row r="9" spans="1:9">
      <c r="A9" s="81" t="s">
        <v>80</v>
      </c>
      <c r="B9" s="46">
        <v>0</v>
      </c>
      <c r="C9" s="46">
        <f>DEPENSES!H13</f>
        <v>0</v>
      </c>
      <c r="D9" s="51" t="s">
        <v>78</v>
      </c>
      <c r="E9" s="46">
        <v>0</v>
      </c>
      <c r="F9" s="46">
        <f>RECETTES!E10</f>
        <v>0</v>
      </c>
      <c r="G9" s="33"/>
      <c r="H9" s="36"/>
    </row>
    <row r="10" spans="1:9">
      <c r="A10" s="81" t="s">
        <v>81</v>
      </c>
      <c r="B10" s="46">
        <v>0</v>
      </c>
      <c r="C10" s="46">
        <f>DEPENSES!H16</f>
        <v>0</v>
      </c>
      <c r="D10" s="51" t="s">
        <v>79</v>
      </c>
      <c r="E10" s="46">
        <v>0</v>
      </c>
      <c r="F10" s="46">
        <f>RECETTES!E13</f>
        <v>0</v>
      </c>
      <c r="G10" t="s">
        <v>25</v>
      </c>
      <c r="H10" s="2"/>
    </row>
    <row r="11" spans="1:9">
      <c r="A11" s="81" t="s">
        <v>90</v>
      </c>
      <c r="B11" s="46">
        <v>0</v>
      </c>
      <c r="C11" s="46">
        <f>DEPENSES!H19</f>
        <v>0</v>
      </c>
      <c r="D11" s="51" t="s">
        <v>80</v>
      </c>
      <c r="E11" s="46">
        <v>0</v>
      </c>
      <c r="F11" s="46">
        <f>RECETTES!E16</f>
        <v>0</v>
      </c>
      <c r="H11" s="2"/>
    </row>
    <row r="12" spans="1:9">
      <c r="A12" s="81" t="s">
        <v>89</v>
      </c>
      <c r="B12" s="46">
        <v>0</v>
      </c>
      <c r="C12" s="46">
        <f>DEPENSES!H22</f>
        <v>0</v>
      </c>
      <c r="D12" s="51" t="s">
        <v>81</v>
      </c>
      <c r="E12" s="46">
        <v>0</v>
      </c>
      <c r="F12" s="46">
        <f>RECETTES!E19</f>
        <v>0</v>
      </c>
      <c r="H12" s="2"/>
    </row>
    <row r="13" spans="1:9">
      <c r="A13" s="81" t="s">
        <v>86</v>
      </c>
      <c r="B13" s="46">
        <v>0</v>
      </c>
      <c r="C13" s="46">
        <f>DEPENSES!H25</f>
        <v>0</v>
      </c>
      <c r="D13" s="51" t="s">
        <v>90</v>
      </c>
      <c r="E13" s="46">
        <v>0</v>
      </c>
      <c r="F13" s="46">
        <f>RECETTES!E22</f>
        <v>0</v>
      </c>
      <c r="H13" s="2"/>
    </row>
    <row r="14" spans="1:9">
      <c r="A14" s="81" t="s">
        <v>87</v>
      </c>
      <c r="B14" s="46">
        <v>0</v>
      </c>
      <c r="C14" s="46">
        <f>DEPENSES!H28</f>
        <v>0</v>
      </c>
      <c r="D14" s="51" t="s">
        <v>155</v>
      </c>
      <c r="E14" s="46">
        <v>0</v>
      </c>
      <c r="F14" s="46">
        <f>RECETTES!E25</f>
        <v>0</v>
      </c>
      <c r="H14" s="2"/>
    </row>
    <row r="15" spans="1:9">
      <c r="A15" s="81" t="s">
        <v>88</v>
      </c>
      <c r="B15" s="46">
        <v>0</v>
      </c>
      <c r="C15" s="46">
        <f>DEPENSES!H31</f>
        <v>0</v>
      </c>
      <c r="D15" s="59"/>
      <c r="E15" s="43"/>
      <c r="F15" s="43"/>
      <c r="G15" s="3"/>
    </row>
    <row r="16" spans="1:9">
      <c r="A16" s="81" t="s">
        <v>91</v>
      </c>
      <c r="B16" s="46">
        <v>0</v>
      </c>
      <c r="C16" s="46">
        <f>DEPENSES!H34</f>
        <v>0</v>
      </c>
      <c r="D16" s="51"/>
      <c r="E16" s="46"/>
      <c r="F16" s="46"/>
    </row>
    <row r="17" spans="1:8">
      <c r="A17" s="51"/>
      <c r="B17" s="46"/>
      <c r="C17" s="46"/>
      <c r="D17" s="54" t="s">
        <v>5</v>
      </c>
      <c r="E17" s="49">
        <f>SUM(E18:E22)</f>
        <v>0</v>
      </c>
      <c r="F17" s="49">
        <f>SUM(F18:F22)</f>
        <v>0</v>
      </c>
    </row>
    <row r="18" spans="1:8">
      <c r="A18" s="82" t="s">
        <v>4</v>
      </c>
      <c r="B18" s="45">
        <f>SUM(B19:B21)</f>
        <v>0</v>
      </c>
      <c r="C18" s="45">
        <f>SUM(C19:C21)</f>
        <v>0</v>
      </c>
      <c r="D18" s="51" t="s">
        <v>156</v>
      </c>
      <c r="E18" s="46">
        <v>0</v>
      </c>
      <c r="F18" s="46">
        <f>RECETTES!H4</f>
        <v>0</v>
      </c>
    </row>
    <row r="19" spans="1:8">
      <c r="A19" s="51" t="s">
        <v>93</v>
      </c>
      <c r="B19" s="46">
        <v>0</v>
      </c>
      <c r="C19" s="46">
        <f>DEPENSES!K4</f>
        <v>0</v>
      </c>
      <c r="D19" s="51" t="s">
        <v>176</v>
      </c>
      <c r="E19" s="46">
        <v>0</v>
      </c>
      <c r="F19" s="46">
        <f>RECETTES!H7</f>
        <v>0</v>
      </c>
      <c r="G19" s="37"/>
    </row>
    <row r="20" spans="1:8">
      <c r="A20" s="51" t="s">
        <v>92</v>
      </c>
      <c r="B20" s="46">
        <v>0</v>
      </c>
      <c r="C20" s="46">
        <f>DEPENSES!K7</f>
        <v>0</v>
      </c>
      <c r="D20" s="51" t="s">
        <v>157</v>
      </c>
      <c r="E20" s="46">
        <v>0</v>
      </c>
      <c r="F20" s="46">
        <f>RECETTES!H10</f>
        <v>0</v>
      </c>
      <c r="G20" s="3"/>
    </row>
    <row r="21" spans="1:8">
      <c r="A21" s="51" t="s">
        <v>94</v>
      </c>
      <c r="B21" s="46">
        <v>0</v>
      </c>
      <c r="C21" s="46">
        <f>DEPENSES!K10</f>
        <v>0</v>
      </c>
      <c r="D21" s="51" t="s">
        <v>158</v>
      </c>
      <c r="E21" s="46">
        <v>0</v>
      </c>
      <c r="F21" s="46">
        <f>RECETTES!H13</f>
        <v>0</v>
      </c>
      <c r="G21" s="3"/>
    </row>
    <row r="22" spans="1:8">
      <c r="A22" s="51"/>
      <c r="B22" s="46"/>
      <c r="C22" s="46"/>
      <c r="D22" s="51" t="s">
        <v>159</v>
      </c>
      <c r="E22" s="46">
        <v>0</v>
      </c>
      <c r="F22" s="47">
        <f>RECETTES!H16</f>
        <v>0</v>
      </c>
    </row>
    <row r="23" spans="1:8">
      <c r="A23" s="82" t="s">
        <v>6</v>
      </c>
      <c r="B23" s="45">
        <f>SUM(B24:B31)</f>
        <v>0</v>
      </c>
      <c r="C23" s="45">
        <f>SUM(C24:C31)</f>
        <v>0</v>
      </c>
      <c r="D23" s="60"/>
      <c r="E23" s="46"/>
      <c r="F23" s="46"/>
    </row>
    <row r="24" spans="1:8">
      <c r="A24" s="51" t="s">
        <v>217</v>
      </c>
      <c r="B24" s="46">
        <v>0</v>
      </c>
      <c r="C24" s="46">
        <f>DEPENSES!N4</f>
        <v>0</v>
      </c>
      <c r="D24" s="59"/>
      <c r="E24" s="43"/>
      <c r="F24" s="43"/>
    </row>
    <row r="25" spans="1:8">
      <c r="A25" s="51" t="s">
        <v>95</v>
      </c>
      <c r="B25" s="46">
        <v>0</v>
      </c>
      <c r="C25" s="46">
        <f>DEPENSES!N7</f>
        <v>0</v>
      </c>
      <c r="D25" s="54" t="s">
        <v>7</v>
      </c>
      <c r="E25" s="49">
        <f>SUM(E26:E29)</f>
        <v>0</v>
      </c>
      <c r="F25" s="49">
        <f>SUM(F26:F29)</f>
        <v>0</v>
      </c>
    </row>
    <row r="26" spans="1:8">
      <c r="A26" s="51" t="s">
        <v>96</v>
      </c>
      <c r="B26" s="46">
        <v>0</v>
      </c>
      <c r="C26" s="47">
        <f>DEPENSES!E17</f>
        <v>0</v>
      </c>
      <c r="D26" s="51" t="s">
        <v>160</v>
      </c>
      <c r="E26" s="46">
        <v>0</v>
      </c>
      <c r="F26" s="46">
        <f>RECETTES!K4</f>
        <v>0</v>
      </c>
    </row>
    <row r="27" spans="1:8">
      <c r="A27" s="51" t="s">
        <v>97</v>
      </c>
      <c r="B27" s="46">
        <v>0</v>
      </c>
      <c r="C27" s="46">
        <f>DEPENSES!N10</f>
        <v>0</v>
      </c>
      <c r="D27" s="51" t="s">
        <v>161</v>
      </c>
      <c r="E27" s="46">
        <v>0</v>
      </c>
      <c r="F27" s="46">
        <f>'Détail recettes'!AM3</f>
        <v>0</v>
      </c>
      <c r="G27" s="2"/>
      <c r="H27" s="2"/>
    </row>
    <row r="28" spans="1:8">
      <c r="A28" s="51" t="s">
        <v>98</v>
      </c>
      <c r="B28" s="46">
        <v>0</v>
      </c>
      <c r="C28" s="46">
        <f>DEPENSES!N13</f>
        <v>0</v>
      </c>
      <c r="D28" s="51" t="s">
        <v>162</v>
      </c>
      <c r="E28" s="46">
        <v>0</v>
      </c>
      <c r="F28" s="46">
        <f>RECETTES!K7</f>
        <v>0</v>
      </c>
      <c r="H28" s="2"/>
    </row>
    <row r="29" spans="1:8">
      <c r="A29" s="51" t="s">
        <v>99</v>
      </c>
      <c r="B29" s="46">
        <v>0</v>
      </c>
      <c r="C29" s="46">
        <f>DEPENSES!N16</f>
        <v>0</v>
      </c>
      <c r="D29" s="51" t="s">
        <v>163</v>
      </c>
      <c r="E29" s="46">
        <v>0</v>
      </c>
      <c r="F29" s="46">
        <f>RECETTES!K10</f>
        <v>0</v>
      </c>
      <c r="G29" s="2"/>
    </row>
    <row r="30" spans="1:8">
      <c r="A30" s="51" t="s">
        <v>100</v>
      </c>
      <c r="B30" s="46">
        <v>0</v>
      </c>
      <c r="C30" s="46">
        <f>DEPENSES!N19</f>
        <v>0</v>
      </c>
      <c r="D30" s="51"/>
      <c r="E30" s="46"/>
      <c r="F30" s="46"/>
      <c r="G30" s="2"/>
    </row>
    <row r="31" spans="1:8">
      <c r="A31" s="51" t="s">
        <v>101</v>
      </c>
      <c r="B31" s="46">
        <v>0</v>
      </c>
      <c r="C31" s="46">
        <f>DEPENSES!N22</f>
        <v>0</v>
      </c>
      <c r="D31" s="51"/>
      <c r="E31" s="44"/>
      <c r="F31" s="44"/>
      <c r="G31" s="3"/>
    </row>
    <row r="32" spans="1:8">
      <c r="A32" s="51"/>
      <c r="B32" s="46"/>
      <c r="C32" s="46"/>
      <c r="D32" s="54" t="s">
        <v>22</v>
      </c>
      <c r="E32" s="49">
        <f>E33</f>
        <v>0</v>
      </c>
      <c r="F32" s="49">
        <f>F33</f>
        <v>0</v>
      </c>
      <c r="G32" s="3"/>
    </row>
    <row r="33" spans="1:10">
      <c r="A33" s="82" t="s">
        <v>28</v>
      </c>
      <c r="B33" s="45">
        <f>B34</f>
        <v>0</v>
      </c>
      <c r="C33" s="45">
        <f>C34</f>
        <v>0</v>
      </c>
      <c r="D33" s="51" t="s">
        <v>164</v>
      </c>
      <c r="E33" s="46">
        <v>0</v>
      </c>
      <c r="F33" s="46">
        <f>RECETTES!N4</f>
        <v>0</v>
      </c>
      <c r="G33" s="2"/>
    </row>
    <row r="34" spans="1:10">
      <c r="A34" s="51" t="s">
        <v>102</v>
      </c>
      <c r="B34" s="46">
        <v>0</v>
      </c>
      <c r="C34" s="46">
        <f>DEPENSES!E20</f>
        <v>0</v>
      </c>
      <c r="D34" s="51"/>
      <c r="E34" s="46"/>
      <c r="F34" s="46"/>
      <c r="G34" s="2"/>
    </row>
    <row r="35" spans="1:10">
      <c r="A35" s="60"/>
      <c r="B35" s="43"/>
      <c r="C35" s="43"/>
      <c r="D35" s="51"/>
      <c r="E35" s="46"/>
      <c r="F35" s="46"/>
      <c r="G35" s="2"/>
    </row>
    <row r="36" spans="1:10">
      <c r="A36" s="82" t="s">
        <v>8</v>
      </c>
      <c r="B36" s="45">
        <f>SUM(B37:B41)</f>
        <v>0</v>
      </c>
      <c r="C36" s="45">
        <f>SUM(C37:C41)</f>
        <v>0</v>
      </c>
      <c r="D36" s="54" t="s">
        <v>29</v>
      </c>
      <c r="E36" s="49">
        <f>E37</f>
        <v>0</v>
      </c>
      <c r="F36" s="49">
        <f>F37</f>
        <v>0</v>
      </c>
      <c r="G36" s="3"/>
    </row>
    <row r="37" spans="1:10">
      <c r="A37" s="51" t="s">
        <v>82</v>
      </c>
      <c r="B37" s="46">
        <v>0</v>
      </c>
      <c r="C37" s="46">
        <f>DEPENSES!B17</f>
        <v>0</v>
      </c>
      <c r="D37" s="51" t="s">
        <v>165</v>
      </c>
      <c r="E37" s="46">
        <v>0</v>
      </c>
      <c r="F37" s="46">
        <f>'Détail recettes'!AQ3</f>
        <v>0</v>
      </c>
      <c r="H37" s="2"/>
    </row>
    <row r="38" spans="1:10">
      <c r="A38" s="51" t="s">
        <v>83</v>
      </c>
      <c r="B38" s="46">
        <v>0</v>
      </c>
      <c r="C38" s="46">
        <f>DEPENSES!B25</f>
        <v>0</v>
      </c>
      <c r="D38" s="59"/>
      <c r="E38" s="43"/>
      <c r="F38" s="43"/>
    </row>
    <row r="39" spans="1:10">
      <c r="A39" s="51" t="s">
        <v>84</v>
      </c>
      <c r="B39" s="46">
        <v>0</v>
      </c>
      <c r="C39" s="46">
        <f>DEPENSES!B33</f>
        <v>0</v>
      </c>
      <c r="D39" s="59"/>
      <c r="E39" s="43"/>
      <c r="F39" s="43"/>
    </row>
    <row r="40" spans="1:10" ht="22.5">
      <c r="A40" s="51" t="s">
        <v>85</v>
      </c>
      <c r="B40" s="46">
        <v>0</v>
      </c>
      <c r="C40" s="46">
        <f>Tableau7[[#This Row],[Montant]]</f>
        <v>0</v>
      </c>
      <c r="D40" s="54" t="s">
        <v>23</v>
      </c>
      <c r="E40" s="49">
        <f>SUM(E41:E43)</f>
        <v>0</v>
      </c>
      <c r="F40" s="49">
        <f>SUM(F41:F43)</f>
        <v>0</v>
      </c>
      <c r="G40" s="2"/>
      <c r="J40" s="2"/>
    </row>
    <row r="41" spans="1:10">
      <c r="A41" s="51" t="s">
        <v>103</v>
      </c>
      <c r="B41" s="46">
        <v>0</v>
      </c>
      <c r="C41" s="46">
        <f>DEPENSES!E23</f>
        <v>0</v>
      </c>
      <c r="D41" s="79" t="s">
        <v>166</v>
      </c>
      <c r="E41" s="46">
        <v>0</v>
      </c>
      <c r="F41" s="46">
        <f>'Détail recettes'!AR3</f>
        <v>0</v>
      </c>
      <c r="G41" s="2"/>
    </row>
    <row r="42" spans="1:10">
      <c r="A42" s="51"/>
      <c r="B42" s="46"/>
      <c r="C42" s="46"/>
      <c r="D42" s="51" t="s">
        <v>167</v>
      </c>
      <c r="E42" s="46">
        <v>0</v>
      </c>
      <c r="F42" s="46">
        <f>'Détail recettes'!AS3</f>
        <v>0</v>
      </c>
    </row>
    <row r="43" spans="1:10">
      <c r="A43" s="82" t="s">
        <v>13</v>
      </c>
      <c r="B43" s="45">
        <f>SUM(B44:B46)</f>
        <v>0</v>
      </c>
      <c r="C43" s="45">
        <f>SUM(C44:C46)</f>
        <v>0</v>
      </c>
      <c r="D43" s="51" t="s">
        <v>168</v>
      </c>
      <c r="E43" s="46">
        <v>0</v>
      </c>
      <c r="F43" s="46">
        <f>'Détail recettes'!AT3</f>
        <v>0</v>
      </c>
      <c r="G43" s="3"/>
    </row>
    <row r="44" spans="1:10" ht="15">
      <c r="A44" s="51" t="s">
        <v>104</v>
      </c>
      <c r="B44" s="46">
        <v>0</v>
      </c>
      <c r="C44" s="146">
        <f>DEPENSES!Q4</f>
        <v>0</v>
      </c>
      <c r="E44" s="34"/>
      <c r="F44" s="34"/>
      <c r="H44" s="41"/>
    </row>
    <row r="45" spans="1:10">
      <c r="A45" s="51" t="s">
        <v>105</v>
      </c>
      <c r="B45" s="46">
        <v>0</v>
      </c>
      <c r="C45" s="46">
        <f>DEPENSES!Q7</f>
        <v>0</v>
      </c>
      <c r="D45" s="51"/>
      <c r="E45" s="46"/>
      <c r="F45" s="46"/>
    </row>
    <row r="46" spans="1:10">
      <c r="A46" s="51" t="s">
        <v>106</v>
      </c>
      <c r="B46" s="46">
        <v>0</v>
      </c>
      <c r="C46" s="46">
        <f>DEPENSES!Q10</f>
        <v>0</v>
      </c>
      <c r="D46" s="54" t="s">
        <v>12</v>
      </c>
      <c r="E46" s="49">
        <f>E47</f>
        <v>0</v>
      </c>
      <c r="F46" s="49">
        <f>F47</f>
        <v>0</v>
      </c>
    </row>
    <row r="47" spans="1:10">
      <c r="A47" s="51"/>
      <c r="B47" s="46"/>
      <c r="C47" s="46"/>
      <c r="D47" s="51" t="s">
        <v>169</v>
      </c>
      <c r="E47" s="46">
        <v>0</v>
      </c>
      <c r="F47" s="46">
        <f>'Détail recettes'!AU3</f>
        <v>0</v>
      </c>
    </row>
    <row r="48" spans="1:10" ht="22.5">
      <c r="A48" s="52" t="s">
        <v>9</v>
      </c>
      <c r="B48" s="45">
        <f>SUM(B49:B51)</f>
        <v>0</v>
      </c>
      <c r="C48" s="45">
        <f>SUM(C49:C51)</f>
        <v>0</v>
      </c>
      <c r="D48" s="59"/>
      <c r="E48" s="43"/>
      <c r="F48" s="43"/>
      <c r="G48" s="3"/>
    </row>
    <row r="49" spans="1:7">
      <c r="A49" s="83" t="s">
        <v>107</v>
      </c>
      <c r="B49" s="46">
        <v>0</v>
      </c>
      <c r="C49" s="46">
        <f>'Détail Dépenses'!BU3</f>
        <v>0</v>
      </c>
      <c r="D49" s="60"/>
      <c r="E49" s="43"/>
      <c r="F49" s="43"/>
      <c r="G49" s="3"/>
    </row>
    <row r="50" spans="1:7">
      <c r="A50" s="51" t="s">
        <v>108</v>
      </c>
      <c r="B50" s="46">
        <v>0</v>
      </c>
      <c r="C50" s="46">
        <f>'Détail Dépenses'!BV3</f>
        <v>0</v>
      </c>
      <c r="D50" s="60"/>
      <c r="E50" s="43"/>
      <c r="F50" s="43"/>
      <c r="G50" s="3"/>
    </row>
    <row r="51" spans="1:7">
      <c r="A51" s="51" t="s">
        <v>109</v>
      </c>
      <c r="B51" s="46">
        <v>0</v>
      </c>
      <c r="C51" s="46">
        <f>'Détail Dépenses'!BW3</f>
        <v>0</v>
      </c>
      <c r="D51" s="60"/>
      <c r="E51" s="43"/>
      <c r="F51" s="43"/>
    </row>
    <row r="52" spans="1:7" s="5" customFormat="1">
      <c r="A52" s="51"/>
      <c r="B52" s="46"/>
      <c r="C52" s="46"/>
      <c r="D52" s="60"/>
      <c r="E52" s="43"/>
      <c r="F52" s="43"/>
      <c r="G52" s="4"/>
    </row>
    <row r="53" spans="1:7">
      <c r="A53" s="54" t="s">
        <v>30</v>
      </c>
      <c r="B53" s="108">
        <f>G54-B5-B18-B23-B33-B36-B43-B48</f>
        <v>0</v>
      </c>
      <c r="C53" s="108">
        <f>F55-C5-C18-C23-C33-C36-C43-C48</f>
        <v>0</v>
      </c>
      <c r="D53" s="134"/>
      <c r="E53" s="135"/>
      <c r="F53" s="135"/>
      <c r="G53" s="2"/>
    </row>
    <row r="54" spans="1:7" ht="12.75" customHeight="1" thickBot="1">
      <c r="A54" s="85"/>
      <c r="B54" s="55"/>
      <c r="C54" s="55"/>
      <c r="D54" s="61"/>
      <c r="E54" s="62"/>
      <c r="F54" s="62"/>
    </row>
    <row r="55" spans="1:7" ht="19.899999999999999" customHeight="1" thickBot="1">
      <c r="A55" s="56" t="s">
        <v>188</v>
      </c>
      <c r="B55" s="57">
        <f>B5+B18+B23+B33+B36+B43+B48+B53</f>
        <v>0</v>
      </c>
      <c r="C55" s="57">
        <f>C5+C18+C23+C33+C36+C43+C48+C53</f>
        <v>0</v>
      </c>
      <c r="D55" s="58" t="s">
        <v>189</v>
      </c>
      <c r="E55" s="57">
        <f>E5+E17+E25+E32+E36+E40+E46</f>
        <v>0</v>
      </c>
      <c r="F55" s="57">
        <f>F5+F17+F25+F32+F36+F40+F46</f>
        <v>0</v>
      </c>
      <c r="G55" s="84"/>
    </row>
    <row r="56" spans="1:7" ht="13.5" thickBot="1">
      <c r="A56" s="391" t="s">
        <v>190</v>
      </c>
      <c r="B56" s="392"/>
      <c r="C56" s="392"/>
      <c r="D56" s="392"/>
      <c r="E56" s="392"/>
      <c r="F56" s="393"/>
      <c r="G56" s="137"/>
    </row>
    <row r="57" spans="1:7" ht="22.5">
      <c r="A57" s="52" t="s">
        <v>191</v>
      </c>
      <c r="B57" s="45">
        <f>SUM(B58:B60)</f>
        <v>0</v>
      </c>
      <c r="C57" s="45">
        <f>SUM(C58:C60)</f>
        <v>0</v>
      </c>
      <c r="D57" s="53" t="s">
        <v>192</v>
      </c>
      <c r="E57" s="49">
        <f>SUM(E58:E60)</f>
        <v>0</v>
      </c>
      <c r="F57" s="49">
        <f>F58</f>
        <v>0</v>
      </c>
      <c r="G57" s="84"/>
    </row>
    <row r="58" spans="1:7">
      <c r="A58" s="138" t="s">
        <v>193</v>
      </c>
      <c r="B58" s="46">
        <v>0</v>
      </c>
      <c r="C58" s="46">
        <v>0</v>
      </c>
      <c r="D58" s="136" t="s">
        <v>194</v>
      </c>
      <c r="E58" s="46">
        <v>0</v>
      </c>
      <c r="F58" s="46">
        <v>0</v>
      </c>
      <c r="G58" s="84"/>
    </row>
    <row r="59" spans="1:7">
      <c r="A59" s="138" t="s">
        <v>195</v>
      </c>
      <c r="B59" s="46">
        <v>0</v>
      </c>
      <c r="C59" s="46">
        <v>0</v>
      </c>
      <c r="D59" s="138" t="s">
        <v>197</v>
      </c>
      <c r="E59" s="46">
        <v>0</v>
      </c>
      <c r="F59" s="46">
        <v>0</v>
      </c>
      <c r="G59" s="84"/>
    </row>
    <row r="60" spans="1:7" ht="13.5" customHeight="1" thickBot="1">
      <c r="A60" s="139" t="s">
        <v>196</v>
      </c>
      <c r="B60" s="46">
        <v>0</v>
      </c>
      <c r="C60" s="46">
        <v>0</v>
      </c>
      <c r="D60" s="139" t="s">
        <v>198</v>
      </c>
      <c r="E60" s="46">
        <v>0</v>
      </c>
      <c r="F60" s="46">
        <v>0</v>
      </c>
      <c r="G60" s="84"/>
    </row>
    <row r="61" spans="1:7" ht="13.5" thickBot="1">
      <c r="A61" s="58" t="s">
        <v>199</v>
      </c>
      <c r="B61" s="57">
        <f>B55+B57</f>
        <v>0</v>
      </c>
      <c r="C61" s="57">
        <f>C55+C57</f>
        <v>0</v>
      </c>
      <c r="D61" s="58" t="s">
        <v>10</v>
      </c>
      <c r="E61" s="57">
        <f>E55+E57</f>
        <v>0</v>
      </c>
      <c r="F61" s="57">
        <f>F55+F57</f>
        <v>0</v>
      </c>
    </row>
    <row r="69" spans="1:8" s="35" customFormat="1">
      <c r="A69"/>
      <c r="B69"/>
      <c r="C69"/>
      <c r="D69"/>
      <c r="E69"/>
      <c r="F69"/>
      <c r="G69" s="158"/>
      <c r="H69" s="159"/>
    </row>
    <row r="70" spans="1:8" s="35" customFormat="1">
      <c r="A70" s="102"/>
      <c r="B70" s="112"/>
      <c r="C70" s="112"/>
      <c r="G70" s="158"/>
      <c r="H70" s="159"/>
    </row>
    <row r="71" spans="1:8" s="35" customFormat="1">
      <c r="A71" s="102"/>
      <c r="B71" s="159"/>
      <c r="C71" s="159"/>
      <c r="G71" s="158"/>
      <c r="H71" s="159"/>
    </row>
    <row r="72" spans="1:8" s="35" customFormat="1">
      <c r="A72" s="102"/>
      <c r="B72" s="159"/>
      <c r="C72" s="159"/>
      <c r="G72" s="158"/>
      <c r="H72" s="159"/>
    </row>
    <row r="73" spans="1:8" s="35" customFormat="1">
      <c r="A73" s="102"/>
      <c r="B73" s="159"/>
      <c r="C73" s="159"/>
      <c r="G73" s="158"/>
      <c r="H73" s="159"/>
    </row>
    <row r="74" spans="1:8" s="35" customFormat="1">
      <c r="A74" s="102"/>
      <c r="B74" s="159"/>
      <c r="C74" s="159"/>
      <c r="G74" s="158"/>
      <c r="H74" s="159"/>
    </row>
    <row r="75" spans="1:8" s="35" customFormat="1">
      <c r="A75" s="158"/>
      <c r="B75" s="159"/>
      <c r="C75" s="159"/>
      <c r="G75" s="158"/>
      <c r="H75" s="159"/>
    </row>
    <row r="76" spans="1:8">
      <c r="A76" s="35"/>
      <c r="B76" s="35"/>
      <c r="C76" s="35"/>
      <c r="D76" s="35"/>
      <c r="E76" s="35"/>
      <c r="F76" s="35"/>
    </row>
  </sheetData>
  <mergeCells count="3">
    <mergeCell ref="A3:F3"/>
    <mergeCell ref="A1:E1"/>
    <mergeCell ref="A56:F56"/>
  </mergeCells>
  <phoneticPr fontId="0" type="noConversion"/>
  <printOptions horizontalCentered="1"/>
  <pageMargins left="0.25" right="0.25" top="0.75" bottom="0.75" header="0.3" footer="0.3"/>
  <pageSetup paperSize="9" scale="7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22" sqref="B22"/>
    </sheetView>
  </sheetViews>
  <sheetFormatPr baseColWidth="10" defaultRowHeight="12.75"/>
  <cols>
    <col min="1" max="1" width="58.7109375" customWidth="1"/>
    <col min="2" max="2" width="17.28515625" customWidth="1"/>
    <col min="3" max="3" width="16.5703125" customWidth="1"/>
    <col min="4" max="4" width="35.85546875" customWidth="1"/>
  </cols>
  <sheetData>
    <row r="1" spans="1:4" ht="15.75">
      <c r="A1" s="412" t="s">
        <v>278</v>
      </c>
      <c r="B1" s="412"/>
      <c r="C1" s="412"/>
      <c r="D1" s="412"/>
    </row>
    <row r="3" spans="1:4" ht="24.95" customHeight="1">
      <c r="A3" s="213" t="s">
        <v>268</v>
      </c>
      <c r="B3" s="213" t="s">
        <v>209</v>
      </c>
      <c r="C3" s="213" t="s">
        <v>210</v>
      </c>
      <c r="D3" s="213" t="s">
        <v>268</v>
      </c>
    </row>
    <row r="4" spans="1:4" ht="24.95" customHeight="1">
      <c r="A4" s="214" t="s">
        <v>269</v>
      </c>
      <c r="B4" s="209"/>
      <c r="C4" s="209"/>
      <c r="D4" s="214" t="s">
        <v>269</v>
      </c>
    </row>
    <row r="5" spans="1:4" ht="24.95" customHeight="1">
      <c r="A5" s="214" t="s">
        <v>270</v>
      </c>
      <c r="B5" s="209"/>
      <c r="C5" s="210"/>
      <c r="D5" s="211"/>
    </row>
    <row r="6" spans="1:4" ht="24.95" customHeight="1">
      <c r="A6" s="211"/>
      <c r="B6" s="210"/>
      <c r="C6" s="209"/>
      <c r="D6" s="214" t="s">
        <v>271</v>
      </c>
    </row>
    <row r="7" spans="1:4" ht="24.95" customHeight="1">
      <c r="A7" s="214" t="s">
        <v>272</v>
      </c>
      <c r="B7" s="209"/>
      <c r="C7" s="210"/>
      <c r="D7" s="211"/>
    </row>
    <row r="8" spans="1:4" ht="24.95" customHeight="1">
      <c r="A8" s="211"/>
      <c r="B8" s="210"/>
      <c r="C8" s="209"/>
      <c r="D8" s="214" t="s">
        <v>273</v>
      </c>
    </row>
    <row r="9" spans="1:4" ht="24.95" customHeight="1">
      <c r="A9" s="214" t="s">
        <v>274</v>
      </c>
      <c r="B9" s="209"/>
      <c r="C9" s="210"/>
      <c r="D9" s="212"/>
    </row>
    <row r="10" spans="1:4" ht="24.95" customHeight="1">
      <c r="A10" s="210"/>
      <c r="B10" s="210"/>
      <c r="C10" s="209"/>
      <c r="D10" s="214" t="s">
        <v>275</v>
      </c>
    </row>
    <row r="11" spans="1:4" ht="24.95" customHeight="1">
      <c r="A11" s="210"/>
      <c r="B11" s="210"/>
      <c r="C11" s="209"/>
      <c r="D11" s="214" t="s">
        <v>276</v>
      </c>
    </row>
    <row r="12" spans="1:4" ht="24.95" customHeight="1">
      <c r="A12" s="214" t="s">
        <v>277</v>
      </c>
      <c r="B12" s="209"/>
      <c r="C12" s="210"/>
      <c r="D12" s="2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8"/>
  <sheetViews>
    <sheetView workbookViewId="0">
      <selection activeCell="F3" sqref="F3:H3"/>
    </sheetView>
  </sheetViews>
  <sheetFormatPr baseColWidth="10" defaultRowHeight="12.75"/>
  <cols>
    <col min="5" max="5" width="14.7109375" customWidth="1"/>
    <col min="7" max="7" width="21.42578125" customWidth="1"/>
    <col min="14" max="14" width="9.28515625" customWidth="1"/>
    <col min="15" max="15" width="11.42578125" hidden="1" customWidth="1"/>
    <col min="16" max="16" width="6.7109375" customWidth="1"/>
  </cols>
  <sheetData>
    <row r="1" spans="1:26" ht="18" customHeight="1">
      <c r="A1" s="413" t="s">
        <v>279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</row>
    <row r="3" spans="1:26" s="215" customFormat="1">
      <c r="A3" s="420" t="s">
        <v>289</v>
      </c>
      <c r="B3" s="414"/>
      <c r="C3" s="414"/>
      <c r="D3" s="414"/>
      <c r="E3" s="415"/>
      <c r="F3" s="422" t="s">
        <v>200</v>
      </c>
      <c r="G3" s="423"/>
      <c r="H3" s="424"/>
      <c r="I3" s="243" t="s">
        <v>201</v>
      </c>
      <c r="J3" s="414" t="s">
        <v>290</v>
      </c>
      <c r="K3" s="414"/>
      <c r="L3" s="414"/>
      <c r="M3" s="414"/>
      <c r="N3" s="414"/>
      <c r="O3" s="414"/>
      <c r="P3" s="415"/>
      <c r="Q3" s="418" t="s">
        <v>200</v>
      </c>
      <c r="R3" s="418" t="s">
        <v>201</v>
      </c>
      <c r="S3" s="216"/>
      <c r="T3" s="216"/>
      <c r="U3" s="216"/>
      <c r="V3" s="216"/>
      <c r="W3" s="216"/>
      <c r="X3" s="216"/>
      <c r="Y3" s="216"/>
      <c r="Z3" s="216"/>
    </row>
    <row r="4" spans="1:26" s="217" customFormat="1" ht="25.5">
      <c r="A4" s="421"/>
      <c r="B4" s="416"/>
      <c r="C4" s="416"/>
      <c r="D4" s="416"/>
      <c r="E4" s="417"/>
      <c r="F4" s="244" t="s">
        <v>280</v>
      </c>
      <c r="G4" s="245" t="s">
        <v>291</v>
      </c>
      <c r="H4" s="246" t="s">
        <v>281</v>
      </c>
      <c r="I4" s="246" t="s">
        <v>281</v>
      </c>
      <c r="J4" s="416"/>
      <c r="K4" s="416"/>
      <c r="L4" s="416"/>
      <c r="M4" s="416"/>
      <c r="N4" s="416"/>
      <c r="O4" s="416"/>
      <c r="P4" s="417"/>
      <c r="Q4" s="419"/>
      <c r="R4" s="419"/>
      <c r="S4" s="218"/>
      <c r="T4" s="218"/>
      <c r="U4" s="218"/>
      <c r="V4" s="218"/>
      <c r="W4" s="218"/>
      <c r="X4" s="218"/>
      <c r="Y4" s="218"/>
      <c r="Z4" s="218"/>
    </row>
    <row r="5" spans="1:26" s="219" customFormat="1" ht="12.75" customHeight="1">
      <c r="A5" s="247" t="s">
        <v>292</v>
      </c>
      <c r="B5" s="248"/>
      <c r="C5" s="248"/>
      <c r="D5" s="248"/>
      <c r="E5" s="249"/>
      <c r="F5" s="250"/>
      <c r="G5" s="251"/>
      <c r="H5" s="250"/>
      <c r="I5" s="251"/>
      <c r="J5" s="252" t="s">
        <v>293</v>
      </c>
      <c r="K5" s="253"/>
      <c r="L5" s="253"/>
      <c r="M5" s="253"/>
      <c r="N5" s="253"/>
      <c r="O5" s="253"/>
      <c r="P5" s="254"/>
      <c r="Q5" s="255"/>
      <c r="R5" s="256"/>
      <c r="S5" s="220"/>
      <c r="T5" s="220"/>
      <c r="U5" s="220"/>
      <c r="V5" s="220"/>
      <c r="W5" s="220"/>
      <c r="X5" s="220"/>
      <c r="Y5" s="220"/>
      <c r="Z5" s="220"/>
    </row>
    <row r="6" spans="1:26" s="219" customFormat="1">
      <c r="A6" s="221"/>
      <c r="B6" s="257" t="s">
        <v>294</v>
      </c>
      <c r="C6" s="257"/>
      <c r="D6" s="257"/>
      <c r="E6" s="258"/>
      <c r="F6" s="259"/>
      <c r="G6" s="260"/>
      <c r="H6" s="259"/>
      <c r="I6" s="260"/>
      <c r="J6" s="220"/>
      <c r="K6" s="261" t="s">
        <v>295</v>
      </c>
      <c r="L6" s="261"/>
      <c r="M6" s="261"/>
      <c r="N6" s="261"/>
      <c r="O6" s="261"/>
      <c r="P6" s="262"/>
      <c r="Q6" s="263">
        <v>0</v>
      </c>
      <c r="R6" s="264">
        <v>0</v>
      </c>
      <c r="S6" s="220"/>
      <c r="T6" s="220"/>
      <c r="U6" s="220"/>
      <c r="V6" s="220"/>
      <c r="W6" s="220"/>
      <c r="X6" s="220"/>
      <c r="Y6" s="220"/>
      <c r="Z6" s="220"/>
    </row>
    <row r="7" spans="1:26" s="219" customFormat="1">
      <c r="A7" s="221"/>
      <c r="B7" s="265" t="s">
        <v>296</v>
      </c>
      <c r="C7" s="266" t="s">
        <v>297</v>
      </c>
      <c r="D7" s="267"/>
      <c r="E7" s="222"/>
      <c r="F7" s="263">
        <v>0</v>
      </c>
      <c r="G7" s="264">
        <v>0</v>
      </c>
      <c r="H7" s="268">
        <f>F7-G7</f>
        <v>0</v>
      </c>
      <c r="I7" s="264">
        <v>0</v>
      </c>
      <c r="J7" s="220"/>
      <c r="K7" s="269" t="s">
        <v>298</v>
      </c>
      <c r="L7" s="269"/>
      <c r="M7" s="269"/>
      <c r="N7" s="269"/>
      <c r="O7" s="269"/>
      <c r="P7" s="270"/>
      <c r="Q7" s="271">
        <v>0</v>
      </c>
      <c r="R7" s="272">
        <v>0</v>
      </c>
    </row>
    <row r="8" spans="1:26" s="219" customFormat="1">
      <c r="A8" s="221"/>
      <c r="B8" s="265" t="s">
        <v>296</v>
      </c>
      <c r="C8" s="273" t="s">
        <v>299</v>
      </c>
      <c r="D8" s="274"/>
      <c r="E8" s="223"/>
      <c r="F8" s="271">
        <v>0</v>
      </c>
      <c r="G8" s="272">
        <v>0</v>
      </c>
      <c r="H8" s="275">
        <f>F8-G8</f>
        <v>0</v>
      </c>
      <c r="I8" s="272">
        <v>0</v>
      </c>
      <c r="J8" s="220"/>
      <c r="K8" s="276" t="s">
        <v>300</v>
      </c>
      <c r="L8" s="276"/>
      <c r="M8" s="276"/>
      <c r="N8" s="276"/>
      <c r="O8" s="276"/>
      <c r="P8" s="277"/>
      <c r="Q8" s="278">
        <v>0</v>
      </c>
      <c r="R8" s="279">
        <v>0</v>
      </c>
      <c r="S8" s="220"/>
      <c r="T8" s="220"/>
      <c r="U8" s="220"/>
      <c r="V8" s="220"/>
      <c r="W8" s="220"/>
      <c r="X8" s="220"/>
      <c r="Y8" s="220"/>
      <c r="Z8" s="220"/>
    </row>
    <row r="9" spans="1:26" s="219" customFormat="1">
      <c r="A9" s="221"/>
      <c r="B9" s="266" t="s">
        <v>282</v>
      </c>
      <c r="C9" s="266"/>
      <c r="D9" s="266"/>
      <c r="E9" s="280"/>
      <c r="F9" s="271">
        <v>0</v>
      </c>
      <c r="G9" s="272">
        <v>0</v>
      </c>
      <c r="H9" s="275">
        <f>F9-G9</f>
        <v>0</v>
      </c>
      <c r="I9" s="272">
        <v>0</v>
      </c>
      <c r="J9" s="220"/>
      <c r="K9" s="281" t="s">
        <v>296</v>
      </c>
      <c r="L9" s="261" t="s">
        <v>301</v>
      </c>
      <c r="M9" s="282"/>
      <c r="N9" s="224"/>
      <c r="O9" s="282"/>
      <c r="P9" s="262"/>
      <c r="Q9" s="263">
        <v>0</v>
      </c>
      <c r="R9" s="264">
        <v>0</v>
      </c>
    </row>
    <row r="10" spans="1:26" s="219" customFormat="1">
      <c r="A10" s="221"/>
      <c r="B10" s="266" t="s">
        <v>302</v>
      </c>
      <c r="C10" s="273"/>
      <c r="D10" s="273"/>
      <c r="E10" s="283"/>
      <c r="F10" s="271">
        <v>0</v>
      </c>
      <c r="G10" s="272">
        <v>0</v>
      </c>
      <c r="H10" s="275">
        <f>F10-G10</f>
        <v>0</v>
      </c>
      <c r="I10" s="272">
        <v>0</v>
      </c>
      <c r="J10" s="220"/>
      <c r="K10" s="281" t="s">
        <v>296</v>
      </c>
      <c r="L10" s="269" t="s">
        <v>303</v>
      </c>
      <c r="M10" s="284"/>
      <c r="N10" s="225"/>
      <c r="O10" s="284"/>
      <c r="P10" s="270"/>
      <c r="Q10" s="271">
        <v>0</v>
      </c>
      <c r="R10" s="272">
        <v>0</v>
      </c>
    </row>
    <row r="11" spans="1:26" s="219" customFormat="1">
      <c r="A11" s="221"/>
      <c r="B11" s="285"/>
      <c r="C11" s="285"/>
      <c r="D11" s="286" t="s">
        <v>283</v>
      </c>
      <c r="E11" s="287"/>
      <c r="F11" s="288">
        <f>SUM(F7:F10)</f>
        <v>0</v>
      </c>
      <c r="G11" s="289">
        <f>SUM(G7:G10)</f>
        <v>0</v>
      </c>
      <c r="H11" s="288">
        <f>SUM(H7:H10)</f>
        <v>0</v>
      </c>
      <c r="I11" s="288">
        <f>SUM(I7:I10)</f>
        <v>0</v>
      </c>
      <c r="J11" s="220"/>
      <c r="K11" s="281" t="s">
        <v>296</v>
      </c>
      <c r="L11" s="269" t="s">
        <v>304</v>
      </c>
      <c r="M11" s="284"/>
      <c r="N11" s="225"/>
      <c r="O11" s="284"/>
      <c r="P11" s="270"/>
      <c r="Q11" s="290">
        <v>0</v>
      </c>
      <c r="R11" s="272">
        <v>0</v>
      </c>
    </row>
    <row r="12" spans="1:26" s="219" customFormat="1">
      <c r="A12" s="291" t="s">
        <v>305</v>
      </c>
      <c r="B12" s="285"/>
      <c r="C12" s="285"/>
      <c r="D12" s="285"/>
      <c r="E12" s="292"/>
      <c r="F12" s="250"/>
      <c r="G12" s="251"/>
      <c r="H12" s="251"/>
      <c r="I12" s="251"/>
      <c r="J12" s="220"/>
      <c r="K12" s="261" t="s">
        <v>306</v>
      </c>
      <c r="L12" s="269"/>
      <c r="M12" s="269"/>
      <c r="N12" s="269"/>
      <c r="O12" s="269"/>
      <c r="P12" s="270"/>
      <c r="Q12" s="271">
        <v>0</v>
      </c>
      <c r="R12" s="272">
        <v>0</v>
      </c>
    </row>
    <row r="13" spans="1:26" s="219" customFormat="1">
      <c r="A13" s="291"/>
      <c r="B13" s="293" t="s">
        <v>307</v>
      </c>
      <c r="C13" s="293"/>
      <c r="D13" s="293"/>
      <c r="E13" s="268"/>
      <c r="F13" s="263">
        <v>0</v>
      </c>
      <c r="G13" s="264">
        <v>0</v>
      </c>
      <c r="H13" s="268">
        <f>F13-G13</f>
        <v>0</v>
      </c>
      <c r="I13" s="264">
        <v>0</v>
      </c>
      <c r="J13" s="220"/>
      <c r="K13" s="294" t="s">
        <v>343</v>
      </c>
      <c r="L13" s="294"/>
      <c r="M13" s="294"/>
      <c r="N13" s="294"/>
      <c r="O13" s="294"/>
      <c r="P13" s="295"/>
      <c r="Q13" s="296">
        <v>0</v>
      </c>
      <c r="R13" s="297">
        <v>0</v>
      </c>
    </row>
    <row r="14" spans="1:26" s="219" customFormat="1">
      <c r="A14" s="291"/>
      <c r="B14" s="298" t="s">
        <v>308</v>
      </c>
      <c r="C14" s="298"/>
      <c r="D14" s="298"/>
      <c r="E14" s="275"/>
      <c r="F14" s="271">
        <v>0</v>
      </c>
      <c r="G14" s="272">
        <v>0</v>
      </c>
      <c r="H14" s="275">
        <f>F14-G14</f>
        <v>0</v>
      </c>
      <c r="I14" s="272">
        <v>0</v>
      </c>
      <c r="J14" s="220"/>
      <c r="K14" s="299" t="s">
        <v>287</v>
      </c>
      <c r="L14" s="299"/>
      <c r="M14" s="299"/>
      <c r="N14" s="299"/>
      <c r="O14" s="299"/>
      <c r="P14" s="300"/>
      <c r="Q14" s="301">
        <v>0</v>
      </c>
      <c r="R14" s="302">
        <v>0</v>
      </c>
    </row>
    <row r="15" spans="1:26" s="219" customFormat="1">
      <c r="A15" s="291"/>
      <c r="B15" s="298" t="s">
        <v>284</v>
      </c>
      <c r="C15" s="298"/>
      <c r="D15" s="298"/>
      <c r="E15" s="275"/>
      <c r="F15" s="271">
        <v>0</v>
      </c>
      <c r="G15" s="272">
        <v>0</v>
      </c>
      <c r="H15" s="275">
        <f>F15-G15</f>
        <v>0</v>
      </c>
      <c r="I15" s="272">
        <v>0</v>
      </c>
      <c r="J15" s="220"/>
      <c r="K15" s="303"/>
      <c r="L15" s="303"/>
      <c r="M15" s="304" t="s">
        <v>283</v>
      </c>
      <c r="N15" s="304"/>
      <c r="O15" s="304"/>
      <c r="P15" s="305"/>
      <c r="Q15" s="288">
        <f>SUM(Q6:Q14)</f>
        <v>0</v>
      </c>
      <c r="R15" s="289">
        <f>SUM(R6:R14)</f>
        <v>0</v>
      </c>
    </row>
    <row r="16" spans="1:26" s="220" customFormat="1">
      <c r="A16" s="221"/>
      <c r="B16" s="306" t="s">
        <v>309</v>
      </c>
      <c r="C16" s="306"/>
      <c r="D16" s="306"/>
      <c r="E16" s="279"/>
      <c r="F16" s="278"/>
      <c r="G16" s="279"/>
      <c r="H16" s="279"/>
      <c r="I16" s="279"/>
      <c r="J16" s="261" t="s">
        <v>344</v>
      </c>
      <c r="K16" s="261"/>
      <c r="L16" s="261"/>
      <c r="M16" s="269"/>
      <c r="N16" s="307"/>
      <c r="O16" s="269"/>
      <c r="P16" s="308"/>
      <c r="Q16" s="309">
        <v>0</v>
      </c>
      <c r="R16" s="310">
        <v>0</v>
      </c>
    </row>
    <row r="17" spans="1:18" s="219" customFormat="1">
      <c r="A17" s="221"/>
      <c r="B17" s="265" t="s">
        <v>296</v>
      </c>
      <c r="C17" s="293" t="s">
        <v>310</v>
      </c>
      <c r="D17" s="267"/>
      <c r="E17" s="222"/>
      <c r="F17" s="263">
        <v>0</v>
      </c>
      <c r="G17" s="264">
        <v>0</v>
      </c>
      <c r="H17" s="268">
        <f>F17-G17</f>
        <v>0</v>
      </c>
      <c r="I17" s="264">
        <v>0</v>
      </c>
      <c r="J17" s="252" t="s">
        <v>311</v>
      </c>
      <c r="K17" s="253"/>
      <c r="L17" s="253"/>
      <c r="M17" s="253"/>
      <c r="N17" s="253"/>
      <c r="O17" s="253"/>
      <c r="P17" s="254"/>
      <c r="Q17" s="259"/>
      <c r="R17" s="260"/>
    </row>
    <row r="18" spans="1:18" s="219" customFormat="1">
      <c r="A18" s="221"/>
      <c r="B18" s="265" t="s">
        <v>296</v>
      </c>
      <c r="C18" s="298" t="s">
        <v>312</v>
      </c>
      <c r="D18" s="274"/>
      <c r="E18" s="223"/>
      <c r="F18" s="271">
        <v>0</v>
      </c>
      <c r="G18" s="272">
        <v>0</v>
      </c>
      <c r="H18" s="275">
        <f>F18-G18</f>
        <v>0</v>
      </c>
      <c r="I18" s="272">
        <v>0</v>
      </c>
      <c r="J18" s="220"/>
      <c r="K18" s="311" t="s">
        <v>313</v>
      </c>
      <c r="L18" s="311"/>
      <c r="M18" s="311"/>
      <c r="N18" s="311"/>
      <c r="O18" s="311"/>
      <c r="P18" s="312"/>
      <c r="Q18" s="263">
        <v>0</v>
      </c>
      <c r="R18" s="264">
        <v>0</v>
      </c>
    </row>
    <row r="19" spans="1:18" s="219" customFormat="1">
      <c r="A19" s="221"/>
      <c r="B19" s="293" t="s">
        <v>285</v>
      </c>
      <c r="C19" s="293"/>
      <c r="D19" s="293"/>
      <c r="E19" s="268"/>
      <c r="F19" s="271">
        <v>0</v>
      </c>
      <c r="G19" s="272">
        <v>0</v>
      </c>
      <c r="H19" s="275">
        <f>F19-G19</f>
        <v>0</v>
      </c>
      <c r="I19" s="272">
        <v>0</v>
      </c>
      <c r="J19" s="220"/>
      <c r="K19" s="299" t="s">
        <v>314</v>
      </c>
      <c r="L19" s="299"/>
      <c r="M19" s="299"/>
      <c r="N19" s="299"/>
      <c r="O19" s="299"/>
      <c r="P19" s="300"/>
      <c r="Q19" s="271">
        <v>0</v>
      </c>
      <c r="R19" s="272">
        <v>0</v>
      </c>
    </row>
    <row r="20" spans="1:18" s="219" customFormat="1">
      <c r="A20" s="221"/>
      <c r="B20" s="298" t="s">
        <v>315</v>
      </c>
      <c r="C20" s="298"/>
      <c r="D20" s="298"/>
      <c r="E20" s="275"/>
      <c r="F20" s="271">
        <v>0</v>
      </c>
      <c r="G20" s="272">
        <v>0</v>
      </c>
      <c r="H20" s="275">
        <f>F20-G20</f>
        <v>0</v>
      </c>
      <c r="I20" s="272">
        <v>0</v>
      </c>
      <c r="J20" s="220"/>
      <c r="K20" s="299" t="s">
        <v>316</v>
      </c>
      <c r="L20" s="299"/>
      <c r="M20" s="299"/>
      <c r="N20" s="299"/>
      <c r="O20" s="299"/>
      <c r="P20" s="300"/>
      <c r="Q20" s="271">
        <v>0</v>
      </c>
      <c r="R20" s="272">
        <v>0</v>
      </c>
    </row>
    <row r="21" spans="1:18" s="219" customFormat="1">
      <c r="A21" s="221"/>
      <c r="B21" s="298" t="s">
        <v>204</v>
      </c>
      <c r="C21" s="298"/>
      <c r="D21" s="298"/>
      <c r="E21" s="275"/>
      <c r="F21" s="313">
        <v>0</v>
      </c>
      <c r="G21" s="302">
        <v>0</v>
      </c>
      <c r="H21" s="279">
        <f>F21-G21</f>
        <v>0</v>
      </c>
      <c r="I21" s="302">
        <v>0</v>
      </c>
      <c r="J21" s="220"/>
      <c r="K21" s="299" t="s">
        <v>317</v>
      </c>
      <c r="L21" s="299"/>
      <c r="M21" s="299"/>
      <c r="N21" s="299"/>
      <c r="O21" s="299"/>
      <c r="P21" s="300"/>
      <c r="Q21" s="314">
        <v>0</v>
      </c>
      <c r="R21" s="315">
        <v>0</v>
      </c>
    </row>
    <row r="22" spans="1:18" s="219" customFormat="1">
      <c r="A22" s="221"/>
      <c r="B22" s="285"/>
      <c r="C22" s="285"/>
      <c r="D22" s="316" t="s">
        <v>286</v>
      </c>
      <c r="E22" s="317"/>
      <c r="F22" s="288">
        <f>SUM(F13:F21)</f>
        <v>0</v>
      </c>
      <c r="G22" s="289">
        <f>SUM(G13:G21)</f>
        <v>0</v>
      </c>
      <c r="H22" s="288">
        <f>SUM(H13:H21)</f>
        <v>0</v>
      </c>
      <c r="I22" s="288">
        <f>SUM(I13:I21)</f>
        <v>0</v>
      </c>
      <c r="J22" s="220"/>
      <c r="K22" s="253"/>
      <c r="L22" s="253"/>
      <c r="M22" s="318" t="s">
        <v>318</v>
      </c>
      <c r="N22" s="318"/>
      <c r="O22" s="318"/>
      <c r="P22" s="319"/>
      <c r="Q22" s="320">
        <f>SUM(Q18:Q21)</f>
        <v>0</v>
      </c>
      <c r="R22" s="321">
        <f>SUM(R18:R21)</f>
        <v>0</v>
      </c>
    </row>
    <row r="23" spans="1:18" s="219" customFormat="1">
      <c r="A23" s="322" t="s">
        <v>345</v>
      </c>
      <c r="B23" s="293"/>
      <c r="C23" s="293"/>
      <c r="D23" s="293"/>
      <c r="E23" s="268"/>
      <c r="F23" s="323">
        <v>0</v>
      </c>
      <c r="G23" s="324">
        <v>0</v>
      </c>
      <c r="H23" s="288">
        <f>F23-G23</f>
        <v>0</v>
      </c>
      <c r="I23" s="310">
        <v>0</v>
      </c>
      <c r="J23" s="293" t="s">
        <v>346</v>
      </c>
      <c r="K23" s="293"/>
      <c r="L23" s="293"/>
      <c r="M23" s="293"/>
      <c r="N23" s="311"/>
      <c r="O23" s="293"/>
      <c r="P23" s="312"/>
      <c r="Q23" s="325">
        <v>0</v>
      </c>
      <c r="R23" s="326">
        <v>0</v>
      </c>
    </row>
    <row r="24" spans="1:18" s="219" customFormat="1" ht="13.5" customHeight="1">
      <c r="A24" s="221"/>
      <c r="B24" s="253"/>
      <c r="C24" s="253"/>
      <c r="D24" s="318" t="s">
        <v>288</v>
      </c>
      <c r="E24" s="317"/>
      <c r="F24" s="327">
        <f>F11+F22+F23</f>
        <v>0</v>
      </c>
      <c r="G24" s="328">
        <f>G11+G22+G23</f>
        <v>0</v>
      </c>
      <c r="H24" s="327">
        <f>H11+H22+H23</f>
        <v>0</v>
      </c>
      <c r="I24" s="327">
        <f>I11+I22+I23</f>
        <v>0</v>
      </c>
      <c r="J24" s="220"/>
      <c r="K24" s="253"/>
      <c r="L24" s="253"/>
      <c r="M24" s="318" t="s">
        <v>319</v>
      </c>
      <c r="N24" s="318"/>
      <c r="O24" s="318"/>
      <c r="P24" s="319"/>
      <c r="Q24" s="329">
        <f>Q15+Q16+Q22+Q23</f>
        <v>0</v>
      </c>
      <c r="R24" s="329">
        <f>R15+R16+R22+R23</f>
        <v>0</v>
      </c>
    </row>
    <row r="25" spans="1:18" s="219" customFormat="1" ht="3.75" customHeight="1">
      <c r="A25" s="221"/>
      <c r="B25" s="285"/>
      <c r="C25" s="285"/>
      <c r="D25" s="285"/>
      <c r="E25" s="292"/>
      <c r="F25" s="330"/>
      <c r="G25" s="292"/>
      <c r="H25" s="330"/>
      <c r="I25" s="292"/>
      <c r="J25" s="227"/>
      <c r="K25" s="331"/>
      <c r="L25" s="331"/>
      <c r="M25" s="331"/>
      <c r="N25" s="331"/>
      <c r="O25" s="331"/>
      <c r="P25" s="332"/>
      <c r="Q25" s="333"/>
      <c r="R25" s="332"/>
    </row>
    <row r="26" spans="1:18" s="219" customFormat="1" ht="12.75" customHeight="1">
      <c r="A26" s="334" t="s">
        <v>320</v>
      </c>
      <c r="B26" s="335" t="s">
        <v>321</v>
      </c>
      <c r="C26" s="335"/>
      <c r="D26" s="335"/>
      <c r="E26" s="230"/>
      <c r="F26" s="336"/>
      <c r="G26" s="328"/>
      <c r="H26" s="337"/>
      <c r="I26" s="337"/>
      <c r="J26" s="338" t="s">
        <v>322</v>
      </c>
      <c r="K26" s="339" t="s">
        <v>323</v>
      </c>
      <c r="L26" s="339"/>
      <c r="M26" s="339"/>
      <c r="N26" s="230"/>
      <c r="O26" s="335"/>
      <c r="P26" s="340"/>
      <c r="Q26" s="337"/>
      <c r="R26" s="341"/>
    </row>
    <row r="27" spans="1:18" s="219" customFormat="1" ht="12.75" customHeight="1">
      <c r="A27" s="291" t="s">
        <v>324</v>
      </c>
      <c r="B27" s="298" t="s">
        <v>325</v>
      </c>
      <c r="C27" s="298"/>
      <c r="D27" s="298"/>
      <c r="E27" s="225"/>
      <c r="F27" s="286"/>
      <c r="G27" s="287"/>
      <c r="H27" s="271"/>
      <c r="I27" s="272"/>
      <c r="J27" s="252" t="s">
        <v>326</v>
      </c>
      <c r="K27" s="299" t="s">
        <v>327</v>
      </c>
      <c r="L27" s="299"/>
      <c r="M27" s="299"/>
      <c r="N27" s="225"/>
      <c r="O27" s="298"/>
      <c r="P27" s="275"/>
      <c r="Q27" s="271"/>
      <c r="R27" s="272"/>
    </row>
    <row r="28" spans="1:18" s="219" customFormat="1" ht="12.75" customHeight="1">
      <c r="A28" s="291" t="s">
        <v>328</v>
      </c>
      <c r="B28" s="298" t="s">
        <v>329</v>
      </c>
      <c r="C28" s="298"/>
      <c r="D28" s="298"/>
      <c r="E28" s="225"/>
      <c r="F28" s="286"/>
      <c r="G28" s="287"/>
      <c r="H28" s="271"/>
      <c r="I28" s="272"/>
      <c r="J28" s="252"/>
      <c r="K28" s="299" t="s">
        <v>330</v>
      </c>
      <c r="L28" s="299"/>
      <c r="M28" s="299"/>
      <c r="N28" s="225"/>
      <c r="O28" s="298"/>
      <c r="P28" s="275"/>
      <c r="Q28" s="271"/>
      <c r="R28" s="272"/>
    </row>
    <row r="29" spans="1:18" s="219" customFormat="1" ht="12.75" customHeight="1">
      <c r="A29" s="221"/>
      <c r="B29" s="231"/>
      <c r="C29" s="231"/>
      <c r="D29" s="231"/>
      <c r="E29" s="231"/>
      <c r="F29" s="231"/>
      <c r="G29" s="231"/>
      <c r="H29" s="232"/>
      <c r="I29" s="233"/>
      <c r="J29" s="252"/>
      <c r="K29" s="299" t="s">
        <v>321</v>
      </c>
      <c r="L29" s="299"/>
      <c r="M29" s="299"/>
      <c r="N29" s="225"/>
      <c r="O29" s="298"/>
      <c r="P29" s="275"/>
      <c r="Q29" s="271"/>
      <c r="R29" s="272"/>
    </row>
    <row r="30" spans="1:18" s="219" customFormat="1" ht="3.75" customHeight="1">
      <c r="A30" s="234"/>
      <c r="B30" s="235"/>
      <c r="C30" s="235"/>
      <c r="D30" s="235"/>
      <c r="E30" s="227"/>
      <c r="F30" s="228"/>
      <c r="G30" s="229"/>
      <c r="H30" s="236"/>
      <c r="I30" s="237"/>
      <c r="J30" s="235"/>
      <c r="K30" s="238"/>
      <c r="L30" s="238"/>
      <c r="M30" s="238"/>
      <c r="N30" s="239"/>
      <c r="O30" s="240"/>
      <c r="P30" s="241"/>
      <c r="Q30" s="242"/>
      <c r="R30" s="226"/>
    </row>
    <row r="31" spans="1:18" s="219" customFormat="1" ht="9" customHeight="1">
      <c r="A31" s="220"/>
      <c r="B31" s="220"/>
      <c r="C31" s="220"/>
      <c r="D31" s="220"/>
      <c r="E31" s="220"/>
      <c r="J31" s="220"/>
      <c r="K31" s="220"/>
      <c r="L31" s="220"/>
      <c r="M31" s="220"/>
      <c r="N31" s="220"/>
    </row>
    <row r="32" spans="1:18" s="219" customFormat="1" ht="9" customHeight="1">
      <c r="A32" s="342" t="s">
        <v>331</v>
      </c>
      <c r="B32" s="343" t="s">
        <v>332</v>
      </c>
      <c r="C32" s="342"/>
      <c r="D32" s="342"/>
      <c r="E32" s="344"/>
      <c r="F32" s="345"/>
      <c r="G32" s="345"/>
      <c r="H32" s="345"/>
      <c r="I32" s="345"/>
      <c r="N32" s="217"/>
      <c r="O32" s="217"/>
      <c r="P32" s="217"/>
      <c r="Q32" s="217"/>
      <c r="R32" s="217"/>
    </row>
    <row r="33" spans="1:18" s="219" customFormat="1" ht="9" customHeight="1">
      <c r="A33" s="342"/>
      <c r="B33" s="343" t="s">
        <v>333</v>
      </c>
      <c r="C33" s="342"/>
      <c r="D33" s="342"/>
      <c r="E33" s="344"/>
      <c r="F33" s="345"/>
      <c r="G33" s="345"/>
      <c r="H33" s="345"/>
      <c r="I33" s="345"/>
      <c r="N33" s="217"/>
      <c r="O33" s="217"/>
      <c r="P33" s="217"/>
      <c r="Q33" s="217"/>
      <c r="R33" s="217"/>
    </row>
    <row r="34" spans="1:18" s="219" customFormat="1" ht="9" customHeight="1">
      <c r="A34" s="342"/>
      <c r="B34" s="343" t="s">
        <v>334</v>
      </c>
      <c r="C34" s="342"/>
      <c r="D34" s="342"/>
      <c r="E34" s="344"/>
      <c r="F34" s="345"/>
      <c r="G34" s="345"/>
      <c r="H34" s="345"/>
      <c r="I34" s="345"/>
      <c r="N34" s="217"/>
      <c r="O34" s="217"/>
      <c r="P34" s="217"/>
      <c r="Q34" s="217"/>
      <c r="R34" s="217"/>
    </row>
    <row r="35" spans="1:18" s="220" customFormat="1" ht="9" customHeight="1">
      <c r="A35" s="342" t="s">
        <v>335</v>
      </c>
      <c r="B35" s="343" t="s">
        <v>336</v>
      </c>
      <c r="C35" s="342"/>
      <c r="D35" s="342"/>
      <c r="E35" s="344"/>
      <c r="F35" s="345"/>
      <c r="G35" s="345"/>
      <c r="H35" s="345"/>
      <c r="I35" s="345"/>
      <c r="J35" s="219"/>
      <c r="K35" s="219"/>
      <c r="L35" s="219"/>
      <c r="M35" s="219"/>
      <c r="N35" s="219"/>
      <c r="O35" s="219"/>
      <c r="P35" s="219"/>
      <c r="Q35" s="219"/>
      <c r="R35" s="219"/>
    </row>
    <row r="36" spans="1:18" s="220" customFormat="1" ht="9" customHeight="1">
      <c r="A36" s="342" t="s">
        <v>337</v>
      </c>
      <c r="B36" s="343" t="s">
        <v>338</v>
      </c>
      <c r="C36" s="342"/>
      <c r="D36" s="342"/>
      <c r="E36" s="344"/>
      <c r="F36" s="345"/>
      <c r="G36" s="345"/>
      <c r="H36" s="345"/>
      <c r="I36" s="345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s="220" customFormat="1" ht="9" customHeight="1">
      <c r="A37" s="342" t="s">
        <v>339</v>
      </c>
      <c r="B37" s="343" t="s">
        <v>340</v>
      </c>
      <c r="C37" s="342"/>
      <c r="D37" s="342"/>
      <c r="E37" s="344"/>
      <c r="F37" s="345"/>
      <c r="G37" s="345"/>
      <c r="H37" s="345"/>
      <c r="I37" s="345"/>
      <c r="J37" s="219"/>
      <c r="K37" s="219"/>
      <c r="L37" s="219"/>
      <c r="M37" s="219"/>
      <c r="N37" s="219"/>
      <c r="O37" s="219"/>
      <c r="P37" s="219"/>
      <c r="Q37" s="219"/>
      <c r="R37" s="219"/>
    </row>
    <row r="38" spans="1:18" s="220" customFormat="1" ht="9" customHeight="1">
      <c r="A38" s="342" t="s">
        <v>341</v>
      </c>
      <c r="B38" s="343" t="s">
        <v>342</v>
      </c>
      <c r="C38" s="342"/>
      <c r="D38" s="342"/>
      <c r="E38" s="344"/>
      <c r="F38" s="345"/>
      <c r="G38" s="345"/>
      <c r="H38" s="345"/>
      <c r="I38" s="345"/>
      <c r="J38" s="219"/>
      <c r="K38" s="219"/>
      <c r="L38" s="219"/>
      <c r="M38" s="219"/>
      <c r="N38" s="219"/>
      <c r="O38" s="219"/>
      <c r="P38" s="219"/>
      <c r="Q38" s="219"/>
      <c r="R38" s="219"/>
    </row>
  </sheetData>
  <mergeCells count="6">
    <mergeCell ref="A1:R1"/>
    <mergeCell ref="J3:P4"/>
    <mergeCell ref="Q3:Q4"/>
    <mergeCell ref="R3:R4"/>
    <mergeCell ref="A3:E4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5"/>
  <sheetViews>
    <sheetView zoomScaleNormal="100" workbookViewId="0">
      <selection activeCell="K18" sqref="K18"/>
    </sheetView>
  </sheetViews>
  <sheetFormatPr baseColWidth="10" defaultRowHeight="12.75"/>
  <cols>
    <col min="1" max="1" width="13.85546875" customWidth="1"/>
    <col min="2" max="2" width="9.5703125" customWidth="1"/>
    <col min="3" max="3" width="3" customWidth="1"/>
    <col min="4" max="4" width="13.85546875" customWidth="1"/>
    <col min="6" max="6" width="3.7109375" customWidth="1"/>
    <col min="7" max="7" width="17" customWidth="1"/>
    <col min="8" max="8" width="20.28515625" customWidth="1"/>
    <col min="9" max="9" width="3.28515625" customWidth="1"/>
    <col min="12" max="12" width="4.140625" customWidth="1"/>
    <col min="13" max="13" width="18" customWidth="1"/>
    <col min="14" max="14" width="18.42578125" customWidth="1"/>
    <col min="15" max="15" width="3.85546875" customWidth="1"/>
    <col min="16" max="16" width="22.42578125" customWidth="1"/>
    <col min="17" max="17" width="22.85546875" customWidth="1"/>
  </cols>
  <sheetData>
    <row r="1" spans="1:17" ht="18">
      <c r="A1" s="390" t="s">
        <v>347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17" ht="13.5" customHeight="1">
      <c r="A2" s="86"/>
      <c r="B2" s="86"/>
      <c r="C2" s="86"/>
      <c r="D2" s="86"/>
    </row>
    <row r="3" spans="1:17" ht="15" customHeight="1">
      <c r="A3" s="394" t="s">
        <v>62</v>
      </c>
      <c r="B3" s="395"/>
      <c r="C3" s="93"/>
      <c r="D3" s="394" t="s">
        <v>63</v>
      </c>
      <c r="E3" s="395"/>
      <c r="G3" s="394" t="str">
        <f>UPPER('Résultat 13-14'!A6)</f>
        <v>CEINTURES</v>
      </c>
      <c r="H3" s="395"/>
      <c r="J3" s="394" t="str">
        <f>UPPER('Résultat 13-14'!A19)</f>
        <v>ENTRETIEN ET RÉPARATIONS</v>
      </c>
      <c r="K3" s="395"/>
      <c r="M3" s="394" t="str">
        <f>UPPER('Résultat 13-14'!A24)</f>
        <v>DIVERS (POURBOIRES, DONS COURANTS)</v>
      </c>
      <c r="N3" s="395"/>
      <c r="P3" s="394" t="str">
        <f>UPPER('Résultat 13-14'!A44)</f>
        <v>PERTES SUR CRÉANCES IRRÉCOUVRABLES</v>
      </c>
      <c r="Q3" s="395"/>
    </row>
    <row r="4" spans="1:17" ht="15" customHeight="1">
      <c r="A4" s="122" t="s">
        <v>145</v>
      </c>
      <c r="B4" s="123" t="s">
        <v>68</v>
      </c>
      <c r="C4" s="93"/>
      <c r="D4" s="122" t="s">
        <v>145</v>
      </c>
      <c r="E4" s="123" t="s">
        <v>68</v>
      </c>
      <c r="G4" s="124" t="s">
        <v>10</v>
      </c>
      <c r="H4" s="125">
        <f>'Détail Dépenses'!AU3</f>
        <v>0</v>
      </c>
      <c r="J4" s="124" t="s">
        <v>10</v>
      </c>
      <c r="K4" s="125">
        <f>'Détail Dépenses'!BF3</f>
        <v>0</v>
      </c>
      <c r="M4" s="124" t="s">
        <v>10</v>
      </c>
      <c r="N4" s="125">
        <f>'Détail Dépenses'!BI3</f>
        <v>0</v>
      </c>
      <c r="P4" s="128" t="s">
        <v>10</v>
      </c>
      <c r="Q4" s="129">
        <f>'Détail Dépenses'!BR3</f>
        <v>0</v>
      </c>
    </row>
    <row r="5" spans="1:17" ht="15" customHeight="1">
      <c r="A5" s="117" t="s">
        <v>48</v>
      </c>
      <c r="B5" s="118">
        <f>'Détail Dépenses'!AJ3</f>
        <v>0</v>
      </c>
      <c r="C5" s="95"/>
      <c r="D5" s="117" t="s">
        <v>48</v>
      </c>
      <c r="E5" s="118">
        <f>'Détail Dépenses'!AK3</f>
        <v>0</v>
      </c>
      <c r="G5" s="102"/>
      <c r="H5" s="88"/>
    </row>
    <row r="6" spans="1:17" ht="15" customHeight="1">
      <c r="A6" s="117" t="s">
        <v>49</v>
      </c>
      <c r="B6" s="118">
        <f>'Détail Dépenses'!AL3</f>
        <v>0</v>
      </c>
      <c r="C6" s="42"/>
      <c r="D6" s="117" t="s">
        <v>49</v>
      </c>
      <c r="E6" s="118">
        <f>'Détail Dépenses'!AP3</f>
        <v>0</v>
      </c>
      <c r="G6" s="394" t="str">
        <f>UPPER('Résultat 13-14'!A7)</f>
        <v>KIMONOS</v>
      </c>
      <c r="H6" s="395"/>
      <c r="J6" s="394" t="str">
        <f>UPPER('Résultat 13-14'!A20)</f>
        <v>PRIMES D'ASSURANCE</v>
      </c>
      <c r="K6" s="395"/>
      <c r="M6" s="394" t="str">
        <f>UPPER('Résultat 13-14'!A25)</f>
        <v>PUBLICITÉ</v>
      </c>
      <c r="N6" s="395"/>
      <c r="P6" s="394" t="str">
        <f>UPPER('Résultat 13-14'!A45)</f>
        <v>CHARGES DIVERSES DE GESTION COURANTE</v>
      </c>
      <c r="Q6" s="395"/>
    </row>
    <row r="7" spans="1:17" ht="15" customHeight="1">
      <c r="A7" s="117" t="s">
        <v>50</v>
      </c>
      <c r="B7" s="118">
        <f>'Détail Dépenses'!AQ3</f>
        <v>0</v>
      </c>
      <c r="C7" s="42"/>
      <c r="D7" s="117" t="s">
        <v>50</v>
      </c>
      <c r="E7" s="118">
        <f>'Détail Dépenses'!AR3</f>
        <v>0</v>
      </c>
      <c r="G7" s="124" t="s">
        <v>10</v>
      </c>
      <c r="H7" s="125">
        <f>'Détail Dépenses'!AV3</f>
        <v>0</v>
      </c>
      <c r="J7" s="124" t="s">
        <v>10</v>
      </c>
      <c r="K7" s="125">
        <f>'Détail Dépenses'!BG3</f>
        <v>0</v>
      </c>
      <c r="M7" s="124" t="s">
        <v>10</v>
      </c>
      <c r="N7" s="125">
        <f>'Détail Dépenses'!BJ3</f>
        <v>0</v>
      </c>
      <c r="P7" s="124" t="s">
        <v>10</v>
      </c>
      <c r="Q7" s="125">
        <f>'Détail Dépenses'!BS3</f>
        <v>0</v>
      </c>
    </row>
    <row r="8" spans="1:17" ht="15" customHeight="1">
      <c r="A8" s="117" t="s">
        <v>51</v>
      </c>
      <c r="B8" s="118">
        <f>'Détail Dépenses'!AS3</f>
        <v>0</v>
      </c>
      <c r="C8" s="42"/>
      <c r="D8" s="117" t="s">
        <v>51</v>
      </c>
      <c r="E8" s="118">
        <f>'Détail Dépenses'!AT3</f>
        <v>0</v>
      </c>
      <c r="G8" s="101"/>
      <c r="H8" s="94"/>
      <c r="K8" s="396"/>
      <c r="L8" s="396"/>
      <c r="M8" s="35"/>
      <c r="N8" s="396"/>
      <c r="O8" s="396"/>
    </row>
    <row r="9" spans="1:17" ht="15" customHeight="1">
      <c r="A9" s="117" t="s">
        <v>52</v>
      </c>
      <c r="B9" s="118">
        <f>'Détail Dépenses'!K3</f>
        <v>0</v>
      </c>
      <c r="C9" s="42"/>
      <c r="D9" s="117" t="s">
        <v>52</v>
      </c>
      <c r="E9" s="118">
        <f>'Détail Dépenses'!O3</f>
        <v>0</v>
      </c>
      <c r="G9" s="394" t="str">
        <f>UPPER('Résultat 13-14'!A8)</f>
        <v>CALENDRIERS</v>
      </c>
      <c r="H9" s="395"/>
      <c r="J9" s="394" t="str">
        <f>UPPER('Résultat 13-14'!A21)</f>
        <v>SERVICES DIVERS</v>
      </c>
      <c r="K9" s="395"/>
      <c r="L9" s="114"/>
      <c r="M9" s="394" t="str">
        <f>UPPER('Résultat 13-14'!A27)</f>
        <v>RÉCEPTIONS</v>
      </c>
      <c r="N9" s="395"/>
      <c r="O9" s="114"/>
      <c r="P9" s="394" t="str">
        <f>UPPER('Résultat 13-14'!A46)</f>
        <v>FRAIS DE STAGES DE FORMATION</v>
      </c>
      <c r="Q9" s="395"/>
    </row>
    <row r="10" spans="1:17" ht="15" customHeight="1">
      <c r="A10" s="117" t="s">
        <v>53</v>
      </c>
      <c r="B10" s="118">
        <f>'Détail Dépenses'!P3</f>
        <v>0</v>
      </c>
      <c r="C10" s="42"/>
      <c r="D10" s="117" t="s">
        <v>53</v>
      </c>
      <c r="E10" s="118">
        <f>'Détail Dépenses'!Q3</f>
        <v>0</v>
      </c>
      <c r="G10" s="124" t="s">
        <v>10</v>
      </c>
      <c r="H10" s="125">
        <f>'Détail Dépenses'!AW3</f>
        <v>0</v>
      </c>
      <c r="J10" s="124" t="s">
        <v>10</v>
      </c>
      <c r="K10" s="125">
        <f>'Détail Dépenses'!BH3</f>
        <v>0</v>
      </c>
      <c r="L10" s="111"/>
      <c r="M10" s="124" t="s">
        <v>10</v>
      </c>
      <c r="N10" s="125">
        <f>'Détail Dépenses'!BK3</f>
        <v>0</v>
      </c>
      <c r="O10" s="111"/>
      <c r="P10" s="124" t="s">
        <v>10</v>
      </c>
      <c r="Q10" s="125">
        <f>'Détail Dépenses'!BT3</f>
        <v>0</v>
      </c>
    </row>
    <row r="11" spans="1:17" ht="15" customHeight="1">
      <c r="A11" s="117" t="s">
        <v>54</v>
      </c>
      <c r="B11" s="118">
        <f>'Détail Dépenses'!R3</f>
        <v>0</v>
      </c>
      <c r="C11" s="42"/>
      <c r="D11" s="117" t="s">
        <v>54</v>
      </c>
      <c r="E11" s="118">
        <f>'Détail Dépenses'!S3</f>
        <v>0</v>
      </c>
      <c r="G11" s="115"/>
      <c r="H11" s="115"/>
      <c r="K11" s="100"/>
      <c r="L11" s="111"/>
      <c r="N11" s="100"/>
      <c r="O11" s="111"/>
    </row>
    <row r="12" spans="1:17" ht="13.5" customHeight="1">
      <c r="A12" s="117" t="s">
        <v>55</v>
      </c>
      <c r="B12" s="118">
        <f>'Détail Dépenses'!T3</f>
        <v>0</v>
      </c>
      <c r="C12" s="42"/>
      <c r="D12" s="117" t="s">
        <v>55</v>
      </c>
      <c r="E12" s="118">
        <f>'Détail Dépenses'!X3</f>
        <v>0</v>
      </c>
      <c r="G12" s="394" t="str">
        <f>UPPER('Résultat 13-14'!A9)</f>
        <v>CHOCOLATS</v>
      </c>
      <c r="H12" s="395"/>
      <c r="K12" s="100"/>
      <c r="L12" s="111"/>
      <c r="M12" s="394" t="str">
        <f>UPPER('Résultat 13-14'!A28)</f>
        <v>SERVICES BANCAIRES ET ASSIMILÉ</v>
      </c>
      <c r="N12" s="395"/>
      <c r="O12" s="111"/>
    </row>
    <row r="13" spans="1:17" ht="15" customHeight="1">
      <c r="A13" s="117" t="s">
        <v>56</v>
      </c>
      <c r="B13" s="118">
        <f>'Détail Dépenses'!Y3</f>
        <v>0</v>
      </c>
      <c r="C13" s="42"/>
      <c r="D13" s="117" t="s">
        <v>56</v>
      </c>
      <c r="E13" s="118">
        <f>'Détail Dépenses'!Z3</f>
        <v>0</v>
      </c>
      <c r="G13" s="124" t="s">
        <v>10</v>
      </c>
      <c r="H13" s="125">
        <f>'Détail Dépenses'!AX3</f>
        <v>0</v>
      </c>
      <c r="K13" s="100"/>
      <c r="L13" s="111"/>
      <c r="M13" s="124" t="s">
        <v>10</v>
      </c>
      <c r="N13" s="125">
        <f>'Détail Dépenses'!BL3</f>
        <v>0</v>
      </c>
      <c r="O13" s="111"/>
    </row>
    <row r="14" spans="1:17" ht="15" customHeight="1">
      <c r="A14" s="117" t="s">
        <v>57</v>
      </c>
      <c r="B14" s="119">
        <f>'Détail Dépenses'!AA3</f>
        <v>0</v>
      </c>
      <c r="C14" s="42"/>
      <c r="D14" s="117" t="s">
        <v>57</v>
      </c>
      <c r="E14" s="119">
        <f>'Détail Dépenses'!AB3</f>
        <v>0</v>
      </c>
      <c r="G14" s="35"/>
      <c r="H14" s="35"/>
      <c r="K14" s="100"/>
      <c r="L14" s="111"/>
      <c r="N14" s="100"/>
      <c r="O14" s="111"/>
    </row>
    <row r="15" spans="1:17" ht="15" customHeight="1">
      <c r="A15" s="117" t="s">
        <v>65</v>
      </c>
      <c r="B15" s="119">
        <f>'Détail Dépenses'!AC3</f>
        <v>0</v>
      </c>
      <c r="C15" s="42"/>
      <c r="D15" s="117" t="s">
        <v>65</v>
      </c>
      <c r="E15" s="119">
        <f>'Détail Dépenses'!AG3</f>
        <v>0</v>
      </c>
      <c r="G15" s="394" t="str">
        <f>UPPER('Résultat 13-14'!A10)</f>
        <v>T-SHIRTS</v>
      </c>
      <c r="H15" s="395"/>
      <c r="K15" s="100"/>
      <c r="L15" s="111"/>
      <c r="M15" s="394" t="str">
        <f>UPPER('Résultat 13-14'!A29)</f>
        <v>POSTES ET TÉLÉCOMMUNICATIONS</v>
      </c>
      <c r="N15" s="395"/>
      <c r="O15" s="111"/>
    </row>
    <row r="16" spans="1:17" ht="15" customHeight="1">
      <c r="A16" s="117" t="s">
        <v>110</v>
      </c>
      <c r="B16" s="119">
        <f>'Détail Dépenses'!AH3</f>
        <v>0</v>
      </c>
      <c r="C16" s="26"/>
      <c r="D16" s="117" t="s">
        <v>110</v>
      </c>
      <c r="E16" s="119">
        <f>'Détail Dépenses'!AI3</f>
        <v>0</v>
      </c>
      <c r="G16" s="124" t="s">
        <v>10</v>
      </c>
      <c r="H16" s="125">
        <f>'Détail Dépenses'!AY3</f>
        <v>0</v>
      </c>
      <c r="K16" s="100"/>
      <c r="L16" s="111"/>
      <c r="M16" s="124" t="s">
        <v>10</v>
      </c>
      <c r="N16" s="125">
        <f>'Détail Dépenses'!BM3</f>
        <v>0</v>
      </c>
      <c r="O16" s="111"/>
    </row>
    <row r="17" spans="1:15" ht="15" customHeight="1">
      <c r="A17" s="120" t="s">
        <v>10</v>
      </c>
      <c r="B17" s="121">
        <f>SUM(B5:B16)</f>
        <v>0</v>
      </c>
      <c r="C17" s="89"/>
      <c r="D17" s="120" t="s">
        <v>10</v>
      </c>
      <c r="E17" s="121">
        <f>SUM(E5:E16)</f>
        <v>0</v>
      </c>
      <c r="G17" s="102"/>
      <c r="H17" s="88"/>
      <c r="K17" s="100"/>
      <c r="L17" s="111"/>
      <c r="N17" s="100"/>
      <c r="O17" s="111"/>
    </row>
    <row r="18" spans="1:15" ht="15" customHeight="1">
      <c r="C18" s="42"/>
      <c r="D18" s="89"/>
      <c r="E18" s="17"/>
      <c r="G18" s="394" t="str">
        <f>UPPER('Résultat 13-14'!A11)</f>
        <v>PASSEPORTS</v>
      </c>
      <c r="H18" s="395"/>
      <c r="K18" s="100"/>
      <c r="L18" s="112"/>
      <c r="M18" s="394" t="str">
        <f>UPPER('Résultat 13-14'!A30)</f>
        <v>COTISATIONS AUX ORGANISMES SPORTIFS</v>
      </c>
      <c r="N18" s="395"/>
      <c r="O18" s="112"/>
    </row>
    <row r="19" spans="1:15" ht="13.5" customHeight="1">
      <c r="A19" s="394" t="s">
        <v>64</v>
      </c>
      <c r="B19" s="395"/>
      <c r="C19" s="95"/>
      <c r="D19" s="394" t="s">
        <v>113</v>
      </c>
      <c r="E19" s="395"/>
      <c r="G19" s="124" t="s">
        <v>10</v>
      </c>
      <c r="H19" s="125">
        <f>'Détail Dépenses'!AZ3</f>
        <v>0</v>
      </c>
      <c r="M19" s="124" t="s">
        <v>10</v>
      </c>
      <c r="N19" s="125">
        <f>'Détail Dépenses'!BN3</f>
        <v>0</v>
      </c>
    </row>
    <row r="20" spans="1:15" ht="15" customHeight="1">
      <c r="A20" s="122" t="s">
        <v>145</v>
      </c>
      <c r="B20" s="123" t="s">
        <v>68</v>
      </c>
      <c r="C20" s="42"/>
      <c r="D20" s="124" t="s">
        <v>10</v>
      </c>
      <c r="E20" s="125">
        <f>'Détail Dépenses'!BP3</f>
        <v>0</v>
      </c>
      <c r="G20" s="101"/>
      <c r="H20" s="94"/>
    </row>
    <row r="21" spans="1:15" ht="15" customHeight="1">
      <c r="A21" s="117" t="s">
        <v>49</v>
      </c>
      <c r="B21" s="118">
        <f>'Détail Dépenses'!AM3</f>
        <v>0</v>
      </c>
      <c r="C21" s="42"/>
      <c r="G21" s="394" t="str">
        <f>UPPER('Résultat 13-14'!A12)</f>
        <v>MATÉRIEL</v>
      </c>
      <c r="H21" s="395"/>
      <c r="M21" s="394" t="str">
        <f>UPPER('Résultat 13-14'!A31)</f>
        <v>DIVERS</v>
      </c>
      <c r="N21" s="395"/>
    </row>
    <row r="22" spans="1:15" ht="15" customHeight="1">
      <c r="A22" s="117" t="s">
        <v>52</v>
      </c>
      <c r="B22" s="118">
        <f>'Détail Dépenses'!L3</f>
        <v>0</v>
      </c>
      <c r="C22" s="42"/>
      <c r="D22" s="394" t="s">
        <v>114</v>
      </c>
      <c r="E22" s="395"/>
      <c r="G22" s="124" t="s">
        <v>10</v>
      </c>
      <c r="H22" s="125">
        <f>'Détail Dépenses'!BA3</f>
        <v>0</v>
      </c>
      <c r="M22" s="124" t="s">
        <v>10</v>
      </c>
      <c r="N22" s="125">
        <f>'Détail Dépenses'!BO3</f>
        <v>0</v>
      </c>
    </row>
    <row r="23" spans="1:15" ht="15" customHeight="1">
      <c r="A23" s="117" t="s">
        <v>55</v>
      </c>
      <c r="B23" s="118">
        <f>'Détail Dépenses'!U3</f>
        <v>0</v>
      </c>
      <c r="C23" s="42"/>
      <c r="D23" s="124" t="s">
        <v>10</v>
      </c>
      <c r="E23" s="125">
        <f>'Détail Dépenses'!BQ3</f>
        <v>0</v>
      </c>
      <c r="G23" s="99"/>
      <c r="H23" s="93"/>
    </row>
    <row r="24" spans="1:15" ht="12.75" customHeight="1">
      <c r="A24" s="117" t="s">
        <v>65</v>
      </c>
      <c r="B24" s="118">
        <f>'Détail Dépenses'!AD3</f>
        <v>0</v>
      </c>
      <c r="C24" s="42"/>
      <c r="G24" s="394" t="str">
        <f>UPPER('Résultat 13-14'!A13)</f>
        <v>FOURN. D' ENTRETIEN ET DE PETIT ÉQUIPEMENT</v>
      </c>
      <c r="H24" s="395"/>
    </row>
    <row r="25" spans="1:15">
      <c r="A25" s="120" t="s">
        <v>10</v>
      </c>
      <c r="B25" s="121">
        <f>SUM(B21:B24)</f>
        <v>0</v>
      </c>
      <c r="C25" s="89"/>
      <c r="G25" s="128" t="s">
        <v>10</v>
      </c>
      <c r="H25" s="129">
        <f>'Détail Dépenses'!BB3</f>
        <v>0</v>
      </c>
    </row>
    <row r="26" spans="1:15">
      <c r="A26" s="100"/>
      <c r="B26" s="111"/>
      <c r="C26" s="89"/>
      <c r="G26" s="89"/>
      <c r="H26" s="89"/>
    </row>
    <row r="27" spans="1:15">
      <c r="A27" s="397" t="s">
        <v>111</v>
      </c>
      <c r="B27" s="397"/>
      <c r="C27" s="95"/>
      <c r="G27" s="394" t="str">
        <f>UPPER('Résultat 13-14'!A14)</f>
        <v>FOURNITURES ADMINISTRATIVES</v>
      </c>
      <c r="H27" s="395"/>
    </row>
    <row r="28" spans="1:15">
      <c r="A28" s="122" t="s">
        <v>145</v>
      </c>
      <c r="B28" s="123" t="s">
        <v>68</v>
      </c>
      <c r="C28" s="42"/>
      <c r="G28" s="124" t="s">
        <v>10</v>
      </c>
      <c r="H28" s="125">
        <f>'Détail Dépenses'!BC3</f>
        <v>0</v>
      </c>
    </row>
    <row r="29" spans="1:15" ht="12.75" customHeight="1">
      <c r="A29" s="117" t="s">
        <v>49</v>
      </c>
      <c r="B29" s="118">
        <f>'Détail Dépenses'!AN3</f>
        <v>0</v>
      </c>
      <c r="C29" s="42"/>
      <c r="F29" s="2"/>
      <c r="G29" s="101"/>
      <c r="H29" s="94"/>
    </row>
    <row r="30" spans="1:15">
      <c r="A30" s="117" t="s">
        <v>52</v>
      </c>
      <c r="B30" s="118">
        <f>'Détail Dépenses'!M3</f>
        <v>0</v>
      </c>
      <c r="C30" s="42"/>
      <c r="F30" s="2"/>
      <c r="G30" s="394" t="str">
        <f>UPPER('Résultat 13-14'!A15)</f>
        <v>AUTRES MATIÈRES ET FOURNITURES</v>
      </c>
      <c r="H30" s="395"/>
    </row>
    <row r="31" spans="1:15">
      <c r="A31" s="117" t="s">
        <v>55</v>
      </c>
      <c r="B31" s="119">
        <f>'Détail Dépenses'!V3</f>
        <v>0</v>
      </c>
      <c r="C31" s="42"/>
      <c r="D31" s="88"/>
      <c r="E31" s="6"/>
      <c r="G31" s="124" t="s">
        <v>10</v>
      </c>
      <c r="H31" s="125">
        <f>'Détail Dépenses'!BD3</f>
        <v>0</v>
      </c>
    </row>
    <row r="32" spans="1:15">
      <c r="A32" s="117" t="s">
        <v>65</v>
      </c>
      <c r="B32" s="126">
        <f>'Détail Dépenses'!AE3</f>
        <v>0</v>
      </c>
      <c r="C32" s="42"/>
      <c r="G32" s="99"/>
      <c r="H32" s="93"/>
    </row>
    <row r="33" spans="1:8">
      <c r="A33" s="120" t="s">
        <v>10</v>
      </c>
      <c r="B33" s="121">
        <f>SUM(B29:B32)</f>
        <v>0</v>
      </c>
      <c r="C33" s="95"/>
      <c r="G33" s="394" t="str">
        <f>UPPER('Résultat 13-14'!A16)</f>
        <v>MARCHANDISES</v>
      </c>
      <c r="H33" s="395"/>
    </row>
    <row r="34" spans="1:8" ht="12" customHeight="1">
      <c r="A34" s="396"/>
      <c r="B34" s="396"/>
      <c r="C34" s="42"/>
      <c r="G34" s="124" t="s">
        <v>10</v>
      </c>
      <c r="H34" s="125">
        <f>'Détail Dépenses'!BE3</f>
        <v>0</v>
      </c>
    </row>
    <row r="35" spans="1:8">
      <c r="A35" s="397" t="s">
        <v>112</v>
      </c>
      <c r="B35" s="397"/>
      <c r="C35" s="42"/>
      <c r="G35" s="102"/>
      <c r="H35" s="88"/>
    </row>
    <row r="36" spans="1:8">
      <c r="A36" s="122" t="s">
        <v>145</v>
      </c>
      <c r="B36" s="123" t="s">
        <v>68</v>
      </c>
      <c r="C36" s="95"/>
      <c r="G36" s="87"/>
      <c r="H36" s="88"/>
    </row>
    <row r="37" spans="1:8">
      <c r="A37" s="117" t="s">
        <v>49</v>
      </c>
      <c r="B37" s="118">
        <f>'Détail Dépenses'!AO3</f>
        <v>0</v>
      </c>
      <c r="C37" s="42"/>
      <c r="G37" s="99"/>
      <c r="H37" s="93"/>
    </row>
    <row r="38" spans="1:8">
      <c r="A38" s="117" t="s">
        <v>52</v>
      </c>
      <c r="B38" s="118">
        <f>'Détail Dépenses'!N3</f>
        <v>0</v>
      </c>
      <c r="C38" s="89"/>
      <c r="G38" s="100"/>
      <c r="H38" s="99"/>
    </row>
    <row r="39" spans="1:8" ht="12.75" customHeight="1">
      <c r="A39" s="117" t="s">
        <v>55</v>
      </c>
      <c r="B39" s="119">
        <f>'Détail Dépenses'!W3</f>
        <v>0</v>
      </c>
      <c r="C39" s="89"/>
      <c r="F39" s="2"/>
      <c r="G39" s="101"/>
      <c r="H39" s="94"/>
    </row>
    <row r="40" spans="1:8">
      <c r="A40" s="117" t="s">
        <v>65</v>
      </c>
      <c r="B40" s="127">
        <f>'Détail Dépenses'!AF3</f>
        <v>0</v>
      </c>
      <c r="C40" s="95"/>
      <c r="G40" s="102"/>
      <c r="H40" s="88"/>
    </row>
    <row r="41" spans="1:8">
      <c r="A41" s="120" t="s">
        <v>10</v>
      </c>
      <c r="B41" s="121">
        <f>SUM(B37:B40)</f>
        <v>0</v>
      </c>
      <c r="C41" s="88"/>
      <c r="G41" s="87"/>
      <c r="H41" s="88"/>
    </row>
    <row r="42" spans="1:8">
      <c r="A42" s="100"/>
      <c r="B42" s="111"/>
      <c r="C42" s="42"/>
      <c r="G42" s="99"/>
      <c r="H42" s="93"/>
    </row>
    <row r="43" spans="1:8">
      <c r="A43" s="103"/>
      <c r="B43" s="111"/>
      <c r="C43" s="42"/>
      <c r="G43" s="100"/>
      <c r="H43" s="99"/>
    </row>
    <row r="44" spans="1:8" ht="9.9499999999999993" customHeight="1">
      <c r="A44" s="100"/>
      <c r="B44" s="111"/>
      <c r="C44" s="26"/>
      <c r="D44" s="88"/>
      <c r="E44" s="17"/>
      <c r="G44" s="101"/>
      <c r="H44" s="94"/>
    </row>
    <row r="45" spans="1:8">
      <c r="A45" s="100"/>
      <c r="B45" s="112"/>
      <c r="C45" s="42"/>
      <c r="D45" s="26"/>
      <c r="E45" s="6"/>
      <c r="G45" s="102"/>
      <c r="H45" s="88"/>
    </row>
    <row r="46" spans="1:8" ht="15">
      <c r="A46" s="100"/>
      <c r="B46" s="35"/>
      <c r="C46" s="95"/>
      <c r="D46" s="88"/>
      <c r="E46" s="17"/>
      <c r="F46" s="41"/>
      <c r="G46" s="42"/>
      <c r="H46" s="88"/>
    </row>
    <row r="47" spans="1:8">
      <c r="A47" s="103"/>
      <c r="B47" s="113"/>
      <c r="C47" s="42"/>
      <c r="D47" s="94"/>
      <c r="E47" s="6"/>
      <c r="G47" s="99"/>
      <c r="H47" s="93"/>
    </row>
    <row r="48" spans="1:8">
      <c r="A48" s="100"/>
      <c r="B48" s="35"/>
      <c r="C48" s="89"/>
      <c r="D48" s="88"/>
      <c r="E48" s="6"/>
      <c r="G48" s="100"/>
      <c r="H48" s="99"/>
    </row>
    <row r="49" spans="1:17" ht="9.9499999999999993" customHeight="1">
      <c r="A49" s="100"/>
      <c r="B49" s="35"/>
      <c r="C49" s="26"/>
      <c r="D49" s="89"/>
      <c r="E49" s="6"/>
      <c r="G49" s="101"/>
      <c r="H49" s="94"/>
    </row>
    <row r="50" spans="1:17">
      <c r="A50" s="100"/>
      <c r="B50" s="35"/>
      <c r="C50" s="89"/>
      <c r="D50" s="26"/>
      <c r="E50" s="6"/>
      <c r="G50" s="102"/>
      <c r="H50" s="88"/>
    </row>
    <row r="51" spans="1:17">
      <c r="A51" s="103"/>
      <c r="B51" s="113"/>
      <c r="C51" s="89"/>
      <c r="D51" s="89"/>
      <c r="E51" s="17"/>
      <c r="G51" s="87"/>
      <c r="H51" s="88"/>
    </row>
    <row r="52" spans="1:17">
      <c r="A52" s="100"/>
      <c r="C52" s="89"/>
      <c r="D52" s="89"/>
      <c r="E52" s="17"/>
      <c r="G52" s="99"/>
      <c r="H52" s="93"/>
    </row>
    <row r="53" spans="1:17">
      <c r="A53" s="100"/>
      <c r="C53" s="89"/>
      <c r="D53" s="89"/>
      <c r="E53" s="17"/>
      <c r="G53" s="100"/>
      <c r="H53" s="99"/>
    </row>
    <row r="54" spans="1:17" ht="9.9499999999999993" customHeight="1">
      <c r="A54" s="100"/>
      <c r="C54" s="89"/>
      <c r="D54" s="89"/>
      <c r="E54" s="6"/>
      <c r="G54" s="101"/>
      <c r="H54" s="94"/>
      <c r="P54" s="5"/>
      <c r="Q54" s="5"/>
    </row>
    <row r="55" spans="1:17" s="5" customFormat="1">
      <c r="A55" s="103"/>
      <c r="B55"/>
      <c r="C55" s="95"/>
      <c r="D55" s="89"/>
      <c r="E55" s="6"/>
      <c r="G55" s="102"/>
      <c r="H55" s="88"/>
    </row>
    <row r="56" spans="1:17" s="5" customFormat="1">
      <c r="A56"/>
      <c r="B56"/>
      <c r="C56" s="91"/>
      <c r="D56" s="96"/>
      <c r="E56" s="97"/>
      <c r="G56" s="87"/>
      <c r="H56" s="88"/>
      <c r="P56"/>
      <c r="Q56"/>
    </row>
    <row r="57" spans="1:17">
      <c r="C57" s="42"/>
      <c r="D57" s="91"/>
      <c r="E57" s="97"/>
      <c r="G57" s="99"/>
      <c r="H57" s="93"/>
    </row>
    <row r="58" spans="1:17" ht="26.25" customHeight="1">
      <c r="C58" s="92"/>
      <c r="D58" s="88"/>
      <c r="E58" s="17"/>
      <c r="G58" s="100"/>
      <c r="H58" s="99"/>
    </row>
    <row r="59" spans="1:17" ht="9.9499999999999993" customHeight="1">
      <c r="A59" s="5"/>
      <c r="B59" s="5"/>
      <c r="C59" s="26"/>
      <c r="D59" s="98"/>
      <c r="E59" s="6"/>
      <c r="G59" s="101"/>
      <c r="H59" s="94"/>
    </row>
    <row r="60" spans="1:17">
      <c r="A60" s="5"/>
      <c r="B60" s="5"/>
      <c r="C60" s="26"/>
      <c r="D60" s="26"/>
      <c r="E60" s="6"/>
      <c r="G60" s="102"/>
      <c r="H60" s="88"/>
    </row>
    <row r="61" spans="1:17">
      <c r="C61" s="6"/>
      <c r="D61" s="26"/>
      <c r="E61" s="17"/>
      <c r="G61" s="87"/>
      <c r="H61" s="88"/>
    </row>
    <row r="62" spans="1:17">
      <c r="C62" s="6"/>
      <c r="D62" s="17"/>
      <c r="E62" s="6"/>
      <c r="G62" s="99"/>
      <c r="H62" s="93"/>
    </row>
    <row r="63" spans="1:17">
      <c r="C63" s="6"/>
      <c r="D63" s="6"/>
      <c r="E63" s="6"/>
      <c r="G63" s="100"/>
      <c r="H63" s="99"/>
    </row>
    <row r="64" spans="1:17">
      <c r="D64" s="6"/>
      <c r="E64" s="6"/>
      <c r="G64" s="101"/>
      <c r="H64" s="94"/>
    </row>
    <row r="65" spans="7:8">
      <c r="G65" s="102"/>
      <c r="H65" s="88"/>
    </row>
  </sheetData>
  <mergeCells count="35">
    <mergeCell ref="M9:N9"/>
    <mergeCell ref="M12:N12"/>
    <mergeCell ref="M15:N15"/>
    <mergeCell ref="J9:K9"/>
    <mergeCell ref="M21:N21"/>
    <mergeCell ref="K8:L8"/>
    <mergeCell ref="A35:B35"/>
    <mergeCell ref="G9:H9"/>
    <mergeCell ref="G12:H12"/>
    <mergeCell ref="G15:H15"/>
    <mergeCell ref="G18:H18"/>
    <mergeCell ref="A34:B34"/>
    <mergeCell ref="G27:H27"/>
    <mergeCell ref="G30:H30"/>
    <mergeCell ref="G21:H21"/>
    <mergeCell ref="G33:H33"/>
    <mergeCell ref="G24:H24"/>
    <mergeCell ref="A27:B27"/>
    <mergeCell ref="D22:E22"/>
    <mergeCell ref="G6:H6"/>
    <mergeCell ref="A1:Q1"/>
    <mergeCell ref="M3:N3"/>
    <mergeCell ref="D19:E19"/>
    <mergeCell ref="M6:N6"/>
    <mergeCell ref="P6:Q6"/>
    <mergeCell ref="P9:Q9"/>
    <mergeCell ref="A3:B3"/>
    <mergeCell ref="A19:B19"/>
    <mergeCell ref="D3:E3"/>
    <mergeCell ref="M18:N18"/>
    <mergeCell ref="P3:Q3"/>
    <mergeCell ref="G3:H3"/>
    <mergeCell ref="J3:K3"/>
    <mergeCell ref="N8:O8"/>
    <mergeCell ref="J6:K6"/>
  </mergeCells>
  <printOptions horizontalCentered="1"/>
  <pageMargins left="0.25" right="0.25" top="0.75" bottom="0.75" header="0.3" footer="0.3"/>
  <pageSetup paperSize="9" orientation="portrait" horizontalDpi="300" verticalDpi="300" r:id="rId1"/>
  <headerFooter alignWithMargins="0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87"/>
  <sheetViews>
    <sheetView workbookViewId="0">
      <selection activeCell="K22" sqref="K22"/>
    </sheetView>
  </sheetViews>
  <sheetFormatPr baseColWidth="10" defaultRowHeight="12.75"/>
  <cols>
    <col min="1" max="1" width="16.5703125" customWidth="1"/>
    <col min="3" max="3" width="3.7109375" customWidth="1"/>
    <col min="4" max="4" width="19.28515625" customWidth="1"/>
    <col min="5" max="5" width="14.42578125" customWidth="1"/>
    <col min="6" max="6" width="3.7109375" customWidth="1"/>
    <col min="7" max="7" width="16.7109375" customWidth="1"/>
    <col min="8" max="8" width="14.85546875" customWidth="1"/>
    <col min="9" max="9" width="3.42578125" customWidth="1"/>
    <col min="10" max="10" width="17.28515625" customWidth="1"/>
    <col min="11" max="11" width="16.7109375" customWidth="1"/>
    <col min="12" max="12" width="3.7109375" customWidth="1"/>
  </cols>
  <sheetData>
    <row r="1" spans="1:14" ht="18">
      <c r="A1" s="390" t="s">
        <v>347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ht="18">
      <c r="A2" s="86"/>
      <c r="B2" s="86"/>
      <c r="C2" s="86"/>
      <c r="D2" s="86"/>
    </row>
    <row r="3" spans="1:14">
      <c r="A3" s="394" t="str">
        <f>UPPER('Résultat 13-14'!D27)</f>
        <v>COTISATIONS CLUB</v>
      </c>
      <c r="B3" s="395"/>
      <c r="C3" s="93"/>
      <c r="D3" s="394" t="str">
        <f>UPPER('Résultat 13-14'!D6)</f>
        <v>BUVETTE</v>
      </c>
      <c r="E3" s="395"/>
      <c r="F3" s="35"/>
      <c r="G3" s="394" t="str">
        <f>UPPER('Résultat 13-14'!D18)</f>
        <v>COMMUNE</v>
      </c>
      <c r="H3" s="395"/>
      <c r="J3" s="394" t="str">
        <f>UPPER('Résultat 13-14'!D26)</f>
        <v>RECETTES PUBLICITAIRES</v>
      </c>
      <c r="K3" s="395"/>
      <c r="M3" s="394" t="str">
        <f>UPPER('Résultat 13-14'!D33)</f>
        <v>INTÉRÊTS BANCAIRES</v>
      </c>
      <c r="N3" s="395"/>
    </row>
    <row r="4" spans="1:14">
      <c r="A4" s="122" t="s">
        <v>145</v>
      </c>
      <c r="B4" s="123" t="s">
        <v>68</v>
      </c>
      <c r="C4" s="93"/>
      <c r="D4" s="124" t="s">
        <v>10</v>
      </c>
      <c r="E4" s="125">
        <f>'Détail recettes'!Y3</f>
        <v>0</v>
      </c>
      <c r="F4" s="35"/>
      <c r="G4" s="124" t="s">
        <v>10</v>
      </c>
      <c r="H4" s="125">
        <f>'Détail recettes'!AG3</f>
        <v>0</v>
      </c>
      <c r="J4" s="124" t="s">
        <v>10</v>
      </c>
      <c r="K4" s="125">
        <f>'Détail recettes'!AL3</f>
        <v>0</v>
      </c>
      <c r="M4" s="124" t="s">
        <v>10</v>
      </c>
      <c r="N4" s="125">
        <f>'Détail recettes'!AP3</f>
        <v>0</v>
      </c>
    </row>
    <row r="5" spans="1:14">
      <c r="A5" s="117" t="s">
        <v>48</v>
      </c>
      <c r="B5" s="118">
        <f>'Détail recettes'!Q3</f>
        <v>0</v>
      </c>
      <c r="C5" s="93"/>
      <c r="D5" s="102"/>
      <c r="E5" s="88"/>
      <c r="F5" s="35"/>
      <c r="G5" s="100"/>
      <c r="H5" s="111"/>
    </row>
    <row r="6" spans="1:14">
      <c r="A6" s="117" t="s">
        <v>49</v>
      </c>
      <c r="B6" s="118">
        <f>'Détail recettes'!R3</f>
        <v>0</v>
      </c>
      <c r="C6" s="93"/>
      <c r="D6" s="394" t="str">
        <f>UPPER('Résultat 13-14'!D8)</f>
        <v>KIMONOS</v>
      </c>
      <c r="E6" s="395"/>
      <c r="F6" s="35"/>
      <c r="G6" s="394" t="str">
        <f>UPPER('Résultat 13-14'!D19)</f>
        <v>CONSEIL RÉGIONAL</v>
      </c>
      <c r="H6" s="395"/>
      <c r="J6" s="394" t="str">
        <f>UPPER('Résultat 13-14'!D28)</f>
        <v>PRODUITS DIVERS DE GESTION COURANTE</v>
      </c>
      <c r="K6" s="395"/>
    </row>
    <row r="7" spans="1:14">
      <c r="A7" s="117" t="s">
        <v>50</v>
      </c>
      <c r="B7" s="118">
        <f>'Détail recettes'!S3</f>
        <v>0</v>
      </c>
      <c r="C7" s="93"/>
      <c r="D7" s="124" t="s">
        <v>10</v>
      </c>
      <c r="E7" s="125">
        <f>'Détail recettes'!AA3</f>
        <v>0</v>
      </c>
      <c r="F7" s="35"/>
      <c r="G7" s="124" t="s">
        <v>10</v>
      </c>
      <c r="H7" s="125">
        <f>'Détail recettes'!AH3</f>
        <v>0</v>
      </c>
      <c r="J7" s="124" t="s">
        <v>10</v>
      </c>
      <c r="K7" s="125">
        <f>'Détail recettes'!AN3</f>
        <v>0</v>
      </c>
    </row>
    <row r="8" spans="1:14">
      <c r="A8" s="117" t="s">
        <v>51</v>
      </c>
      <c r="B8" s="118">
        <f>'Détail recettes'!T3</f>
        <v>0</v>
      </c>
      <c r="C8" s="93"/>
      <c r="D8" s="102"/>
      <c r="E8" s="88"/>
      <c r="F8" s="35"/>
      <c r="G8" s="100"/>
      <c r="H8" s="111"/>
    </row>
    <row r="9" spans="1:14">
      <c r="A9" s="117" t="s">
        <v>52</v>
      </c>
      <c r="B9" s="118">
        <f>'Détail recettes'!K3</f>
        <v>0</v>
      </c>
      <c r="C9" s="93"/>
      <c r="D9" s="394" t="str">
        <f>UPPER('Résultat 13-14'!D9)</f>
        <v>CEINTURES</v>
      </c>
      <c r="E9" s="395"/>
      <c r="F9" s="35"/>
      <c r="G9" s="394" t="str">
        <f>UPPER('Résultat 13-14'!D20)</f>
        <v>CONSEIL GÉNÉRAL</v>
      </c>
      <c r="H9" s="395"/>
      <c r="J9" s="394" t="str">
        <f>UPPER('Résultat 13-14'!D29)</f>
        <v>DONS MANUELS AFFECTÉS</v>
      </c>
      <c r="K9" s="395"/>
    </row>
    <row r="10" spans="1:14">
      <c r="A10" s="117" t="s">
        <v>53</v>
      </c>
      <c r="B10" s="118">
        <f>'Détail recettes'!L3</f>
        <v>0</v>
      </c>
      <c r="C10" s="93"/>
      <c r="D10" s="124" t="s">
        <v>10</v>
      </c>
      <c r="E10" s="125">
        <f>'Détail recettes'!Z3</f>
        <v>0</v>
      </c>
      <c r="F10" s="35"/>
      <c r="G10" s="124" t="s">
        <v>10</v>
      </c>
      <c r="H10" s="125">
        <f>'Détail recettes'!AI3</f>
        <v>0</v>
      </c>
      <c r="J10" s="124" t="s">
        <v>10</v>
      </c>
      <c r="K10" s="125">
        <f>'Détail recettes'!AO3</f>
        <v>0</v>
      </c>
    </row>
    <row r="11" spans="1:14">
      <c r="A11" s="117" t="s">
        <v>54</v>
      </c>
      <c r="B11" s="118">
        <f>'Détail recettes'!M3</f>
        <v>0</v>
      </c>
      <c r="C11" s="93"/>
      <c r="D11" s="100"/>
      <c r="E11" s="111"/>
      <c r="F11" s="35"/>
      <c r="G11" s="100"/>
      <c r="H11" s="111"/>
    </row>
    <row r="12" spans="1:14">
      <c r="A12" s="117" t="s">
        <v>55</v>
      </c>
      <c r="B12" s="118">
        <f>'Détail recettes'!N3</f>
        <v>0</v>
      </c>
      <c r="C12" s="93"/>
      <c r="D12" s="394" t="str">
        <f>UPPER('Résultat 13-14'!D10)</f>
        <v>CALENDRIERS</v>
      </c>
      <c r="E12" s="395"/>
      <c r="F12" s="35"/>
      <c r="G12" s="394" t="str">
        <f>UPPER('Résultat 13-14'!D21)</f>
        <v>CNDS</v>
      </c>
      <c r="H12" s="395"/>
    </row>
    <row r="13" spans="1:14">
      <c r="A13" s="117" t="s">
        <v>56</v>
      </c>
      <c r="B13" s="118">
        <f>'Détail recettes'!O3</f>
        <v>0</v>
      </c>
      <c r="C13" s="95"/>
      <c r="D13" s="124" t="s">
        <v>10</v>
      </c>
      <c r="E13" s="125">
        <f>'Détail recettes'!AB3</f>
        <v>0</v>
      </c>
      <c r="F13" s="35"/>
      <c r="G13" s="124" t="s">
        <v>10</v>
      </c>
      <c r="H13" s="125">
        <f>'Détail recettes'!AJ3</f>
        <v>0</v>
      </c>
    </row>
    <row r="14" spans="1:14">
      <c r="A14" s="117" t="s">
        <v>57</v>
      </c>
      <c r="B14" s="119">
        <f>'Détail recettes'!P3</f>
        <v>0</v>
      </c>
      <c r="C14" s="42"/>
      <c r="D14" s="115"/>
      <c r="E14" s="115"/>
      <c r="F14" s="35"/>
      <c r="G14" s="102"/>
      <c r="H14" s="114"/>
    </row>
    <row r="15" spans="1:14">
      <c r="A15" s="120" t="s">
        <v>10</v>
      </c>
      <c r="B15" s="121">
        <f>SUM(B5:B14)</f>
        <v>0</v>
      </c>
      <c r="C15" s="42"/>
      <c r="D15" s="394" t="str">
        <f>UPPER('Résultat 13-14'!D11)</f>
        <v>CHOCOLATS</v>
      </c>
      <c r="E15" s="395"/>
      <c r="F15" s="35"/>
      <c r="G15" s="394" t="str">
        <f>UPPER('Résultat 13-14'!D22)</f>
        <v>AIDES À L'EMPLOI</v>
      </c>
      <c r="H15" s="395"/>
    </row>
    <row r="16" spans="1:14">
      <c r="A16" s="87"/>
      <c r="B16" s="88"/>
      <c r="C16" s="42"/>
      <c r="D16" s="124" t="s">
        <v>10</v>
      </c>
      <c r="E16" s="125">
        <f>'Détail recettes'!AC3</f>
        <v>0</v>
      </c>
      <c r="F16" s="35"/>
      <c r="G16" s="124" t="s">
        <v>10</v>
      </c>
      <c r="H16" s="125">
        <f>'Détail recettes'!AK3</f>
        <v>0</v>
      </c>
    </row>
    <row r="17" spans="1:8">
      <c r="A17" s="394" t="str">
        <f>UPPER('Résultat 13-14'!D7)</f>
        <v>STAGES</v>
      </c>
      <c r="B17" s="395"/>
      <c r="C17" s="42"/>
      <c r="D17" s="35"/>
      <c r="E17" s="35"/>
      <c r="F17" s="35"/>
      <c r="G17" s="100"/>
      <c r="H17" s="111"/>
    </row>
    <row r="18" spans="1:8">
      <c r="A18" s="133" t="s">
        <v>187</v>
      </c>
      <c r="B18" s="133" t="s">
        <v>68</v>
      </c>
      <c r="C18" s="42"/>
      <c r="D18" s="394" t="str">
        <f>UPPER('Résultat 13-14'!D12)</f>
        <v>T-SHIRTS</v>
      </c>
      <c r="E18" s="395"/>
      <c r="F18" s="35"/>
      <c r="G18" s="100"/>
      <c r="H18" s="111"/>
    </row>
    <row r="19" spans="1:8">
      <c r="A19" s="117" t="s">
        <v>58</v>
      </c>
      <c r="B19" s="132">
        <f>'Détail recettes'!U3</f>
        <v>0</v>
      </c>
      <c r="C19" s="42"/>
      <c r="D19" s="124" t="s">
        <v>10</v>
      </c>
      <c r="E19" s="125">
        <f>'Détail recettes'!AD3</f>
        <v>0</v>
      </c>
      <c r="F19" s="35"/>
      <c r="G19" s="100"/>
      <c r="H19" s="111"/>
    </row>
    <row r="20" spans="1:8">
      <c r="A20" s="131" t="s">
        <v>59</v>
      </c>
      <c r="B20" s="119">
        <f>'Détail recettes'!V3</f>
        <v>0</v>
      </c>
      <c r="C20" s="42"/>
      <c r="D20" s="102"/>
      <c r="E20" s="88"/>
      <c r="F20" s="35"/>
      <c r="G20" s="100"/>
      <c r="H20" s="111"/>
    </row>
    <row r="21" spans="1:8">
      <c r="A21" s="131" t="s">
        <v>60</v>
      </c>
      <c r="B21" s="127">
        <f>'Détail recettes'!W3</f>
        <v>0</v>
      </c>
      <c r="C21" s="42"/>
      <c r="D21" s="394" t="str">
        <f>UPPER('Résultat 13-14'!D13)</f>
        <v>PASSEPORTS</v>
      </c>
      <c r="E21" s="395"/>
      <c r="F21" s="35"/>
      <c r="G21" s="100"/>
      <c r="H21" s="111"/>
    </row>
    <row r="22" spans="1:8">
      <c r="A22" s="131" t="s">
        <v>61</v>
      </c>
      <c r="B22" s="127">
        <f>'Détail recettes'!X3</f>
        <v>0</v>
      </c>
      <c r="C22" s="42"/>
      <c r="D22" s="124" t="s">
        <v>10</v>
      </c>
      <c r="E22" s="125">
        <f>'Détail recettes'!AE3</f>
        <v>0</v>
      </c>
      <c r="F22" s="35"/>
      <c r="G22" s="100"/>
      <c r="H22" s="111"/>
    </row>
    <row r="23" spans="1:8">
      <c r="A23" s="120" t="s">
        <v>10</v>
      </c>
      <c r="B23" s="121">
        <f>SUM(B19:B20)</f>
        <v>0</v>
      </c>
      <c r="C23" s="26"/>
      <c r="D23" s="100"/>
      <c r="E23" s="111"/>
      <c r="F23" s="35"/>
      <c r="G23" s="100"/>
      <c r="H23" s="111"/>
    </row>
    <row r="24" spans="1:8">
      <c r="C24" s="89"/>
      <c r="D24" s="394" t="str">
        <f>UPPER('Résultat 13-14'!D14)</f>
        <v>AUTRES PRODUITS ACTIVITÉS ANNEXES</v>
      </c>
      <c r="E24" s="395"/>
      <c r="F24" s="35"/>
      <c r="G24" s="100"/>
      <c r="H24" s="111"/>
    </row>
    <row r="25" spans="1:8">
      <c r="C25" s="42"/>
      <c r="D25" s="124" t="s">
        <v>10</v>
      </c>
      <c r="E25" s="125">
        <f>'Détail recettes'!AF3</f>
        <v>0</v>
      </c>
      <c r="F25" s="35"/>
      <c r="G25" s="100"/>
      <c r="H25" s="111"/>
    </row>
    <row r="26" spans="1:8">
      <c r="C26" s="95"/>
      <c r="D26" s="100"/>
      <c r="E26" s="111"/>
      <c r="F26" s="35"/>
      <c r="G26" s="100"/>
      <c r="H26" s="111"/>
    </row>
    <row r="27" spans="1:8">
      <c r="A27" s="87"/>
      <c r="B27" s="88"/>
      <c r="C27" s="42"/>
      <c r="D27" s="100"/>
      <c r="E27" s="111"/>
      <c r="F27" s="35"/>
      <c r="G27" s="100"/>
      <c r="H27" s="112"/>
    </row>
    <row r="28" spans="1:8">
      <c r="A28" s="99"/>
      <c r="B28" s="93"/>
      <c r="C28" s="42"/>
      <c r="D28" s="100"/>
      <c r="E28" s="111"/>
      <c r="F28" s="35"/>
      <c r="G28" s="102"/>
      <c r="H28" s="114"/>
    </row>
    <row r="29" spans="1:8">
      <c r="A29" s="100"/>
      <c r="B29" s="99"/>
      <c r="C29" s="42"/>
      <c r="D29" s="100"/>
      <c r="E29" s="111"/>
    </row>
    <row r="30" spans="1:8">
      <c r="A30" s="101"/>
      <c r="B30" s="94"/>
      <c r="C30" s="42"/>
      <c r="D30" s="100"/>
      <c r="E30" s="111"/>
    </row>
    <row r="31" spans="1:8">
      <c r="A31" s="102"/>
      <c r="B31" s="88"/>
      <c r="C31" s="42"/>
      <c r="D31" s="100"/>
      <c r="E31" s="111"/>
    </row>
    <row r="32" spans="1:8">
      <c r="A32" s="89"/>
      <c r="B32" s="89"/>
      <c r="C32" s="89"/>
      <c r="D32" s="100"/>
      <c r="E32" s="111"/>
    </row>
    <row r="33" spans="1:5">
      <c r="A33" s="99"/>
      <c r="B33" s="93"/>
      <c r="C33" s="89"/>
      <c r="D33" s="100"/>
      <c r="E33" s="112"/>
    </row>
    <row r="34" spans="1:5">
      <c r="A34" s="100"/>
      <c r="B34" s="99"/>
      <c r="C34" s="95"/>
      <c r="D34" s="102"/>
      <c r="E34" s="114"/>
    </row>
    <row r="35" spans="1:5">
      <c r="A35" s="101"/>
      <c r="B35" s="94"/>
      <c r="C35" s="42"/>
      <c r="D35" s="88"/>
    </row>
    <row r="36" spans="1:5">
      <c r="A36" s="102"/>
      <c r="B36" s="88"/>
      <c r="C36" s="42"/>
      <c r="D36" s="88"/>
    </row>
    <row r="37" spans="1:5">
      <c r="A37" s="87"/>
      <c r="B37" s="88"/>
      <c r="C37" s="42"/>
      <c r="D37" s="90"/>
    </row>
    <row r="38" spans="1:5">
      <c r="A38" s="99"/>
      <c r="B38" s="93"/>
      <c r="C38" s="42"/>
      <c r="D38" s="88"/>
    </row>
    <row r="39" spans="1:5">
      <c r="A39" s="100"/>
      <c r="B39" s="99"/>
      <c r="C39" s="42"/>
      <c r="D39" s="89"/>
    </row>
    <row r="40" spans="1:5">
      <c r="A40" s="101"/>
      <c r="B40" s="94"/>
      <c r="C40" s="95"/>
      <c r="D40" s="94"/>
    </row>
    <row r="41" spans="1:5">
      <c r="A41" s="102"/>
      <c r="B41" s="88"/>
      <c r="C41" s="42"/>
      <c r="D41" s="88"/>
    </row>
    <row r="42" spans="1:5">
      <c r="A42" s="87"/>
      <c r="B42" s="88"/>
      <c r="C42" s="42"/>
      <c r="D42" s="88"/>
    </row>
    <row r="43" spans="1:5">
      <c r="A43" s="99"/>
      <c r="B43" s="93"/>
      <c r="C43" s="95"/>
      <c r="D43" s="88"/>
    </row>
    <row r="44" spans="1:5">
      <c r="A44" s="100"/>
      <c r="B44" s="99"/>
      <c r="C44" s="42"/>
      <c r="D44" s="88"/>
    </row>
    <row r="45" spans="1:5">
      <c r="A45" s="101"/>
      <c r="B45" s="94"/>
      <c r="C45" s="89"/>
      <c r="D45" s="42"/>
    </row>
    <row r="46" spans="1:5">
      <c r="A46" s="102"/>
      <c r="B46" s="88"/>
      <c r="C46" s="89"/>
      <c r="D46" s="94"/>
    </row>
    <row r="47" spans="1:5">
      <c r="A47" s="87"/>
      <c r="B47" s="88"/>
      <c r="C47" s="95"/>
      <c r="D47" s="88"/>
    </row>
    <row r="48" spans="1:5">
      <c r="A48" s="99"/>
      <c r="B48" s="93"/>
      <c r="C48" s="88"/>
      <c r="D48" s="88"/>
    </row>
    <row r="49" spans="1:4">
      <c r="A49" s="100"/>
      <c r="B49" s="99"/>
      <c r="C49" s="42"/>
      <c r="D49" s="94"/>
    </row>
    <row r="50" spans="1:4">
      <c r="A50" s="101"/>
      <c r="B50" s="94"/>
      <c r="C50" s="42"/>
      <c r="D50" s="88"/>
    </row>
    <row r="51" spans="1:4">
      <c r="A51" s="102"/>
      <c r="B51" s="88"/>
      <c r="C51" s="26"/>
      <c r="D51" s="89"/>
    </row>
    <row r="52" spans="1:4">
      <c r="A52" s="42"/>
      <c r="B52" s="88"/>
      <c r="C52" s="42"/>
      <c r="D52" s="89"/>
    </row>
    <row r="53" spans="1:4">
      <c r="A53" s="99"/>
      <c r="B53" s="93"/>
      <c r="C53" s="95"/>
      <c r="D53" s="94"/>
    </row>
    <row r="54" spans="1:4">
      <c r="A54" s="100"/>
      <c r="B54" s="99"/>
      <c r="C54" s="42"/>
      <c r="D54" s="88"/>
    </row>
    <row r="55" spans="1:4">
      <c r="A55" s="101"/>
      <c r="B55" s="94"/>
      <c r="C55" s="89"/>
      <c r="D55" s="88"/>
    </row>
    <row r="56" spans="1:4">
      <c r="A56" s="102"/>
      <c r="B56" s="88"/>
      <c r="C56" s="26"/>
      <c r="D56" s="88"/>
    </row>
    <row r="57" spans="1:4">
      <c r="A57" s="87"/>
      <c r="B57" s="88"/>
      <c r="C57" s="89"/>
      <c r="D57" s="26"/>
    </row>
    <row r="58" spans="1:4">
      <c r="A58" s="99"/>
      <c r="B58" s="93"/>
      <c r="C58" s="89"/>
      <c r="D58" s="88"/>
    </row>
    <row r="59" spans="1:4">
      <c r="A59" s="100"/>
      <c r="B59" s="99"/>
      <c r="C59" s="89"/>
      <c r="D59" s="94"/>
    </row>
    <row r="60" spans="1:4">
      <c r="A60" s="101"/>
      <c r="B60" s="94"/>
      <c r="C60" s="89"/>
      <c r="D60" s="88"/>
    </row>
    <row r="61" spans="1:4">
      <c r="A61" s="102"/>
      <c r="B61" s="88"/>
      <c r="C61" s="89"/>
      <c r="D61" s="89"/>
    </row>
    <row r="62" spans="1:4">
      <c r="A62" s="87"/>
      <c r="B62" s="88"/>
      <c r="C62" s="95"/>
      <c r="D62" s="26"/>
    </row>
    <row r="63" spans="1:4">
      <c r="A63" s="99"/>
      <c r="B63" s="93"/>
      <c r="C63" s="91"/>
      <c r="D63" s="89"/>
    </row>
    <row r="64" spans="1:4">
      <c r="A64" s="100"/>
      <c r="B64" s="99"/>
      <c r="C64" s="42"/>
      <c r="D64" s="89"/>
    </row>
    <row r="65" spans="1:4">
      <c r="A65" s="101"/>
      <c r="B65" s="94"/>
      <c r="C65" s="92"/>
      <c r="D65" s="89"/>
    </row>
    <row r="66" spans="1:4">
      <c r="A66" s="102"/>
      <c r="B66" s="88"/>
      <c r="C66" s="26"/>
      <c r="D66" s="89"/>
    </row>
    <row r="67" spans="1:4">
      <c r="A67" s="87"/>
      <c r="B67" s="88"/>
      <c r="C67" s="26"/>
      <c r="D67" s="89"/>
    </row>
    <row r="68" spans="1:4">
      <c r="A68" s="99"/>
      <c r="B68" s="93"/>
      <c r="C68" s="6"/>
      <c r="D68" s="96"/>
    </row>
    <row r="69" spans="1:4">
      <c r="A69" s="100"/>
      <c r="B69" s="99"/>
      <c r="C69" s="6"/>
      <c r="D69" s="91"/>
    </row>
    <row r="70" spans="1:4">
      <c r="A70" s="101"/>
      <c r="B70" s="94"/>
      <c r="C70" s="6"/>
      <c r="D70" s="88"/>
    </row>
    <row r="71" spans="1:4">
      <c r="A71" s="102"/>
      <c r="B71" s="88"/>
      <c r="D71" s="98"/>
    </row>
    <row r="72" spans="1:4">
      <c r="A72" s="35"/>
      <c r="B72" s="35"/>
      <c r="D72" s="26"/>
    </row>
    <row r="73" spans="1:4">
      <c r="A73" s="35"/>
      <c r="B73" s="35"/>
      <c r="D73" s="26"/>
    </row>
    <row r="74" spans="1:4">
      <c r="A74" s="35"/>
      <c r="B74" s="35"/>
      <c r="D74" s="17"/>
    </row>
    <row r="75" spans="1:4">
      <c r="A75" s="35"/>
      <c r="B75" s="35"/>
      <c r="D75" s="6"/>
    </row>
    <row r="76" spans="1:4">
      <c r="A76" s="35"/>
      <c r="B76" s="35"/>
      <c r="D76" s="6"/>
    </row>
    <row r="77" spans="1:4">
      <c r="A77" s="35"/>
      <c r="B77" s="35"/>
    </row>
    <row r="78" spans="1:4">
      <c r="A78" s="35"/>
      <c r="B78" s="35"/>
    </row>
    <row r="79" spans="1:4">
      <c r="A79" s="35"/>
      <c r="B79" s="35"/>
    </row>
    <row r="80" spans="1:4">
      <c r="A80" s="35"/>
      <c r="B80" s="35"/>
    </row>
    <row r="81" spans="1:2">
      <c r="A81" s="35"/>
      <c r="B81" s="35"/>
    </row>
    <row r="82" spans="1:2">
      <c r="A82" s="35"/>
      <c r="B82" s="35"/>
    </row>
    <row r="83" spans="1:2">
      <c r="A83" s="35"/>
      <c r="B83" s="35"/>
    </row>
    <row r="84" spans="1:2">
      <c r="A84" s="35"/>
      <c r="B84" s="35"/>
    </row>
    <row r="85" spans="1:2">
      <c r="A85" s="35"/>
      <c r="B85" s="35"/>
    </row>
    <row r="86" spans="1:2">
      <c r="A86" s="35"/>
      <c r="B86" s="35"/>
    </row>
    <row r="87" spans="1:2">
      <c r="A87" s="35"/>
      <c r="B87" s="35"/>
    </row>
  </sheetData>
  <mergeCells count="20">
    <mergeCell ref="A1:N1"/>
    <mergeCell ref="J3:K3"/>
    <mergeCell ref="J6:K6"/>
    <mergeCell ref="J9:K9"/>
    <mergeCell ref="M3:N3"/>
    <mergeCell ref="A3:B3"/>
    <mergeCell ref="D18:E18"/>
    <mergeCell ref="D21:E21"/>
    <mergeCell ref="D6:E6"/>
    <mergeCell ref="D9:E9"/>
    <mergeCell ref="D24:E24"/>
    <mergeCell ref="A17:B17"/>
    <mergeCell ref="D3:E3"/>
    <mergeCell ref="G3:H3"/>
    <mergeCell ref="D12:E12"/>
    <mergeCell ref="D15:E15"/>
    <mergeCell ref="G6:H6"/>
    <mergeCell ref="G9:H9"/>
    <mergeCell ref="G12:H12"/>
    <mergeCell ref="G15:H15"/>
  </mergeCells>
  <pageMargins left="0.25" right="0.25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M2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1" sqref="D21"/>
    </sheetView>
  </sheetViews>
  <sheetFormatPr baseColWidth="10" defaultRowHeight="12.75"/>
  <cols>
    <col min="1" max="1" width="25.7109375" customWidth="1"/>
    <col min="2" max="2" width="16.42578125" customWidth="1"/>
    <col min="3" max="3" width="13.5703125" customWidth="1"/>
  </cols>
  <sheetData>
    <row r="1" spans="1:13" ht="18">
      <c r="A1" s="398" t="s">
        <v>27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6"/>
    </row>
    <row r="2" spans="1:13" ht="15">
      <c r="A2" s="7" t="s">
        <v>14</v>
      </c>
      <c r="B2" s="7" t="s">
        <v>15</v>
      </c>
      <c r="C2" s="7" t="s">
        <v>16</v>
      </c>
      <c r="D2" s="7" t="s">
        <v>17</v>
      </c>
      <c r="E2" s="65" t="s">
        <v>34</v>
      </c>
      <c r="F2" s="65" t="s">
        <v>35</v>
      </c>
      <c r="G2" s="65" t="s">
        <v>36</v>
      </c>
      <c r="H2" s="65" t="s">
        <v>37</v>
      </c>
      <c r="I2" s="65" t="s">
        <v>38</v>
      </c>
      <c r="J2" s="66" t="s">
        <v>39</v>
      </c>
      <c r="K2" s="8" t="s">
        <v>10</v>
      </c>
      <c r="L2" s="6"/>
      <c r="M2" s="6"/>
    </row>
    <row r="3" spans="1:13">
      <c r="A3" s="14" t="s">
        <v>43</v>
      </c>
      <c r="B3" s="15">
        <v>36495</v>
      </c>
      <c r="C3" s="73">
        <f>2262.34-1563.29</f>
        <v>699.05000000000018</v>
      </c>
      <c r="D3" s="32">
        <v>0.2</v>
      </c>
      <c r="E3" s="24"/>
      <c r="F3" s="24"/>
      <c r="G3" s="24"/>
      <c r="H3" s="24"/>
      <c r="I3" s="24"/>
      <c r="J3" s="24"/>
      <c r="K3" s="69">
        <f t="shared" ref="K3:K8" si="0">C3</f>
        <v>699.05000000000018</v>
      </c>
      <c r="L3" s="6"/>
      <c r="M3" s="6"/>
    </row>
    <row r="4" spans="1:13">
      <c r="A4" s="9" t="s">
        <v>18</v>
      </c>
      <c r="B4" s="10">
        <v>36861</v>
      </c>
      <c r="C4" s="11">
        <v>770.02</v>
      </c>
      <c r="D4" s="12">
        <v>0.2</v>
      </c>
      <c r="E4" s="24"/>
      <c r="F4" s="24"/>
      <c r="G4" s="24"/>
      <c r="H4" s="24"/>
      <c r="I4" s="24"/>
      <c r="J4" s="24"/>
      <c r="K4" s="69">
        <f t="shared" si="0"/>
        <v>770.02</v>
      </c>
      <c r="L4" s="6"/>
      <c r="M4" s="6"/>
    </row>
    <row r="5" spans="1:13">
      <c r="A5" s="14" t="s">
        <v>26</v>
      </c>
      <c r="B5" s="15">
        <v>37196</v>
      </c>
      <c r="C5" s="16">
        <v>861.34</v>
      </c>
      <c r="D5" s="12">
        <v>0.2</v>
      </c>
      <c r="E5" s="30"/>
      <c r="F5" s="30"/>
      <c r="G5" s="30"/>
      <c r="H5" s="30"/>
      <c r="I5" s="30"/>
      <c r="J5" s="30"/>
      <c r="K5" s="69">
        <f t="shared" si="0"/>
        <v>861.34</v>
      </c>
      <c r="L5" s="6"/>
      <c r="M5" s="6"/>
    </row>
    <row r="6" spans="1:13">
      <c r="A6" s="9" t="s">
        <v>21</v>
      </c>
      <c r="B6" s="10">
        <v>37500</v>
      </c>
      <c r="C6" s="11">
        <v>2872.8</v>
      </c>
      <c r="D6" s="12">
        <v>0.2</v>
      </c>
      <c r="E6" s="24"/>
      <c r="F6" s="24"/>
      <c r="G6" s="24"/>
      <c r="H6" s="24"/>
      <c r="I6" s="24"/>
      <c r="J6" s="24"/>
      <c r="K6" s="69">
        <f t="shared" si="0"/>
        <v>2872.8</v>
      </c>
      <c r="L6" s="6"/>
      <c r="M6" s="6"/>
    </row>
    <row r="7" spans="1:13">
      <c r="A7" s="9" t="s">
        <v>41</v>
      </c>
      <c r="B7" s="10">
        <v>37865</v>
      </c>
      <c r="C7" s="16">
        <v>4980</v>
      </c>
      <c r="D7" s="12">
        <v>0.2</v>
      </c>
      <c r="E7" s="24"/>
      <c r="F7" s="24"/>
      <c r="G7" s="24"/>
      <c r="H7" s="24"/>
      <c r="I7" s="24"/>
      <c r="J7" s="24"/>
      <c r="K7" s="69">
        <f t="shared" si="0"/>
        <v>4980</v>
      </c>
      <c r="L7" s="6"/>
      <c r="M7" s="6"/>
    </row>
    <row r="8" spans="1:13">
      <c r="A8" s="9" t="s">
        <v>24</v>
      </c>
      <c r="B8" s="10">
        <v>38322</v>
      </c>
      <c r="C8" s="16">
        <v>1249</v>
      </c>
      <c r="D8" s="12">
        <v>0.2</v>
      </c>
      <c r="E8" s="40"/>
      <c r="F8" s="40"/>
      <c r="G8" s="40"/>
      <c r="H8" s="40"/>
      <c r="I8" s="40"/>
      <c r="J8" s="40"/>
      <c r="K8" s="69">
        <f t="shared" si="0"/>
        <v>1249</v>
      </c>
      <c r="L8" s="6"/>
      <c r="M8" s="6"/>
    </row>
    <row r="9" spans="1:13">
      <c r="A9" s="9" t="s">
        <v>33</v>
      </c>
      <c r="B9" s="10">
        <v>40391</v>
      </c>
      <c r="C9" s="16">
        <f>820.8+638.4</f>
        <v>1459.1999999999998</v>
      </c>
      <c r="D9" s="12">
        <v>0.2</v>
      </c>
      <c r="E9" s="24">
        <f>C9/5</f>
        <v>291.83999999999997</v>
      </c>
      <c r="F9" s="24">
        <v>291.83999999999997</v>
      </c>
      <c r="G9" s="24">
        <v>291.83999999999997</v>
      </c>
      <c r="H9" s="24">
        <v>291.83999999999997</v>
      </c>
      <c r="I9" s="24">
        <v>291.83999999999997</v>
      </c>
      <c r="J9" s="24"/>
      <c r="K9" s="70">
        <f>E9</f>
        <v>291.83999999999997</v>
      </c>
      <c r="L9" s="6"/>
      <c r="M9" s="6"/>
    </row>
    <row r="10" spans="1:13">
      <c r="A10" s="9" t="s">
        <v>40</v>
      </c>
      <c r="B10" s="10">
        <v>40391</v>
      </c>
      <c r="C10" s="16">
        <v>780</v>
      </c>
      <c r="D10" s="12">
        <v>0.2</v>
      </c>
      <c r="E10" s="24">
        <f>C10/5</f>
        <v>156</v>
      </c>
      <c r="F10" s="24">
        <v>156</v>
      </c>
      <c r="G10" s="24">
        <v>156</v>
      </c>
      <c r="H10" s="24">
        <v>156</v>
      </c>
      <c r="I10" s="24">
        <v>156</v>
      </c>
      <c r="J10" s="24"/>
      <c r="K10" s="70">
        <f>E10</f>
        <v>156</v>
      </c>
      <c r="L10" s="6"/>
      <c r="M10" s="6"/>
    </row>
    <row r="11" spans="1:13">
      <c r="A11" s="9"/>
      <c r="B11" s="10"/>
      <c r="C11" s="16"/>
      <c r="D11" s="12"/>
      <c r="E11" s="24"/>
      <c r="F11" s="24"/>
      <c r="G11" s="24"/>
      <c r="H11" s="24"/>
      <c r="I11" s="24"/>
      <c r="J11" s="24"/>
      <c r="K11" s="30"/>
      <c r="L11" s="6"/>
      <c r="M11" s="6"/>
    </row>
    <row r="12" spans="1:13" ht="13.5" thickBot="1">
      <c r="A12" s="9"/>
      <c r="B12" s="11"/>
      <c r="C12" s="11"/>
      <c r="D12" s="11"/>
      <c r="E12" s="38"/>
      <c r="F12" s="24"/>
      <c r="G12" s="24"/>
      <c r="H12" s="24"/>
      <c r="I12" s="24"/>
      <c r="J12" s="24"/>
      <c r="K12" s="31"/>
      <c r="L12" s="6"/>
      <c r="M12" s="6"/>
    </row>
    <row r="13" spans="1:13" ht="15.75" thickBot="1">
      <c r="A13" s="18" t="s">
        <v>19</v>
      </c>
      <c r="B13" s="76"/>
      <c r="C13" s="77"/>
      <c r="D13" s="68"/>
      <c r="E13" s="39">
        <f>SUM(E3:E12)</f>
        <v>447.84</v>
      </c>
      <c r="F13" s="39">
        <f>SUM(F3:F12)</f>
        <v>447.84</v>
      </c>
      <c r="G13" s="39">
        <f>SUM(G3:G12)</f>
        <v>447.84</v>
      </c>
      <c r="H13" s="67"/>
      <c r="I13" s="67"/>
      <c r="J13" s="67"/>
      <c r="K13" s="24">
        <f>SUM(K3:K12)</f>
        <v>11880.050000000001</v>
      </c>
      <c r="L13" s="6"/>
      <c r="M13" s="6"/>
    </row>
    <row r="14" spans="1:13">
      <c r="A14" s="6"/>
      <c r="B14" s="78" t="s">
        <v>46</v>
      </c>
      <c r="C14" s="75">
        <f>C4+C5+C6+C7+C9+C10</f>
        <v>11723.36</v>
      </c>
      <c r="D14" s="19"/>
      <c r="E14" s="20"/>
      <c r="F14" s="20"/>
      <c r="G14" s="74" t="s">
        <v>44</v>
      </c>
      <c r="H14" s="75">
        <f>K4+K5+K6+K7+K9+K10</f>
        <v>9932</v>
      </c>
      <c r="I14" s="20"/>
      <c r="J14" s="20" t="s">
        <v>42</v>
      </c>
      <c r="K14" s="72">
        <f>C14-H14</f>
        <v>1791.3600000000006</v>
      </c>
      <c r="L14" s="6"/>
      <c r="M14" s="6"/>
    </row>
    <row r="15" spans="1:13">
      <c r="A15" s="6"/>
      <c r="B15" s="78" t="s">
        <v>47</v>
      </c>
      <c r="C15" s="75">
        <f>C3+C8</f>
        <v>1948.0500000000002</v>
      </c>
      <c r="D15" s="19"/>
      <c r="E15" s="20"/>
      <c r="F15" s="20"/>
      <c r="G15" s="74" t="s">
        <v>45</v>
      </c>
      <c r="H15" s="75">
        <f>K3+K8</f>
        <v>1948.0500000000002</v>
      </c>
      <c r="I15" s="20"/>
      <c r="J15" s="20"/>
      <c r="K15" s="6"/>
      <c r="L15" s="6"/>
      <c r="M15" s="6"/>
    </row>
    <row r="16" spans="1:13">
      <c r="A16" s="6"/>
      <c r="B16" s="19"/>
      <c r="C16" s="19"/>
      <c r="D16" s="19"/>
      <c r="E16" s="20"/>
      <c r="F16" s="20"/>
      <c r="G16" s="20"/>
      <c r="H16" s="20"/>
      <c r="I16" s="20"/>
      <c r="J16" s="20"/>
      <c r="K16" s="6"/>
      <c r="L16" s="6"/>
      <c r="M16" s="6"/>
    </row>
    <row r="17" spans="1:13" ht="18">
      <c r="A17" s="398" t="s">
        <v>20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6"/>
    </row>
    <row r="18" spans="1:13" ht="15">
      <c r="A18" s="21"/>
      <c r="B18" s="64"/>
      <c r="C18" s="22"/>
      <c r="D18" s="22"/>
      <c r="E18" s="27"/>
      <c r="F18" s="27"/>
      <c r="G18" s="27"/>
      <c r="H18" s="27"/>
      <c r="I18" s="27"/>
      <c r="J18" s="27"/>
      <c r="K18" s="25"/>
      <c r="L18" s="6"/>
      <c r="M18" s="6"/>
    </row>
    <row r="19" spans="1:13" ht="15">
      <c r="A19" s="18" t="s">
        <v>19</v>
      </c>
      <c r="B19" s="11"/>
      <c r="C19" s="13">
        <v>2051.63</v>
      </c>
      <c r="D19" s="13">
        <v>1398.32</v>
      </c>
      <c r="E19" s="28"/>
      <c r="F19" s="28"/>
      <c r="G19" s="28"/>
      <c r="H19" s="28"/>
      <c r="I19" s="28"/>
      <c r="J19" s="28"/>
      <c r="K19" s="71"/>
      <c r="L19" s="6"/>
      <c r="M19" s="6"/>
    </row>
    <row r="20" spans="1:13" ht="15">
      <c r="A20" s="21" t="s">
        <v>32</v>
      </c>
      <c r="B20" s="11"/>
      <c r="C20" s="13"/>
      <c r="D20" s="13"/>
      <c r="E20" s="28"/>
      <c r="F20" s="28"/>
      <c r="G20" s="28"/>
      <c r="H20" s="28"/>
      <c r="I20" s="28"/>
      <c r="J20" s="28"/>
      <c r="K20" s="26"/>
      <c r="L20" s="6"/>
      <c r="M20" s="6"/>
    </row>
    <row r="21" spans="1:13">
      <c r="A21" s="11" t="s">
        <v>31</v>
      </c>
      <c r="B21" s="11"/>
      <c r="C21" s="13">
        <f>C19</f>
        <v>2051.63</v>
      </c>
      <c r="D21" s="16">
        <f>C21+D19</f>
        <v>3449.95</v>
      </c>
      <c r="E21" s="29"/>
      <c r="F21" s="29"/>
      <c r="G21" s="29"/>
      <c r="H21" s="29"/>
      <c r="I21" s="29"/>
      <c r="J21" s="28">
        <f>K4+K5+K6+K7+K9+K10</f>
        <v>9932</v>
      </c>
      <c r="K21" s="26"/>
      <c r="L21" s="6"/>
      <c r="M21" s="6"/>
    </row>
    <row r="22" spans="1:13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6"/>
      <c r="L22" s="6"/>
      <c r="M22" s="6"/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6"/>
      <c r="B25" s="6"/>
      <c r="C25" s="6"/>
      <c r="D25" s="6"/>
      <c r="E25" s="6"/>
      <c r="F25" s="6"/>
      <c r="G25" s="6"/>
      <c r="H25" s="6"/>
      <c r="I25" s="6"/>
      <c r="J25" s="17"/>
      <c r="K25" s="6"/>
      <c r="L25" s="6"/>
      <c r="M25" s="6"/>
    </row>
  </sheetData>
  <mergeCells count="2">
    <mergeCell ref="A1:L1"/>
    <mergeCell ref="A17:L17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300"/>
  <sheetViews>
    <sheetView workbookViewId="0">
      <selection activeCell="CJ4" sqref="CJ4"/>
    </sheetView>
  </sheetViews>
  <sheetFormatPr baseColWidth="10" defaultRowHeight="12.75"/>
  <cols>
    <col min="1" max="1" width="17.140625" customWidth="1"/>
    <col min="2" max="2" width="15.140625" customWidth="1"/>
    <col min="3" max="3" width="28.42578125" customWidth="1"/>
    <col min="4" max="4" width="15.5703125" customWidth="1"/>
    <col min="5" max="5" width="15.140625" customWidth="1"/>
    <col min="6" max="6" width="32.7109375" customWidth="1"/>
    <col min="7" max="7" width="35.140625" customWidth="1"/>
    <col min="8" max="8" width="15.28515625" customWidth="1"/>
    <col min="9" max="9" width="15.85546875" customWidth="1"/>
  </cols>
  <sheetData>
    <row r="1" spans="1:99">
      <c r="F1" s="109"/>
      <c r="G1" s="110"/>
      <c r="H1" s="110"/>
      <c r="I1" s="110"/>
      <c r="K1" s="399" t="s">
        <v>115</v>
      </c>
      <c r="L1" s="399"/>
      <c r="M1" s="399"/>
      <c r="N1" s="399"/>
      <c r="O1" s="399"/>
      <c r="P1" s="399" t="s">
        <v>121</v>
      </c>
      <c r="Q1" s="399"/>
      <c r="R1" s="399" t="s">
        <v>122</v>
      </c>
      <c r="S1" s="399"/>
      <c r="T1" s="399" t="s">
        <v>123</v>
      </c>
      <c r="U1" s="399"/>
      <c r="V1" s="399"/>
      <c r="W1" s="399"/>
      <c r="X1" s="399"/>
      <c r="Y1" s="399" t="s">
        <v>124</v>
      </c>
      <c r="Z1" s="399"/>
      <c r="AA1" s="399" t="s">
        <v>125</v>
      </c>
      <c r="AB1" s="399"/>
      <c r="AC1" s="399" t="s">
        <v>126</v>
      </c>
      <c r="AD1" s="399"/>
      <c r="AE1" s="399"/>
      <c r="AF1" s="399"/>
      <c r="AG1" s="399"/>
      <c r="AH1" s="399" t="s">
        <v>127</v>
      </c>
      <c r="AI1" s="399"/>
      <c r="AJ1" s="399" t="s">
        <v>128</v>
      </c>
      <c r="AK1" s="399"/>
      <c r="AL1" s="399" t="s">
        <v>129</v>
      </c>
      <c r="AM1" s="399"/>
      <c r="AN1" s="399"/>
      <c r="AO1" s="399"/>
      <c r="AP1" s="399"/>
      <c r="AQ1" s="399" t="s">
        <v>130</v>
      </c>
      <c r="AR1" s="399"/>
      <c r="AS1" s="399" t="s">
        <v>131</v>
      </c>
      <c r="AT1" s="399"/>
      <c r="AU1" s="180"/>
      <c r="AV1" s="180"/>
      <c r="AW1" s="180"/>
      <c r="AX1" s="180"/>
      <c r="AY1" s="180"/>
      <c r="AZ1" s="180"/>
      <c r="BA1" s="180"/>
      <c r="BB1" s="180"/>
      <c r="BC1" s="180"/>
      <c r="BX1" s="400" t="s">
        <v>204</v>
      </c>
      <c r="BY1" s="400"/>
      <c r="BZ1" s="400"/>
      <c r="CA1" s="400"/>
      <c r="CB1" s="400"/>
      <c r="CC1" s="400"/>
      <c r="CD1" s="400"/>
      <c r="CE1" s="400"/>
      <c r="CF1" s="400"/>
      <c r="CG1" s="400"/>
      <c r="CH1" s="400"/>
      <c r="CI1" s="400"/>
      <c r="CJ1" s="400" t="s">
        <v>203</v>
      </c>
      <c r="CK1" s="400"/>
      <c r="CL1" s="400"/>
      <c r="CM1" s="400"/>
      <c r="CN1" s="400"/>
      <c r="CO1" s="400"/>
      <c r="CP1" s="400"/>
      <c r="CQ1" s="400"/>
      <c r="CR1" s="400"/>
      <c r="CS1" s="400"/>
      <c r="CT1" s="400"/>
      <c r="CU1" s="400"/>
    </row>
    <row r="2" spans="1:99">
      <c r="F2" s="109"/>
      <c r="G2" s="109"/>
      <c r="H2" s="109"/>
      <c r="I2" s="109"/>
      <c r="K2" s="6" t="s">
        <v>116</v>
      </c>
      <c r="L2" s="6" t="s">
        <v>117</v>
      </c>
      <c r="M2" s="6" t="s">
        <v>118</v>
      </c>
      <c r="N2" s="6" t="s">
        <v>119</v>
      </c>
      <c r="O2" s="6" t="s">
        <v>120</v>
      </c>
      <c r="P2" s="6" t="s">
        <v>116</v>
      </c>
      <c r="Q2" s="6" t="s">
        <v>120</v>
      </c>
      <c r="R2" s="6" t="s">
        <v>116</v>
      </c>
      <c r="S2" s="6" t="s">
        <v>120</v>
      </c>
      <c r="T2" s="6" t="s">
        <v>116</v>
      </c>
      <c r="U2" s="6" t="s">
        <v>117</v>
      </c>
      <c r="V2" s="6" t="s">
        <v>118</v>
      </c>
      <c r="W2" s="6" t="s">
        <v>119</v>
      </c>
      <c r="X2" s="6" t="s">
        <v>120</v>
      </c>
      <c r="Y2" s="6" t="s">
        <v>116</v>
      </c>
      <c r="Z2" s="6" t="s">
        <v>120</v>
      </c>
      <c r="AA2" s="6" t="s">
        <v>116</v>
      </c>
      <c r="AB2" s="6" t="s">
        <v>120</v>
      </c>
      <c r="AC2" s="6" t="s">
        <v>116</v>
      </c>
      <c r="AD2" s="6" t="s">
        <v>117</v>
      </c>
      <c r="AE2" s="6" t="s">
        <v>118</v>
      </c>
      <c r="AF2" s="6" t="s">
        <v>119</v>
      </c>
      <c r="AG2" s="6" t="s">
        <v>120</v>
      </c>
      <c r="AH2" s="6" t="s">
        <v>116</v>
      </c>
      <c r="AI2" s="6" t="s">
        <v>120</v>
      </c>
      <c r="AJ2" s="6" t="s">
        <v>116</v>
      </c>
      <c r="AK2" s="6" t="s">
        <v>120</v>
      </c>
      <c r="AL2" s="6" t="s">
        <v>116</v>
      </c>
      <c r="AM2" s="6" t="s">
        <v>117</v>
      </c>
      <c r="AN2" s="6" t="s">
        <v>118</v>
      </c>
      <c r="AO2" s="6" t="s">
        <v>119</v>
      </c>
      <c r="AP2" s="6" t="s">
        <v>120</v>
      </c>
      <c r="AQ2" s="6" t="s">
        <v>116</v>
      </c>
      <c r="AR2" s="6" t="s">
        <v>120</v>
      </c>
      <c r="AS2" s="6" t="s">
        <v>116</v>
      </c>
      <c r="AT2" s="6" t="s">
        <v>120</v>
      </c>
      <c r="AU2" s="6" t="s">
        <v>78</v>
      </c>
      <c r="AV2" s="147" t="s">
        <v>207</v>
      </c>
      <c r="AW2" s="6" t="s">
        <v>79</v>
      </c>
      <c r="AX2" s="6" t="s">
        <v>80</v>
      </c>
      <c r="AY2" s="6" t="s">
        <v>81</v>
      </c>
      <c r="AZ2" s="6" t="s">
        <v>90</v>
      </c>
      <c r="BA2" s="6" t="s">
        <v>89</v>
      </c>
      <c r="BB2" t="s">
        <v>132</v>
      </c>
      <c r="BC2" t="s">
        <v>87</v>
      </c>
      <c r="BD2" t="s">
        <v>133</v>
      </c>
      <c r="BE2" t="s">
        <v>91</v>
      </c>
      <c r="BF2" t="s">
        <v>134</v>
      </c>
      <c r="BG2" t="s">
        <v>135</v>
      </c>
      <c r="BH2" t="s">
        <v>94</v>
      </c>
      <c r="BI2" t="s">
        <v>136</v>
      </c>
      <c r="BJ2" t="s">
        <v>95</v>
      </c>
      <c r="BK2" t="s">
        <v>97</v>
      </c>
      <c r="BL2" t="s">
        <v>137</v>
      </c>
      <c r="BM2" t="s">
        <v>138</v>
      </c>
      <c r="BN2" t="s">
        <v>139</v>
      </c>
      <c r="BO2" t="s">
        <v>101</v>
      </c>
      <c r="BP2" t="s">
        <v>140</v>
      </c>
      <c r="BQ2" t="s">
        <v>141</v>
      </c>
      <c r="BR2" t="s">
        <v>142</v>
      </c>
      <c r="BS2" t="s">
        <v>143</v>
      </c>
      <c r="BT2" t="s">
        <v>144</v>
      </c>
      <c r="BU2" s="6" t="s">
        <v>146</v>
      </c>
      <c r="BV2" s="6" t="s">
        <v>147</v>
      </c>
      <c r="BW2" s="6" t="s">
        <v>148</v>
      </c>
      <c r="BX2" s="147" t="s">
        <v>115</v>
      </c>
      <c r="BY2" s="147" t="s">
        <v>121</v>
      </c>
      <c r="BZ2" s="147" t="s">
        <v>122</v>
      </c>
      <c r="CA2" s="147" t="s">
        <v>123</v>
      </c>
      <c r="CB2" s="147" t="s">
        <v>124</v>
      </c>
      <c r="CC2" s="147" t="s">
        <v>125</v>
      </c>
      <c r="CD2" s="147" t="s">
        <v>126</v>
      </c>
      <c r="CE2" s="147" t="s">
        <v>127</v>
      </c>
      <c r="CF2" s="147" t="s">
        <v>128</v>
      </c>
      <c r="CG2" s="147" t="s">
        <v>129</v>
      </c>
      <c r="CH2" s="147" t="s">
        <v>130</v>
      </c>
      <c r="CI2" s="147" t="s">
        <v>131</v>
      </c>
      <c r="CJ2" s="147" t="s">
        <v>115</v>
      </c>
      <c r="CK2" s="147" t="s">
        <v>121</v>
      </c>
      <c r="CL2" s="147" t="s">
        <v>122</v>
      </c>
      <c r="CM2" s="147" t="s">
        <v>123</v>
      </c>
      <c r="CN2" s="147" t="s">
        <v>124</v>
      </c>
      <c r="CO2" s="147" t="s">
        <v>125</v>
      </c>
      <c r="CP2" s="147" t="s">
        <v>126</v>
      </c>
      <c r="CQ2" s="147" t="s">
        <v>127</v>
      </c>
      <c r="CR2" s="147" t="s">
        <v>128</v>
      </c>
      <c r="CS2" s="147" t="s">
        <v>129</v>
      </c>
      <c r="CT2" s="147" t="s">
        <v>130</v>
      </c>
      <c r="CU2" s="147" t="s">
        <v>131</v>
      </c>
    </row>
    <row r="3" spans="1:99">
      <c r="A3" s="104" t="s">
        <v>205</v>
      </c>
      <c r="B3" s="104" t="s">
        <v>66</v>
      </c>
      <c r="C3" s="104" t="s">
        <v>67</v>
      </c>
      <c r="D3" s="104" t="s">
        <v>68</v>
      </c>
      <c r="E3" s="104" t="s">
        <v>202</v>
      </c>
      <c r="F3" s="104" t="s">
        <v>69</v>
      </c>
      <c r="G3" s="104" t="s">
        <v>70</v>
      </c>
      <c r="H3" s="179" t="s">
        <v>237</v>
      </c>
      <c r="I3" s="179" t="s">
        <v>238</v>
      </c>
      <c r="K3" s="106">
        <f t="shared" ref="K3:AP3" si="0">SUM(K4:K300)</f>
        <v>0</v>
      </c>
      <c r="L3" s="106">
        <f t="shared" si="0"/>
        <v>0</v>
      </c>
      <c r="M3" s="106">
        <f t="shared" si="0"/>
        <v>0</v>
      </c>
      <c r="N3" s="106">
        <f t="shared" si="0"/>
        <v>0</v>
      </c>
      <c r="O3" s="106">
        <f t="shared" si="0"/>
        <v>0</v>
      </c>
      <c r="P3" s="106">
        <f t="shared" si="0"/>
        <v>0</v>
      </c>
      <c r="Q3" s="106">
        <f t="shared" si="0"/>
        <v>0</v>
      </c>
      <c r="R3" s="106">
        <f t="shared" si="0"/>
        <v>0</v>
      </c>
      <c r="S3" s="106">
        <f t="shared" si="0"/>
        <v>0</v>
      </c>
      <c r="T3" s="106">
        <f t="shared" si="0"/>
        <v>0</v>
      </c>
      <c r="U3" s="106">
        <f t="shared" si="0"/>
        <v>0</v>
      </c>
      <c r="V3" s="106">
        <f t="shared" si="0"/>
        <v>0</v>
      </c>
      <c r="W3" s="106">
        <f t="shared" si="0"/>
        <v>0</v>
      </c>
      <c r="X3" s="106">
        <f t="shared" si="0"/>
        <v>0</v>
      </c>
      <c r="Y3" s="106">
        <f t="shared" si="0"/>
        <v>0</v>
      </c>
      <c r="Z3" s="106">
        <f t="shared" si="0"/>
        <v>0</v>
      </c>
      <c r="AA3" s="106">
        <f t="shared" si="0"/>
        <v>0</v>
      </c>
      <c r="AB3" s="106">
        <f t="shared" si="0"/>
        <v>0</v>
      </c>
      <c r="AC3" s="106">
        <f t="shared" si="0"/>
        <v>0</v>
      </c>
      <c r="AD3" s="106">
        <f t="shared" si="0"/>
        <v>0</v>
      </c>
      <c r="AE3" s="106">
        <f t="shared" si="0"/>
        <v>0</v>
      </c>
      <c r="AF3" s="106">
        <f t="shared" si="0"/>
        <v>0</v>
      </c>
      <c r="AG3" s="106">
        <f t="shared" si="0"/>
        <v>0</v>
      </c>
      <c r="AH3" s="106">
        <f t="shared" si="0"/>
        <v>0</v>
      </c>
      <c r="AI3" s="106">
        <f t="shared" si="0"/>
        <v>0</v>
      </c>
      <c r="AJ3" s="106">
        <f t="shared" si="0"/>
        <v>0</v>
      </c>
      <c r="AK3" s="106">
        <f t="shared" si="0"/>
        <v>0</v>
      </c>
      <c r="AL3" s="106">
        <f t="shared" si="0"/>
        <v>0</v>
      </c>
      <c r="AM3" s="106">
        <f t="shared" si="0"/>
        <v>0</v>
      </c>
      <c r="AN3" s="106">
        <f t="shared" si="0"/>
        <v>0</v>
      </c>
      <c r="AO3" s="106">
        <f t="shared" si="0"/>
        <v>0</v>
      </c>
      <c r="AP3" s="106">
        <f t="shared" si="0"/>
        <v>0</v>
      </c>
      <c r="AQ3" s="106">
        <f t="shared" ref="AQ3:BV3" si="1">SUM(AQ4:AQ300)</f>
        <v>0</v>
      </c>
      <c r="AR3" s="106">
        <f t="shared" si="1"/>
        <v>0</v>
      </c>
      <c r="AS3" s="106">
        <f t="shared" si="1"/>
        <v>0</v>
      </c>
      <c r="AT3" s="106">
        <f t="shared" si="1"/>
        <v>0</v>
      </c>
      <c r="AU3" s="106">
        <f t="shared" si="1"/>
        <v>0</v>
      </c>
      <c r="AV3" s="106">
        <f t="shared" si="1"/>
        <v>0</v>
      </c>
      <c r="AW3" s="106">
        <f t="shared" si="1"/>
        <v>0</v>
      </c>
      <c r="AX3" s="106">
        <f t="shared" si="1"/>
        <v>0</v>
      </c>
      <c r="AY3" s="106">
        <f t="shared" si="1"/>
        <v>0</v>
      </c>
      <c r="AZ3" s="106">
        <f t="shared" si="1"/>
        <v>0</v>
      </c>
      <c r="BA3" s="106">
        <f t="shared" si="1"/>
        <v>0</v>
      </c>
      <c r="BB3" s="106">
        <f t="shared" si="1"/>
        <v>0</v>
      </c>
      <c r="BC3" s="106">
        <f t="shared" si="1"/>
        <v>0</v>
      </c>
      <c r="BD3" s="106">
        <f t="shared" si="1"/>
        <v>0</v>
      </c>
      <c r="BE3" s="106">
        <f t="shared" si="1"/>
        <v>0</v>
      </c>
      <c r="BF3" s="106">
        <f t="shared" si="1"/>
        <v>0</v>
      </c>
      <c r="BG3" s="106">
        <f t="shared" si="1"/>
        <v>0</v>
      </c>
      <c r="BH3" s="106">
        <f t="shared" si="1"/>
        <v>0</v>
      </c>
      <c r="BI3" s="106">
        <f t="shared" si="1"/>
        <v>0</v>
      </c>
      <c r="BJ3" s="106">
        <f t="shared" si="1"/>
        <v>0</v>
      </c>
      <c r="BK3" s="106">
        <f t="shared" si="1"/>
        <v>0</v>
      </c>
      <c r="BL3" s="106">
        <f t="shared" si="1"/>
        <v>0</v>
      </c>
      <c r="BM3" s="106">
        <f t="shared" si="1"/>
        <v>0</v>
      </c>
      <c r="BN3" s="106">
        <f t="shared" si="1"/>
        <v>0</v>
      </c>
      <c r="BO3" s="106">
        <f t="shared" si="1"/>
        <v>0</v>
      </c>
      <c r="BP3" s="106">
        <f t="shared" si="1"/>
        <v>0</v>
      </c>
      <c r="BQ3" s="106">
        <f t="shared" si="1"/>
        <v>0</v>
      </c>
      <c r="BR3" s="106">
        <f t="shared" si="1"/>
        <v>0</v>
      </c>
      <c r="BS3" s="106">
        <f t="shared" si="1"/>
        <v>0</v>
      </c>
      <c r="BT3" s="106">
        <f t="shared" si="1"/>
        <v>0</v>
      </c>
      <c r="BU3" s="106">
        <f t="shared" si="1"/>
        <v>0</v>
      </c>
      <c r="BV3" s="106">
        <f t="shared" si="1"/>
        <v>0</v>
      </c>
      <c r="BW3" s="106">
        <f t="shared" ref="BW3:CU3" si="2">SUM(BW4:BW300)</f>
        <v>0</v>
      </c>
      <c r="BX3" s="106">
        <f t="shared" si="2"/>
        <v>0</v>
      </c>
      <c r="BY3" s="106">
        <f t="shared" si="2"/>
        <v>0</v>
      </c>
      <c r="BZ3" s="106">
        <f t="shared" si="2"/>
        <v>0</v>
      </c>
      <c r="CA3" s="106">
        <f t="shared" si="2"/>
        <v>0</v>
      </c>
      <c r="CB3" s="106">
        <f t="shared" si="2"/>
        <v>0</v>
      </c>
      <c r="CC3" s="106">
        <f t="shared" si="2"/>
        <v>0</v>
      </c>
      <c r="CD3" s="106">
        <f t="shared" si="2"/>
        <v>0</v>
      </c>
      <c r="CE3" s="106">
        <f t="shared" si="2"/>
        <v>0</v>
      </c>
      <c r="CF3" s="106">
        <f t="shared" si="2"/>
        <v>0</v>
      </c>
      <c r="CG3" s="106">
        <f t="shared" si="2"/>
        <v>0</v>
      </c>
      <c r="CH3" s="106">
        <f t="shared" si="2"/>
        <v>0</v>
      </c>
      <c r="CI3" s="106">
        <f t="shared" si="2"/>
        <v>0</v>
      </c>
      <c r="CJ3" s="106">
        <f t="shared" si="2"/>
        <v>0</v>
      </c>
      <c r="CK3" s="106">
        <f t="shared" si="2"/>
        <v>0</v>
      </c>
      <c r="CL3" s="106">
        <f t="shared" si="2"/>
        <v>0</v>
      </c>
      <c r="CM3" s="106">
        <f t="shared" si="2"/>
        <v>0</v>
      </c>
      <c r="CN3" s="106">
        <f t="shared" si="2"/>
        <v>0</v>
      </c>
      <c r="CO3" s="106">
        <f t="shared" si="2"/>
        <v>0</v>
      </c>
      <c r="CP3" s="106">
        <f t="shared" si="2"/>
        <v>0</v>
      </c>
      <c r="CQ3" s="106">
        <f t="shared" si="2"/>
        <v>0</v>
      </c>
      <c r="CR3" s="106">
        <f t="shared" si="2"/>
        <v>0</v>
      </c>
      <c r="CS3" s="106">
        <f t="shared" si="2"/>
        <v>0</v>
      </c>
      <c r="CT3" s="106">
        <f t="shared" si="2"/>
        <v>0</v>
      </c>
      <c r="CU3" s="106">
        <f t="shared" si="2"/>
        <v>0</v>
      </c>
    </row>
    <row r="4" spans="1:99">
      <c r="A4" s="145"/>
      <c r="B4" s="105"/>
      <c r="C4" s="147"/>
      <c r="D4" s="106"/>
      <c r="E4" s="106"/>
      <c r="F4" s="109"/>
      <c r="G4" s="109"/>
      <c r="H4" s="109"/>
      <c r="I4" s="109"/>
      <c r="J4" s="110" t="str">
        <f>IF(LEFT($F4,2)="60","Achats",IF(LEFT($F4,2)="61","Services",IF(LEFT($F4,2)="62","Extérieur",IF(LEFT($F4,2)="63","Impot",IF(LEFT($F4,2)="64","Personnel",IF(LEFT($F4,2)="65","Gestion",IF(LEFT($F4,2)="66","Dotations","")))))))</f>
        <v/>
      </c>
      <c r="K4" s="116">
        <f>IF(MONTH($B4)=1,IF($G4=Paramètres!H$2,$D4,0),0)</f>
        <v>0</v>
      </c>
      <c r="L4" s="116">
        <f>IF(OR(MONTH($B4)=1,MONTH($B4)=2,MONTH($B4)=3),IF($G4=Paramètres!H$3,$D4,0),0)</f>
        <v>0</v>
      </c>
      <c r="M4" s="116">
        <f>IF(OR(MONTH($B4)=1,MONTH($B4)=2,MONTH($B4)=3),IF($G4=Paramètres!H$4,$D4,0),0)</f>
        <v>0</v>
      </c>
      <c r="N4" s="116">
        <f>IF(OR(MONTH($B4)=1,MONTH($B4)=2,MONTH($B4)=3),IF($G4=Paramètres!H$5,$D4,0),0)</f>
        <v>0</v>
      </c>
      <c r="O4" s="116">
        <f>IF(MONTH($B4)=1,IF($G4=Paramètres!F$4,$D4,0),0)</f>
        <v>0</v>
      </c>
      <c r="P4" s="116">
        <f>IF(MONTH($B4)=2,IF($G4=Paramètres!$H$2,$D4,0),0)</f>
        <v>0</v>
      </c>
      <c r="Q4" s="116">
        <f>IF(MONTH($B4)=2,IF($G4=Paramètres!$F$4,$D4,0),0)</f>
        <v>0</v>
      </c>
      <c r="R4" s="116">
        <f>IF(MONTH($B4)=3,IF($G4=Paramètres!$H$2,$D4,0),0)</f>
        <v>0</v>
      </c>
      <c r="S4" s="116">
        <f>IF(MONTH($B4)=3,IF($G4=Paramètres!$F$4,$D4,0),0)</f>
        <v>0</v>
      </c>
      <c r="T4" s="116">
        <f>IF(MONTH($B4)=4,IF($G4=Paramètres!$H$2,$D4,0),0)</f>
        <v>0</v>
      </c>
      <c r="U4" s="116">
        <f>IF(OR(MONTH($B4)=4,MONTH($B4)=5,MONTH($B4)=6),IF($G4=Paramètres!$H$3,$D4,0),0)</f>
        <v>0</v>
      </c>
      <c r="V4" s="116">
        <f>IF(OR(MONTH($B4)=4,MONTH($B4)=5,MONTH($B4)=6),IF($G4=Paramètres!$H$4,$D4,0),0)</f>
        <v>0</v>
      </c>
      <c r="W4" s="116">
        <f>IF(OR(MONTH($B4)=4,MONTH($B4)=5,MONTH($B4)=6),IF($G4=Paramètres!$H$5,$D4,0),0)</f>
        <v>0</v>
      </c>
      <c r="X4" s="116">
        <f>IF(MONTH($B4)=4,IF($G4=Paramètres!$F$4,$D4,0),0)</f>
        <v>0</v>
      </c>
      <c r="Y4" s="116">
        <f>IF(MONTH($B4)=5,IF($G4=Paramètres!$H$2,$D4,0),0)</f>
        <v>0</v>
      </c>
      <c r="Z4" s="116">
        <f>IF(MONTH($B4)=5,IF($G4=Paramètres!$F$4,$D4,0),0)</f>
        <v>0</v>
      </c>
      <c r="AA4" s="116">
        <f>IF(MONTH($B4)=6,IF($G4=Paramètres!$H$2,$D4,0),0)</f>
        <v>0</v>
      </c>
      <c r="AB4" s="116">
        <f>IF(MONTH($B4)=6,IF($G4=Paramètres!$F$4,$D4,0),0)</f>
        <v>0</v>
      </c>
      <c r="AC4" s="116">
        <f>IF(MONTH($B4)=7,IF($G4=Paramètres!$H$2,$D4,0),0)</f>
        <v>0</v>
      </c>
      <c r="AD4" s="116">
        <f>IF(OR(MONTH($B4)=7,MONTH($B4)=8,MONTH($B4)=9),IF($G4=Paramètres!$H$3,$D4,0),0)</f>
        <v>0</v>
      </c>
      <c r="AE4" s="116">
        <f>IF(OR(MONTH($B4)=7,MONTH($B4)=8,MONTH($B4)=9),IF($G4=Paramètres!$H$4,$D4,0),0)</f>
        <v>0</v>
      </c>
      <c r="AF4" s="116">
        <f>IF(OR(MONTH($B4)=7,MONTH($B4)=8,MONTH($B4)=9),IF($G4=Paramètres!$H$5,$D4,0),0)</f>
        <v>0</v>
      </c>
      <c r="AG4" s="116">
        <f>IF(MONTH($B4)=7,IF($G4=Paramètres!$F$4,$D4,0),0)</f>
        <v>0</v>
      </c>
      <c r="AH4" s="116">
        <f>IF(MONTH($B4)=8,IF($G4=Paramètres!$H$2,$D4,0),0)</f>
        <v>0</v>
      </c>
      <c r="AI4" s="116">
        <f>IF(MONTH($B4)=8,IF($G4=Paramètres!$F$4,$D4,0),0)</f>
        <v>0</v>
      </c>
      <c r="AJ4" s="116">
        <f>IF(MONTH($B4)=9,IF($G4=Paramètres!$H$2,$D4,0),0)</f>
        <v>0</v>
      </c>
      <c r="AK4" s="116">
        <f>IF(MONTH($B4)=9,IF($G4=Paramètres!$F$4,$D4,0),0)</f>
        <v>0</v>
      </c>
      <c r="AL4" s="116">
        <f>IF(MONTH($B4)=10,IF($G4=Paramètres!$H$2,$D4,0),0)</f>
        <v>0</v>
      </c>
      <c r="AM4" s="116">
        <f>IF(OR(MONTH($B4)=10,MONTH($B4)=11,MONTH($B4)=12),IF($G4=Paramètres!$H$3,$D4,0),0)</f>
        <v>0</v>
      </c>
      <c r="AN4" s="116">
        <f>IF(OR(MONTH($B4)=10,MONTH($B4)=11,MONTH($B4)=12),IF($G4=Paramètres!$H$4,$D4,0),0)</f>
        <v>0</v>
      </c>
      <c r="AO4" s="116">
        <f>IF(OR(MONTH($B4)=10,MONTH($B4)=11,MONTH($B4)=12),IF($G4=Paramètres!$H$5,$D4,0),0)</f>
        <v>0</v>
      </c>
      <c r="AP4" s="116">
        <f>IF(MONTH($B4)=10,IF($G4=Paramètres!$F$4,$D4,0),0)</f>
        <v>0</v>
      </c>
      <c r="AQ4" s="116">
        <f>IF(MONTH($B4)=11,IF($G4=Paramètres!$H$2,$D4,0),0)</f>
        <v>0</v>
      </c>
      <c r="AR4" s="116">
        <f>IF(MONTH($B4)=11,IF($G4=Paramètres!$F$4,$D4,0),0)</f>
        <v>0</v>
      </c>
      <c r="AS4" s="116">
        <f>IF(MONTH($B4)=12,IF($G4=Paramètres!$H$2,$D4,0),0)</f>
        <v>0</v>
      </c>
      <c r="AT4" s="116">
        <f>IF(MONTH($B4)=12,IF($G4=Paramètres!$F$4,$D4,0),0)</f>
        <v>0</v>
      </c>
      <c r="AU4" s="116">
        <f>IF($G4=Paramètres!D$2,$D4,0)</f>
        <v>0</v>
      </c>
      <c r="AV4" s="116">
        <f>IF($G4=Paramètres!D$3,$D4,0)</f>
        <v>0</v>
      </c>
      <c r="AW4" s="116">
        <f>IF($G4=Paramètres!D$4,$D4,0)</f>
        <v>0</v>
      </c>
      <c r="AX4" s="116">
        <f>IF($G4=Paramètres!D$5,$D4,0)</f>
        <v>0</v>
      </c>
      <c r="AY4" s="116">
        <f>IF($G4=Paramètres!D$6,$D4,0)</f>
        <v>0</v>
      </c>
      <c r="AZ4" s="116">
        <f>IF($G4=Paramètres!D$7,$D4,0)</f>
        <v>0</v>
      </c>
      <c r="BA4" s="116">
        <f>IF($G4=Paramètres!D$8,$D4,0)</f>
        <v>0</v>
      </c>
      <c r="BB4" s="116">
        <f>IF($G4=Paramètres!D$9,$D4,0)</f>
        <v>0</v>
      </c>
      <c r="BC4" s="116">
        <f>IF($G4=Paramètres!D$10,$D4,0)</f>
        <v>0</v>
      </c>
      <c r="BD4" s="116">
        <f>IF($G4=Paramètres!D$11,$D4,0)</f>
        <v>0</v>
      </c>
      <c r="BE4" s="116">
        <f>IF($G4=Paramètres!D$12,$D4,0)</f>
        <v>0</v>
      </c>
      <c r="BF4" s="116">
        <f>IF($G4=Paramètres!E$2,$D4,0)</f>
        <v>0</v>
      </c>
      <c r="BG4" s="116">
        <f>IF($G4=Paramètres!E$3,$D4,0)</f>
        <v>0</v>
      </c>
      <c r="BH4" s="116">
        <f>IF($G4=Paramètres!E$4,$D4,0)</f>
        <v>0</v>
      </c>
      <c r="BI4" s="116">
        <f>IF($G4=Paramètres!F$2,$D4,0)</f>
        <v>0</v>
      </c>
      <c r="BJ4" s="116">
        <f>IF($G4=Paramètres!F$3,$D4,0)</f>
        <v>0</v>
      </c>
      <c r="BK4" s="116">
        <f>IF($G4=Paramètres!F$5,$D4,0)</f>
        <v>0</v>
      </c>
      <c r="BL4" s="116">
        <f>IF($G4=Paramètres!F$6,$D4,0)</f>
        <v>0</v>
      </c>
      <c r="BM4" s="116">
        <f>IF($G4=Paramètres!F$7,$D4,0)</f>
        <v>0</v>
      </c>
      <c r="BN4" s="116">
        <f>IF($G4=Paramètres!F$8,$D4,0)</f>
        <v>0</v>
      </c>
      <c r="BO4" s="116">
        <f>IF($G4=Paramètres!F$9,$D4,0)</f>
        <v>0</v>
      </c>
      <c r="BP4" s="116">
        <f t="shared" ref="BP4:BP67" si="3">IF($G4=Impot,$D4,0)</f>
        <v>0</v>
      </c>
      <c r="BQ4" s="116">
        <f>IF($G4=Paramètres!H$6,$D4,0)</f>
        <v>0</v>
      </c>
      <c r="BR4" s="116">
        <f>IF($G4=Paramètres!I$2,$D4,0)</f>
        <v>0</v>
      </c>
      <c r="BS4" s="116">
        <f>IF($G4=Paramètres!I$3,$D4,0)</f>
        <v>0</v>
      </c>
      <c r="BT4" s="116">
        <f>IF($G4=Paramètres!I$4,$D4,0)</f>
        <v>0</v>
      </c>
      <c r="BU4" s="116">
        <f>IF($G4=Paramètres!J$2,$D4,0)</f>
        <v>0</v>
      </c>
      <c r="BV4" s="116">
        <f>IF($G4=Paramètres!J$3,$D4,0)</f>
        <v>0</v>
      </c>
      <c r="BW4" s="116">
        <f>IF($G4=Paramètres!J$4,$D4,0)</f>
        <v>0</v>
      </c>
      <c r="BX4" s="116">
        <f>IF(MONTH($B4)=1,IF($E4="Caisse",$D4,0),0)</f>
        <v>0</v>
      </c>
      <c r="BY4" s="116">
        <f>IF(MONTH($B4)=2,IF($E4="Caisse",$D4,0),0)</f>
        <v>0</v>
      </c>
      <c r="BZ4" s="116">
        <f>IF(MONTH($B4)=3,IF($E4="Caisse",$D4,0),0)</f>
        <v>0</v>
      </c>
      <c r="CA4" s="116">
        <f>IF(MONTH($B4)=4,IF($E4="Caisse",$D4,0),0)</f>
        <v>0</v>
      </c>
      <c r="CB4" s="116">
        <f>IF(MONTH($B4)=5,IF($E4="Caisse",$D4,0),0)</f>
        <v>0</v>
      </c>
      <c r="CC4" s="116">
        <f>IF(MONTH($B4)=6,IF($E4="Caisse",$D4,0),0)</f>
        <v>0</v>
      </c>
      <c r="CD4" s="116">
        <f>IF(MONTH($B4)=7,IF($E4="Caisse",$D4,0),0)</f>
        <v>0</v>
      </c>
      <c r="CE4" s="116">
        <f>IF(MONTH($B4)=8,IF($E4="Caisse",$D4,0),0)</f>
        <v>0</v>
      </c>
      <c r="CF4" s="116">
        <f>IF(MONTH($B4)=9,IF($E4="Caisse",$D4,0),0)</f>
        <v>0</v>
      </c>
      <c r="CG4" s="116">
        <f>IF(MONTH($B4)=10,IF($E4="Caisse",$D4,0),0)</f>
        <v>0</v>
      </c>
      <c r="CH4" s="116">
        <f>IF(MONTH($B4)=11,IF($E4="Caisse",$D4,0),0)</f>
        <v>0</v>
      </c>
      <c r="CI4" s="116">
        <f>IF(MONTH($B4)=12,IF($E4="Caisse",$D4,0),0)</f>
        <v>0</v>
      </c>
      <c r="CJ4" s="116">
        <f>IF(MONTH($B4)=1,IF($E4="Banque",$D4,0),0)</f>
        <v>0</v>
      </c>
      <c r="CK4" s="116">
        <f>IF(MONTH($B4)=2,IF($E4="Banque",$D4,0),0)</f>
        <v>0</v>
      </c>
      <c r="CL4" s="116">
        <f>IF(MONTH($B4)=3,IF($E4="Banque",$D4,0),0)</f>
        <v>0</v>
      </c>
      <c r="CM4" s="116">
        <f>IF(MONTH($B4)=4,IF($E4="Banque",$D4,0),0)</f>
        <v>0</v>
      </c>
      <c r="CN4" s="116">
        <f>IF(MONTH($B4)=5,IF($E4="Banque",$D4,0),0)</f>
        <v>0</v>
      </c>
      <c r="CO4" s="116">
        <f>IF(MONTH($B4)=6,IF($E4="Banque",$D4,0),0)</f>
        <v>0</v>
      </c>
      <c r="CP4" s="116">
        <f>IF(MONTH($B4)=7,IF($E4="Banque",$D4,0),0)</f>
        <v>0</v>
      </c>
      <c r="CQ4" s="116">
        <f>IF(MONTH($B4)=8,IF($E4="Banque",$D4,0),0)</f>
        <v>0</v>
      </c>
      <c r="CR4" s="116">
        <f>IF(MONTH($B4)=9,IF($E4="Banque",$D4,0),0)</f>
        <v>0</v>
      </c>
      <c r="CS4" s="116">
        <f>IF(MONTH($B4)=10,IF($E4="Banque",$D4,0),0)</f>
        <v>0</v>
      </c>
      <c r="CT4" s="116">
        <f>IF(MONTH($B4)=11,IF($E4="Banque",$D4,0),0)</f>
        <v>0</v>
      </c>
      <c r="CU4" s="116">
        <f>IF(MONTH($B4)=12,IF($E4="Banque",$D4,0),0)</f>
        <v>0</v>
      </c>
    </row>
    <row r="5" spans="1:99">
      <c r="E5" s="106"/>
      <c r="F5" s="109"/>
      <c r="G5" s="109"/>
      <c r="H5" s="109"/>
      <c r="I5" s="109"/>
      <c r="J5" s="110" t="str">
        <f t="shared" ref="J5:J68" si="4">IF(LEFT($F5,2)="60","Achats",IF(LEFT($F5,2)="61","Services",IF(LEFT($F5,2)="62","Extérieur",IF(LEFT($F5,2)="63","Impot",IF(LEFT($F5,2)="64","Personnel",IF(LEFT($F5,2)="65","Gestion",IF(LEFT($F5,2)="66","Dotations","")))))))</f>
        <v/>
      </c>
      <c r="K5" s="116">
        <f>IF(MONTH($B5)=1,IF($G5=Paramètres!H$2,$D5,0),0)</f>
        <v>0</v>
      </c>
      <c r="L5" s="116">
        <f>IF(OR(MONTH($B5)=1,MONTH($B5)=2,MONTH($B5)=3),IF($G5=Paramètres!H$3,$D5,0),0)</f>
        <v>0</v>
      </c>
      <c r="M5" s="116">
        <f>IF(OR(MONTH($B5)=1,MONTH($B5)=2,MONTH($B5)=3),IF($G5=Paramètres!H$4,$D5,0),0)</f>
        <v>0</v>
      </c>
      <c r="N5" s="116">
        <f>IF(OR(MONTH($B5)=1,MONTH($B5)=2,MONTH($B5)=3),IF($G5=Paramètres!H$5,$D5,0),0)</f>
        <v>0</v>
      </c>
      <c r="O5" s="116">
        <f>IF(MONTH($B5)=1,IF($G5=Paramètres!F$4,$D5,0),0)</f>
        <v>0</v>
      </c>
      <c r="P5" s="116">
        <f>IF(MONTH($B5)=2,IF($G5=Paramètres!$H$2,$D5,0),0)</f>
        <v>0</v>
      </c>
      <c r="Q5" s="116">
        <f>IF(MONTH($B5)=2,IF($G5=Paramètres!$F$4,$D5,0),0)</f>
        <v>0</v>
      </c>
      <c r="R5" s="116">
        <f>IF(MONTH($B5)=3,IF($G5=Paramètres!$H$2,$D5,0),0)</f>
        <v>0</v>
      </c>
      <c r="S5" s="116">
        <f>IF(MONTH($B5)=3,IF($G5=Paramètres!$F$4,$D5,0),0)</f>
        <v>0</v>
      </c>
      <c r="T5" s="116">
        <f>IF(MONTH($B5)=4,IF($G5=Paramètres!$H$2,$D5,0),0)</f>
        <v>0</v>
      </c>
      <c r="U5" s="116">
        <f>IF(OR(MONTH($B5)=4,MONTH($B5)=5,MONTH($B5)=6),IF($G5=Paramètres!$H$3,$D5,0),0)</f>
        <v>0</v>
      </c>
      <c r="V5" s="116">
        <f>IF(OR(MONTH($B5)=4,MONTH($B5)=5,MONTH($B5)=6),IF($G5=Paramètres!$H$4,$D5,0),0)</f>
        <v>0</v>
      </c>
      <c r="W5" s="116">
        <f>IF(OR(MONTH($B5)=4,MONTH($B5)=5,MONTH($B5)=6),IF($G5=Paramètres!$H$5,$D5,0),0)</f>
        <v>0</v>
      </c>
      <c r="X5" s="116">
        <f>IF(MONTH($B5)=4,IF($G5=Paramètres!$F$4,$D5,0),0)</f>
        <v>0</v>
      </c>
      <c r="Y5" s="116">
        <f>IF(MONTH($B5)=5,IF($G5=Paramètres!$H$2,$D5,0),0)</f>
        <v>0</v>
      </c>
      <c r="Z5" s="116">
        <f>IF(MONTH($B5)=5,IF($G5=Paramètres!$F$4,$D5,0),0)</f>
        <v>0</v>
      </c>
      <c r="AA5" s="116">
        <f>IF(MONTH($B5)=6,IF($G5=Paramètres!$H$2,$D5,0),0)</f>
        <v>0</v>
      </c>
      <c r="AB5" s="116">
        <f>IF(MONTH($B5)=6,IF($G5=Paramètres!$F$4,$D5,0),0)</f>
        <v>0</v>
      </c>
      <c r="AC5" s="116">
        <f>IF(MONTH($B5)=7,IF($G5=Paramètres!$H$2,$D5,0),0)</f>
        <v>0</v>
      </c>
      <c r="AD5" s="116">
        <f>IF(OR(MONTH($B5)=7,MONTH($B5)=8,MONTH($B5)=9),IF($G5=Paramètres!$H$3,$D5,0),0)</f>
        <v>0</v>
      </c>
      <c r="AE5" s="116">
        <f>IF(OR(MONTH($B5)=7,MONTH($B5)=8,MONTH($B5)=9),IF($G5=Paramètres!$H$4,$D5,0),0)</f>
        <v>0</v>
      </c>
      <c r="AF5" s="116">
        <f>IF(OR(MONTH($B5)=7,MONTH($B5)=8,MONTH($B5)=9),IF($G5=Paramètres!$H$5,$D5,0),0)</f>
        <v>0</v>
      </c>
      <c r="AG5" s="116">
        <f>IF(MONTH($B5)=7,IF($G5=Paramètres!$F$4,$D5,0),0)</f>
        <v>0</v>
      </c>
      <c r="AH5" s="116">
        <f>IF(MONTH($B5)=8,IF($G5=Paramètres!$H$2,$D5,0),0)</f>
        <v>0</v>
      </c>
      <c r="AI5" s="116">
        <f>IF(MONTH($B5)=8,IF($G5=Paramètres!$F$4,$D5,0),0)</f>
        <v>0</v>
      </c>
      <c r="AJ5" s="116">
        <f>IF(MONTH($B5)=9,IF($G5=Paramètres!$H$2,$D5,0),0)</f>
        <v>0</v>
      </c>
      <c r="AK5" s="116">
        <f>IF(MONTH($B5)=9,IF($G5=Paramètres!$F$4,$D5,0),0)</f>
        <v>0</v>
      </c>
      <c r="AL5" s="116">
        <f>IF(MONTH($B5)=10,IF($G5=Paramètres!$H$2,$D5,0),0)</f>
        <v>0</v>
      </c>
      <c r="AM5" s="116">
        <f>IF(OR(MONTH($B5)=10,MONTH($B5)=11,MONTH($B5)=12),IF($G5=Paramètres!$H$3,$D5,0),0)</f>
        <v>0</v>
      </c>
      <c r="AN5" s="116">
        <f>IF(OR(MONTH($B5)=10,MONTH($B5)=11,MONTH($B5)=12),IF($G5=Paramètres!$H$4,$D5,0),0)</f>
        <v>0</v>
      </c>
      <c r="AO5" s="116">
        <f>IF(OR(MONTH($B5)=10,MONTH($B5)=11,MONTH($B5)=12),IF($G5=Paramètres!$H$5,$D5,0),0)</f>
        <v>0</v>
      </c>
      <c r="AP5" s="116">
        <f>IF(MONTH($B5)=10,IF($G5=Paramètres!$F$4,$D5,0),0)</f>
        <v>0</v>
      </c>
      <c r="AQ5" s="116">
        <f>IF(MONTH($B5)=11,IF($G5=Paramètres!$H$2,$D5,0),0)</f>
        <v>0</v>
      </c>
      <c r="AR5" s="116">
        <f>IF(MONTH($B5)=11,IF($G5=Paramètres!$F$4,$D5,0),0)</f>
        <v>0</v>
      </c>
      <c r="AS5" s="116">
        <f>IF(MONTH($B5)=12,IF($G5=Paramètres!$H$2,$D5,0),0)</f>
        <v>0</v>
      </c>
      <c r="AT5" s="116">
        <f>IF(MONTH($B5)=12,IF($G5=Paramètres!$F$4,$D5,0),0)</f>
        <v>0</v>
      </c>
      <c r="AU5" s="116">
        <f>IF($G5=Paramètres!D$2,$D5,0)</f>
        <v>0</v>
      </c>
      <c r="AV5" s="116">
        <f>IF($G5=Paramètres!D$3,$D5,0)</f>
        <v>0</v>
      </c>
      <c r="AW5" s="116">
        <f>IF($G5=Paramètres!D$4,$D5,0)</f>
        <v>0</v>
      </c>
      <c r="AX5" s="116">
        <f>IF($G5=Paramètres!D$5,$D5,0)</f>
        <v>0</v>
      </c>
      <c r="AY5" s="116">
        <f>IF($G5=Paramètres!D$6,$D5,0)</f>
        <v>0</v>
      </c>
      <c r="AZ5" s="116">
        <f>IF($G5=Paramètres!D$7,$D5,0)</f>
        <v>0</v>
      </c>
      <c r="BA5" s="116">
        <f>IF($G5=Paramètres!D$8,$D5,0)</f>
        <v>0</v>
      </c>
      <c r="BB5" s="116">
        <f>IF($G5=Paramètres!D$9,$D5,0)</f>
        <v>0</v>
      </c>
      <c r="BC5" s="116">
        <f>IF($G5=Paramètres!D$10,$D5,0)</f>
        <v>0</v>
      </c>
      <c r="BD5" s="116">
        <f>IF($G5=Paramètres!D$11,$D5,0)</f>
        <v>0</v>
      </c>
      <c r="BE5" s="116">
        <f>IF($G5=Paramètres!D$12,$D5,0)</f>
        <v>0</v>
      </c>
      <c r="BF5" s="116">
        <f>IF($G5=Paramètres!E$2,$D5,0)</f>
        <v>0</v>
      </c>
      <c r="BG5" s="116">
        <f>IF($G5=Paramètres!E$3,$D5,0)</f>
        <v>0</v>
      </c>
      <c r="BH5" s="116">
        <f>IF($G5=Paramètres!E$4,$D5,0)</f>
        <v>0</v>
      </c>
      <c r="BI5" s="116">
        <f>IF($G5=Paramètres!F$2,$D5,0)</f>
        <v>0</v>
      </c>
      <c r="BJ5" s="116">
        <f>IF($G5=Paramètres!F$3,$D5,0)</f>
        <v>0</v>
      </c>
      <c r="BK5" s="116">
        <f>IF($G5=Paramètres!F$5,$D5,0)</f>
        <v>0</v>
      </c>
      <c r="BL5" s="116">
        <f>IF($G5=Paramètres!F$6,$D5,0)</f>
        <v>0</v>
      </c>
      <c r="BM5" s="116">
        <f>IF($G5=Paramètres!F$7,$D5,0)</f>
        <v>0</v>
      </c>
      <c r="BN5" s="116">
        <f>IF($G5=Paramètres!F$8,$D5,0)</f>
        <v>0</v>
      </c>
      <c r="BO5" s="116">
        <f>IF($G5=Paramètres!F$9,$D5,0)</f>
        <v>0</v>
      </c>
      <c r="BP5" s="116">
        <f t="shared" si="3"/>
        <v>0</v>
      </c>
      <c r="BQ5" s="116">
        <f>IF($G5=Paramètres!H$6,$D5,0)</f>
        <v>0</v>
      </c>
      <c r="BR5" s="116">
        <f>IF($G5=Paramètres!I$2,$D5,0)</f>
        <v>0</v>
      </c>
      <c r="BS5" s="116">
        <f>IF($G5=Paramètres!I$3,$D5,0)</f>
        <v>0</v>
      </c>
      <c r="BT5" s="116">
        <f>IF($G5=Paramètres!I$4,$D5,0)</f>
        <v>0</v>
      </c>
      <c r="BU5" s="116">
        <f>IF($G5=Paramètres!J$2,$D5,0)</f>
        <v>0</v>
      </c>
      <c r="BV5" s="116">
        <f>IF($G5=Paramètres!J$3,$D5,0)</f>
        <v>0</v>
      </c>
      <c r="BW5" s="116">
        <f>IF($G5=Paramètres!J$4,$D5,0)</f>
        <v>0</v>
      </c>
      <c r="BX5" s="116">
        <f t="shared" ref="BX5:BX68" si="5">IF(MONTH($B5)=1,IF($E5="Caisse",$D5,0),0)</f>
        <v>0</v>
      </c>
      <c r="BY5" s="116">
        <f t="shared" ref="BY5:BY68" si="6">IF(MONTH($B5)=2,IF($E5="Caisse",$D5,0),0)</f>
        <v>0</v>
      </c>
      <c r="BZ5" s="116">
        <f t="shared" ref="BZ5:BZ68" si="7">IF(MONTH($B5)=3,IF($E5="Caisse",$D5,0),0)</f>
        <v>0</v>
      </c>
      <c r="CA5" s="116">
        <f t="shared" ref="CA5:CA68" si="8">IF(MONTH($B5)=4,IF($E5="Caisse",$D5,0),0)</f>
        <v>0</v>
      </c>
      <c r="CB5" s="116">
        <f t="shared" ref="CB5:CB68" si="9">IF(MONTH($B5)=5,IF($E5="Caisse",$D5,0),0)</f>
        <v>0</v>
      </c>
      <c r="CC5" s="116">
        <f t="shared" ref="CC5:CC68" si="10">IF(MONTH($B5)=6,IF($E5="Caisse",$D5,0),0)</f>
        <v>0</v>
      </c>
      <c r="CD5" s="116">
        <f t="shared" ref="CD5:CD68" si="11">IF(MONTH($B5)=7,IF($E5="Caisse",$D5,0),0)</f>
        <v>0</v>
      </c>
      <c r="CE5" s="116">
        <f t="shared" ref="CE5:CE68" si="12">IF(MONTH($B5)=8,IF($E5="Caisse",$D5,0),0)</f>
        <v>0</v>
      </c>
      <c r="CF5" s="116">
        <f t="shared" ref="CF5:CF68" si="13">IF(MONTH($B5)=9,IF($E5="Caisse",$D5,0),0)</f>
        <v>0</v>
      </c>
      <c r="CG5" s="116">
        <f t="shared" ref="CG5:CG68" si="14">IF(MONTH($B5)=10,IF($E5="Caisse",$D5,0),0)</f>
        <v>0</v>
      </c>
      <c r="CH5" s="116">
        <f t="shared" ref="CH5:CH68" si="15">IF(MONTH($B5)=11,IF($E5="Caisse",$D5,0),0)</f>
        <v>0</v>
      </c>
      <c r="CI5" s="116">
        <f t="shared" ref="CI5:CI68" si="16">IF(MONTH($B5)=12,IF($E5="Caisse",$D5,0),0)</f>
        <v>0</v>
      </c>
      <c r="CJ5" s="116">
        <f t="shared" ref="CJ5:CJ68" si="17">IF(MONTH($B5)=1,IF($E5="Banque",$D5,0),0)</f>
        <v>0</v>
      </c>
      <c r="CK5" s="116">
        <f t="shared" ref="CK5:CK68" si="18">IF(MONTH($B5)=2,IF($E5="Banque",$D5,0),0)</f>
        <v>0</v>
      </c>
      <c r="CL5" s="116">
        <f t="shared" ref="CL5:CL68" si="19">IF(MONTH($B5)=3,IF($E5="Banque",$D5,0),0)</f>
        <v>0</v>
      </c>
      <c r="CM5" s="116">
        <f t="shared" ref="CM5:CM68" si="20">IF(MONTH($B5)=4,IF($E5="Banque",$D5,0),0)</f>
        <v>0</v>
      </c>
      <c r="CN5" s="116">
        <f t="shared" ref="CN5:CN68" si="21">IF(MONTH($B5)=5,IF($E5="Banque",$D5,0),0)</f>
        <v>0</v>
      </c>
      <c r="CO5" s="116">
        <f t="shared" ref="CO5:CO68" si="22">IF(MONTH($B5)=6,IF($E5="Banque",$D5,0),0)</f>
        <v>0</v>
      </c>
      <c r="CP5" s="116">
        <f t="shared" ref="CP5:CP68" si="23">IF(MONTH($B5)=7,IF($E5="Banque",$D5,0),0)</f>
        <v>0</v>
      </c>
      <c r="CQ5" s="116">
        <f t="shared" ref="CQ5:CQ68" si="24">IF(MONTH($B5)=8,IF($E5="Banque",$D5,0),0)</f>
        <v>0</v>
      </c>
      <c r="CR5" s="116">
        <f t="shared" ref="CR5:CR68" si="25">IF(MONTH($B5)=9,IF($E5="Banque",$D5,0),0)</f>
        <v>0</v>
      </c>
      <c r="CS5" s="116">
        <f t="shared" ref="CS5:CS68" si="26">IF(MONTH($B5)=10,IF($E5="Banque",$D5,0),0)</f>
        <v>0</v>
      </c>
      <c r="CT5" s="116">
        <f t="shared" ref="CT5:CT68" si="27">IF(MONTH($B5)=11,IF($E5="Banque",$D5,0),0)</f>
        <v>0</v>
      </c>
      <c r="CU5" s="116">
        <f t="shared" ref="CU5:CU68" si="28">IF(MONTH($B5)=12,IF($E5="Banque",$D5,0),0)</f>
        <v>0</v>
      </c>
    </row>
    <row r="6" spans="1:99">
      <c r="E6" s="106"/>
      <c r="F6" s="109"/>
      <c r="G6" s="109"/>
      <c r="H6" s="109"/>
      <c r="I6" s="109"/>
      <c r="J6" s="110" t="str">
        <f t="shared" si="4"/>
        <v/>
      </c>
      <c r="K6" s="116">
        <f>IF(MONTH($B6)=1,IF($G6=Paramètres!H$2,$D6,0),0)</f>
        <v>0</v>
      </c>
      <c r="L6" s="116">
        <f>IF(OR(MONTH($B6)=1,MONTH($B6)=2,MONTH($B6)=3),IF($G6=Paramètres!H$3,$D6,0),0)</f>
        <v>0</v>
      </c>
      <c r="M6" s="116">
        <f>IF(OR(MONTH($B6)=1,MONTH($B6)=2,MONTH($B6)=3),IF($G6=Paramètres!H$4,$D6,0),0)</f>
        <v>0</v>
      </c>
      <c r="N6" s="116">
        <f>IF(OR(MONTH($B6)=1,MONTH($B6)=2,MONTH($B6)=3),IF($G6=Paramètres!H$5,$D6,0),0)</f>
        <v>0</v>
      </c>
      <c r="O6" s="116">
        <f>IF(MONTH($B6)=1,IF($G6=Paramètres!F$4,$D6,0),0)</f>
        <v>0</v>
      </c>
      <c r="P6" s="116">
        <f>IF(MONTH($B6)=2,IF($G6=Paramètres!$H$2,$D6,0),0)</f>
        <v>0</v>
      </c>
      <c r="Q6" s="116">
        <f>IF(MONTH($B6)=2,IF($G6=Paramètres!$F$4,$D6,0),0)</f>
        <v>0</v>
      </c>
      <c r="R6" s="116">
        <f>IF(MONTH($B6)=3,IF($G6=Paramètres!$H$2,$D6,0),0)</f>
        <v>0</v>
      </c>
      <c r="S6" s="116">
        <f>IF(MONTH($B6)=3,IF($G6=Paramètres!$F$4,$D6,0),0)</f>
        <v>0</v>
      </c>
      <c r="T6" s="116">
        <f>IF(MONTH($B6)=4,IF($G6=Paramètres!$H$2,$D6,0),0)</f>
        <v>0</v>
      </c>
      <c r="U6" s="116">
        <f>IF(OR(MONTH($B6)=4,MONTH($B6)=5,MONTH($B6)=6),IF($G6=Paramètres!$H$3,$D6,0),0)</f>
        <v>0</v>
      </c>
      <c r="V6" s="116">
        <f>IF(OR(MONTH($B6)=4,MONTH($B6)=5,MONTH($B6)=6),IF($G6=Paramètres!$H$4,$D6,0),0)</f>
        <v>0</v>
      </c>
      <c r="W6" s="116">
        <f>IF(OR(MONTH($B6)=4,MONTH($B6)=5,MONTH($B6)=6),IF($G6=Paramètres!$H$5,$D6,0),0)</f>
        <v>0</v>
      </c>
      <c r="X6" s="116">
        <f>IF(MONTH($B6)=4,IF($G6=Paramètres!$F$4,$D6,0),0)</f>
        <v>0</v>
      </c>
      <c r="Y6" s="116">
        <f>IF(MONTH($B6)=5,IF($G6=Paramètres!$H$2,$D6,0),0)</f>
        <v>0</v>
      </c>
      <c r="Z6" s="116">
        <f>IF(MONTH($B6)=5,IF($G6=Paramètres!$F$4,$D6,0),0)</f>
        <v>0</v>
      </c>
      <c r="AA6" s="116">
        <f>IF(MONTH($B6)=6,IF($G6=Paramètres!$H$2,$D6,0),0)</f>
        <v>0</v>
      </c>
      <c r="AB6" s="116">
        <f>IF(MONTH($B6)=6,IF($G6=Paramètres!$F$4,$D6,0),0)</f>
        <v>0</v>
      </c>
      <c r="AC6" s="116">
        <f>IF(MONTH($B6)=7,IF($G6=Paramètres!$H$2,$D6,0),0)</f>
        <v>0</v>
      </c>
      <c r="AD6" s="116">
        <f>IF(OR(MONTH($B6)=7,MONTH($B6)=8,MONTH($B6)=9),IF($G6=Paramètres!$H$3,$D6,0),0)</f>
        <v>0</v>
      </c>
      <c r="AE6" s="116">
        <f>IF(OR(MONTH($B6)=7,MONTH($B6)=8,MONTH($B6)=9),IF($G6=Paramètres!$H$4,$D6,0),0)</f>
        <v>0</v>
      </c>
      <c r="AF6" s="116">
        <f>IF(OR(MONTH($B6)=7,MONTH($B6)=8,MONTH($B6)=9),IF($G6=Paramètres!$H$5,$D6,0),0)</f>
        <v>0</v>
      </c>
      <c r="AG6" s="116">
        <f>IF(MONTH($B6)=7,IF($G6=Paramètres!$F$4,$D6,0),0)</f>
        <v>0</v>
      </c>
      <c r="AH6" s="116">
        <f>IF(MONTH($B6)=8,IF($G6=Paramètres!$H$2,$D6,0),0)</f>
        <v>0</v>
      </c>
      <c r="AI6" s="116">
        <f>IF(MONTH($B6)=8,IF($G6=Paramètres!$F$4,$D6,0),0)</f>
        <v>0</v>
      </c>
      <c r="AJ6" s="116">
        <f>IF(MONTH($B6)=9,IF($G6=Paramètres!$H$2,$D6,0),0)</f>
        <v>0</v>
      </c>
      <c r="AK6" s="116">
        <f>IF(MONTH($B6)=9,IF($G6=Paramètres!$F$4,$D6,0),0)</f>
        <v>0</v>
      </c>
      <c r="AL6" s="116">
        <f>IF(MONTH($B6)=10,IF($G6=Paramètres!$H$2,$D6,0),0)</f>
        <v>0</v>
      </c>
      <c r="AM6" s="116">
        <f>IF(OR(MONTH($B6)=10,MONTH($B6)=11,MONTH($B6)=12),IF($G6=Paramètres!$H$3,$D6,0),0)</f>
        <v>0</v>
      </c>
      <c r="AN6" s="116">
        <f>IF(OR(MONTH($B6)=10,MONTH($B6)=11,MONTH($B6)=12),IF($G6=Paramètres!$H$4,$D6,0),0)</f>
        <v>0</v>
      </c>
      <c r="AO6" s="116">
        <f>IF(OR(MONTH($B6)=10,MONTH($B6)=11,MONTH($B6)=12),IF($G6=Paramètres!$H$5,$D6,0),0)</f>
        <v>0</v>
      </c>
      <c r="AP6" s="116">
        <f>IF(MONTH($B6)=10,IF($G6=Paramètres!$F$4,$D6,0),0)</f>
        <v>0</v>
      </c>
      <c r="AQ6" s="116">
        <f>IF(MONTH($B6)=11,IF($G6=Paramètres!$H$2,$D6,0),0)</f>
        <v>0</v>
      </c>
      <c r="AR6" s="116">
        <f>IF(MONTH($B6)=11,IF($G6=Paramètres!$F$4,$D6,0),0)</f>
        <v>0</v>
      </c>
      <c r="AS6" s="116">
        <f>IF(MONTH($B6)=12,IF($G6=Paramètres!$H$2,$D6,0),0)</f>
        <v>0</v>
      </c>
      <c r="AT6" s="116">
        <f>IF(MONTH($B6)=12,IF($G6=Paramètres!$F$4,$D6,0),0)</f>
        <v>0</v>
      </c>
      <c r="AU6" s="116">
        <f>IF($G6=Paramètres!D$2,$D6,0)</f>
        <v>0</v>
      </c>
      <c r="AV6" s="116">
        <f>IF($G6=Paramètres!D$3,$D6,0)</f>
        <v>0</v>
      </c>
      <c r="AW6" s="116">
        <f>IF($G6=Paramètres!D$4,$D6,0)</f>
        <v>0</v>
      </c>
      <c r="AX6" s="116">
        <f>IF($G6=Paramètres!D$5,$D6,0)</f>
        <v>0</v>
      </c>
      <c r="AY6" s="116">
        <f>IF($G6=Paramètres!D$6,$D6,0)</f>
        <v>0</v>
      </c>
      <c r="AZ6" s="116">
        <f>IF($G6=Paramètres!D$7,$D6,0)</f>
        <v>0</v>
      </c>
      <c r="BA6" s="116">
        <f>IF($G6=Paramètres!D$8,$D6,0)</f>
        <v>0</v>
      </c>
      <c r="BB6" s="116">
        <f>IF($G6=Paramètres!D$9,$D6,0)</f>
        <v>0</v>
      </c>
      <c r="BC6" s="116">
        <f>IF($G6=Paramètres!D$10,$D6,0)</f>
        <v>0</v>
      </c>
      <c r="BD6" s="116">
        <f>IF($G6=Paramètres!D$11,$D6,0)</f>
        <v>0</v>
      </c>
      <c r="BE6" s="116">
        <f>IF($G6=Paramètres!D$12,$D6,0)</f>
        <v>0</v>
      </c>
      <c r="BF6" s="116">
        <f>IF($G6=Paramètres!E$2,$D6,0)</f>
        <v>0</v>
      </c>
      <c r="BG6" s="116">
        <f>IF($G6=Paramètres!E$3,$D6,0)</f>
        <v>0</v>
      </c>
      <c r="BH6" s="116">
        <f>IF($G6=Paramètres!E$4,$D6,0)</f>
        <v>0</v>
      </c>
      <c r="BI6" s="116">
        <f>IF($G6=Paramètres!F$2,$D6,0)</f>
        <v>0</v>
      </c>
      <c r="BJ6" s="116">
        <f>IF($G6=Paramètres!F$3,$D6,0)</f>
        <v>0</v>
      </c>
      <c r="BK6" s="116">
        <f>IF($G6=Paramètres!F$5,$D6,0)</f>
        <v>0</v>
      </c>
      <c r="BL6" s="116">
        <f>IF($G6=Paramètres!F$6,$D6,0)</f>
        <v>0</v>
      </c>
      <c r="BM6" s="116">
        <f>IF($G6=Paramètres!F$7,$D6,0)</f>
        <v>0</v>
      </c>
      <c r="BN6" s="116">
        <f>IF($G6=Paramètres!F$8,$D6,0)</f>
        <v>0</v>
      </c>
      <c r="BO6" s="116">
        <f>IF($G6=Paramètres!F$9,$D6,0)</f>
        <v>0</v>
      </c>
      <c r="BP6" s="116">
        <f t="shared" si="3"/>
        <v>0</v>
      </c>
      <c r="BQ6" s="116">
        <f>IF($G6=Paramètres!H$6,$D6,0)</f>
        <v>0</v>
      </c>
      <c r="BR6" s="116">
        <f>IF($G6=Paramètres!I$2,$D6,0)</f>
        <v>0</v>
      </c>
      <c r="BS6" s="116">
        <f>IF($G6=Paramètres!I$3,$D6,0)</f>
        <v>0</v>
      </c>
      <c r="BT6" s="116">
        <f>IF($G6=Paramètres!I$4,$D6,0)</f>
        <v>0</v>
      </c>
      <c r="BU6" s="116">
        <f>IF($G6=Paramètres!J$2,$D6,0)</f>
        <v>0</v>
      </c>
      <c r="BV6" s="116">
        <f>IF($G6=Paramètres!J$3,$D6,0)</f>
        <v>0</v>
      </c>
      <c r="BW6" s="116">
        <f>IF($G6=Paramètres!J$4,$D6,0)</f>
        <v>0</v>
      </c>
      <c r="BX6" s="116">
        <f t="shared" si="5"/>
        <v>0</v>
      </c>
      <c r="BY6" s="116">
        <f t="shared" si="6"/>
        <v>0</v>
      </c>
      <c r="BZ6" s="116">
        <f t="shared" si="7"/>
        <v>0</v>
      </c>
      <c r="CA6" s="116">
        <f t="shared" si="8"/>
        <v>0</v>
      </c>
      <c r="CB6" s="116">
        <f t="shared" si="9"/>
        <v>0</v>
      </c>
      <c r="CC6" s="116">
        <f t="shared" si="10"/>
        <v>0</v>
      </c>
      <c r="CD6" s="116">
        <f t="shared" si="11"/>
        <v>0</v>
      </c>
      <c r="CE6" s="116">
        <f t="shared" si="12"/>
        <v>0</v>
      </c>
      <c r="CF6" s="116">
        <f t="shared" si="13"/>
        <v>0</v>
      </c>
      <c r="CG6" s="116">
        <f t="shared" si="14"/>
        <v>0</v>
      </c>
      <c r="CH6" s="116">
        <f t="shared" si="15"/>
        <v>0</v>
      </c>
      <c r="CI6" s="116">
        <f t="shared" si="16"/>
        <v>0</v>
      </c>
      <c r="CJ6" s="116">
        <f t="shared" si="17"/>
        <v>0</v>
      </c>
      <c r="CK6" s="116">
        <f t="shared" si="18"/>
        <v>0</v>
      </c>
      <c r="CL6" s="116">
        <f t="shared" si="19"/>
        <v>0</v>
      </c>
      <c r="CM6" s="116">
        <f t="shared" si="20"/>
        <v>0</v>
      </c>
      <c r="CN6" s="116">
        <f t="shared" si="21"/>
        <v>0</v>
      </c>
      <c r="CO6" s="116">
        <f t="shared" si="22"/>
        <v>0</v>
      </c>
      <c r="CP6" s="116">
        <f t="shared" si="23"/>
        <v>0</v>
      </c>
      <c r="CQ6" s="116">
        <f t="shared" si="24"/>
        <v>0</v>
      </c>
      <c r="CR6" s="116">
        <f t="shared" si="25"/>
        <v>0</v>
      </c>
      <c r="CS6" s="116">
        <f t="shared" si="26"/>
        <v>0</v>
      </c>
      <c r="CT6" s="116">
        <f t="shared" si="27"/>
        <v>0</v>
      </c>
      <c r="CU6" s="116">
        <f t="shared" si="28"/>
        <v>0</v>
      </c>
    </row>
    <row r="7" spans="1:99">
      <c r="E7" s="106"/>
      <c r="F7" s="109"/>
      <c r="G7" s="109"/>
      <c r="H7" s="109"/>
      <c r="I7" s="109"/>
      <c r="J7" s="110" t="str">
        <f t="shared" si="4"/>
        <v/>
      </c>
      <c r="K7" s="116">
        <f>IF(MONTH($B7)=1,IF($G7=Paramètres!H$2,$D7,0),0)</f>
        <v>0</v>
      </c>
      <c r="L7" s="116">
        <f>IF(OR(MONTH($B7)=1,MONTH($B7)=2,MONTH($B7)=3),IF($G7=Paramètres!H$3,$D7,0),0)</f>
        <v>0</v>
      </c>
      <c r="M7" s="116">
        <f>IF(OR(MONTH($B7)=1,MONTH($B7)=2,MONTH($B7)=3),IF($G7=Paramètres!H$4,$D7,0),0)</f>
        <v>0</v>
      </c>
      <c r="N7" s="116">
        <f>IF(OR(MONTH($B7)=1,MONTH($B7)=2,MONTH($B7)=3),IF($G7=Paramètres!H$5,$D7,0),0)</f>
        <v>0</v>
      </c>
      <c r="O7" s="116">
        <f>IF(MONTH($B7)=1,IF($G7=Paramètres!F$4,$D7,0),0)</f>
        <v>0</v>
      </c>
      <c r="P7" s="116">
        <f>IF(MONTH($B7)=2,IF($G7=Paramètres!$H$2,$D7,0),0)</f>
        <v>0</v>
      </c>
      <c r="Q7" s="116">
        <f>IF(MONTH($B7)=2,IF($G7=Paramètres!$F$4,$D7,0),0)</f>
        <v>0</v>
      </c>
      <c r="R7" s="116">
        <f>IF(MONTH($B7)=3,IF($G7=Paramètres!$H$2,$D7,0),0)</f>
        <v>0</v>
      </c>
      <c r="S7" s="116">
        <f>IF(MONTH($B7)=3,IF($G7=Paramètres!$F$4,$D7,0),0)</f>
        <v>0</v>
      </c>
      <c r="T7" s="116">
        <f>IF(MONTH($B7)=4,IF($G7=Paramètres!$H$2,$D7,0),0)</f>
        <v>0</v>
      </c>
      <c r="U7" s="116">
        <f>IF(OR(MONTH($B7)=4,MONTH($B7)=5,MONTH($B7)=6),IF($G7=Paramètres!$H$3,$D7,0),0)</f>
        <v>0</v>
      </c>
      <c r="V7" s="116">
        <f>IF(OR(MONTH($B7)=4,MONTH($B7)=5,MONTH($B7)=6),IF($G7=Paramètres!$H$4,$D7,0),0)</f>
        <v>0</v>
      </c>
      <c r="W7" s="116">
        <f>IF(OR(MONTH($B7)=4,MONTH($B7)=5,MONTH($B7)=6),IF($G7=Paramètres!$H$5,$D7,0),0)</f>
        <v>0</v>
      </c>
      <c r="X7" s="116">
        <f>IF(MONTH($B7)=4,IF($G7=Paramètres!$F$4,$D7,0),0)</f>
        <v>0</v>
      </c>
      <c r="Y7" s="116">
        <f>IF(MONTH($B7)=5,IF($G7=Paramètres!$H$2,$D7,0),0)</f>
        <v>0</v>
      </c>
      <c r="Z7" s="116">
        <f>IF(MONTH($B7)=5,IF($G7=Paramètres!$F$4,$D7,0),0)</f>
        <v>0</v>
      </c>
      <c r="AA7" s="116">
        <f>IF(MONTH($B7)=6,IF($G7=Paramètres!$H$2,$D7,0),0)</f>
        <v>0</v>
      </c>
      <c r="AB7" s="116">
        <f>IF(MONTH($B7)=6,IF($G7=Paramètres!$F$4,$D7,0),0)</f>
        <v>0</v>
      </c>
      <c r="AC7" s="116">
        <f>IF(MONTH($B7)=7,IF($G7=Paramètres!$H$2,$D7,0),0)</f>
        <v>0</v>
      </c>
      <c r="AD7" s="116">
        <f>IF(OR(MONTH($B7)=7,MONTH($B7)=8,MONTH($B7)=9),IF($G7=Paramètres!$H$3,$D7,0),0)</f>
        <v>0</v>
      </c>
      <c r="AE7" s="116">
        <f>IF(OR(MONTH($B7)=7,MONTH($B7)=8,MONTH($B7)=9),IF($G7=Paramètres!$H$4,$D7,0),0)</f>
        <v>0</v>
      </c>
      <c r="AF7" s="116">
        <f>IF(OR(MONTH($B7)=7,MONTH($B7)=8,MONTH($B7)=9),IF($G7=Paramètres!$H$5,$D7,0),0)</f>
        <v>0</v>
      </c>
      <c r="AG7" s="116">
        <f>IF(MONTH($B7)=7,IF($G7=Paramètres!$F$4,$D7,0),0)</f>
        <v>0</v>
      </c>
      <c r="AH7" s="116">
        <f>IF(MONTH($B7)=8,IF($G7=Paramètres!$H$2,$D7,0),0)</f>
        <v>0</v>
      </c>
      <c r="AI7" s="116">
        <f>IF(MONTH($B7)=8,IF($G7=Paramètres!$F$4,$D7,0),0)</f>
        <v>0</v>
      </c>
      <c r="AJ7" s="116">
        <f>IF(MONTH($B7)=9,IF($G7=Paramètres!$H$2,$D7,0),0)</f>
        <v>0</v>
      </c>
      <c r="AK7" s="116">
        <f>IF(MONTH($B7)=9,IF($G7=Paramètres!$F$4,$D7,0),0)</f>
        <v>0</v>
      </c>
      <c r="AL7" s="116">
        <f>IF(MONTH($B7)=10,IF($G7=Paramètres!$H$2,$D7,0),0)</f>
        <v>0</v>
      </c>
      <c r="AM7" s="116">
        <f>IF(OR(MONTH($B7)=10,MONTH($B7)=11,MONTH($B7)=12),IF($G7=Paramètres!$H$3,$D7,0),0)</f>
        <v>0</v>
      </c>
      <c r="AN7" s="116">
        <f>IF(OR(MONTH($B7)=10,MONTH($B7)=11,MONTH($B7)=12),IF($G7=Paramètres!$H$4,$D7,0),0)</f>
        <v>0</v>
      </c>
      <c r="AO7" s="116">
        <f>IF(OR(MONTH($B7)=10,MONTH($B7)=11,MONTH($B7)=12),IF($G7=Paramètres!$H$5,$D7,0),0)</f>
        <v>0</v>
      </c>
      <c r="AP7" s="116">
        <f>IF(MONTH($B7)=10,IF($G7=Paramètres!$F$4,$D7,0),0)</f>
        <v>0</v>
      </c>
      <c r="AQ7" s="116">
        <f>IF(MONTH($B7)=11,IF($G7=Paramètres!$H$2,$D7,0),0)</f>
        <v>0</v>
      </c>
      <c r="AR7" s="116">
        <f>IF(MONTH($B7)=11,IF($G7=Paramètres!$F$4,$D7,0),0)</f>
        <v>0</v>
      </c>
      <c r="AS7" s="116">
        <f>IF(MONTH($B7)=12,IF($G7=Paramètres!$H$2,$D7,0),0)</f>
        <v>0</v>
      </c>
      <c r="AT7" s="116">
        <f>IF(MONTH($B7)=12,IF($G7=Paramètres!$F$4,$D7,0),0)</f>
        <v>0</v>
      </c>
      <c r="AU7" s="116">
        <f>IF($G7=Paramètres!D$2,$D7,0)</f>
        <v>0</v>
      </c>
      <c r="AV7" s="116">
        <f>IF($G7=Paramètres!D$3,$D7,0)</f>
        <v>0</v>
      </c>
      <c r="AW7" s="116">
        <f>IF($G7=Paramètres!D$4,$D7,0)</f>
        <v>0</v>
      </c>
      <c r="AX7" s="116">
        <f>IF($G7=Paramètres!D$5,$D7,0)</f>
        <v>0</v>
      </c>
      <c r="AY7" s="116">
        <f>IF($G7=Paramètres!D$6,$D7,0)</f>
        <v>0</v>
      </c>
      <c r="AZ7" s="116">
        <f>IF($G7=Paramètres!D$7,$D7,0)</f>
        <v>0</v>
      </c>
      <c r="BA7" s="116">
        <f>IF($G7=Paramètres!D$8,$D7,0)</f>
        <v>0</v>
      </c>
      <c r="BB7" s="116">
        <f>IF($G7=Paramètres!D$9,$D7,0)</f>
        <v>0</v>
      </c>
      <c r="BC7" s="116">
        <f>IF($G7=Paramètres!D$10,$D7,0)</f>
        <v>0</v>
      </c>
      <c r="BD7" s="116">
        <f>IF($G7=Paramètres!D$11,$D7,0)</f>
        <v>0</v>
      </c>
      <c r="BE7" s="116">
        <f>IF($G7=Paramètres!D$12,$D7,0)</f>
        <v>0</v>
      </c>
      <c r="BF7" s="116">
        <f>IF($G7=Paramètres!E$2,$D7,0)</f>
        <v>0</v>
      </c>
      <c r="BG7" s="116">
        <f>IF($G7=Paramètres!E$3,$D7,0)</f>
        <v>0</v>
      </c>
      <c r="BH7" s="116">
        <f>IF($G7=Paramètres!E$4,$D7,0)</f>
        <v>0</v>
      </c>
      <c r="BI7" s="116">
        <f>IF($G7=Paramètres!F$2,$D7,0)</f>
        <v>0</v>
      </c>
      <c r="BJ7" s="116">
        <f>IF($G7=Paramètres!F$3,$D7,0)</f>
        <v>0</v>
      </c>
      <c r="BK7" s="116">
        <f>IF($G7=Paramètres!F$5,$D7,0)</f>
        <v>0</v>
      </c>
      <c r="BL7" s="116">
        <f>IF($G7=Paramètres!F$6,$D7,0)</f>
        <v>0</v>
      </c>
      <c r="BM7" s="116">
        <f>IF($G7=Paramètres!F$7,$D7,0)</f>
        <v>0</v>
      </c>
      <c r="BN7" s="116">
        <f>IF($G7=Paramètres!F$8,$D7,0)</f>
        <v>0</v>
      </c>
      <c r="BO7" s="116">
        <f>IF($G7=Paramètres!F$9,$D7,0)</f>
        <v>0</v>
      </c>
      <c r="BP7" s="116">
        <f t="shared" si="3"/>
        <v>0</v>
      </c>
      <c r="BQ7" s="116">
        <f>IF($G7=Paramètres!H$6,$D7,0)</f>
        <v>0</v>
      </c>
      <c r="BR7" s="116">
        <f>IF($G7=Paramètres!I$2,$D7,0)</f>
        <v>0</v>
      </c>
      <c r="BS7" s="116">
        <f>IF($G7=Paramètres!I$3,$D7,0)</f>
        <v>0</v>
      </c>
      <c r="BT7" s="116">
        <f>IF($G7=Paramètres!I$4,$D7,0)</f>
        <v>0</v>
      </c>
      <c r="BU7" s="116">
        <f>IF($G7=Paramètres!J$2,$D7,0)</f>
        <v>0</v>
      </c>
      <c r="BV7" s="116">
        <f>IF($G7=Paramètres!J$3,$D7,0)</f>
        <v>0</v>
      </c>
      <c r="BW7" s="116">
        <f>IF($G7=Paramètres!J$4,$D7,0)</f>
        <v>0</v>
      </c>
      <c r="BX7" s="116">
        <f t="shared" si="5"/>
        <v>0</v>
      </c>
      <c r="BY7" s="116">
        <f t="shared" si="6"/>
        <v>0</v>
      </c>
      <c r="BZ7" s="116">
        <f t="shared" si="7"/>
        <v>0</v>
      </c>
      <c r="CA7" s="116">
        <f t="shared" si="8"/>
        <v>0</v>
      </c>
      <c r="CB7" s="116">
        <f t="shared" si="9"/>
        <v>0</v>
      </c>
      <c r="CC7" s="116">
        <f t="shared" si="10"/>
        <v>0</v>
      </c>
      <c r="CD7" s="116">
        <f t="shared" si="11"/>
        <v>0</v>
      </c>
      <c r="CE7" s="116">
        <f t="shared" si="12"/>
        <v>0</v>
      </c>
      <c r="CF7" s="116">
        <f t="shared" si="13"/>
        <v>0</v>
      </c>
      <c r="CG7" s="116">
        <f t="shared" si="14"/>
        <v>0</v>
      </c>
      <c r="CH7" s="116">
        <f t="shared" si="15"/>
        <v>0</v>
      </c>
      <c r="CI7" s="116">
        <f t="shared" si="16"/>
        <v>0</v>
      </c>
      <c r="CJ7" s="116">
        <f t="shared" si="17"/>
        <v>0</v>
      </c>
      <c r="CK7" s="116">
        <f t="shared" si="18"/>
        <v>0</v>
      </c>
      <c r="CL7" s="116">
        <f t="shared" si="19"/>
        <v>0</v>
      </c>
      <c r="CM7" s="116">
        <f t="shared" si="20"/>
        <v>0</v>
      </c>
      <c r="CN7" s="116">
        <f t="shared" si="21"/>
        <v>0</v>
      </c>
      <c r="CO7" s="116">
        <f t="shared" si="22"/>
        <v>0</v>
      </c>
      <c r="CP7" s="116">
        <f t="shared" si="23"/>
        <v>0</v>
      </c>
      <c r="CQ7" s="116">
        <f t="shared" si="24"/>
        <v>0</v>
      </c>
      <c r="CR7" s="116">
        <f t="shared" si="25"/>
        <v>0</v>
      </c>
      <c r="CS7" s="116">
        <f t="shared" si="26"/>
        <v>0</v>
      </c>
      <c r="CT7" s="116">
        <f t="shared" si="27"/>
        <v>0</v>
      </c>
      <c r="CU7" s="116">
        <f t="shared" si="28"/>
        <v>0</v>
      </c>
    </row>
    <row r="8" spans="1:99">
      <c r="E8" s="106"/>
      <c r="F8" s="109"/>
      <c r="G8" s="109"/>
      <c r="H8" s="109"/>
      <c r="I8" s="109"/>
      <c r="J8" s="110" t="str">
        <f t="shared" si="4"/>
        <v/>
      </c>
      <c r="K8" s="116">
        <f>IF(MONTH($B8)=1,IF($G8=Paramètres!H$2,$D8,0),0)</f>
        <v>0</v>
      </c>
      <c r="L8" s="116">
        <f>IF(OR(MONTH($B8)=1,MONTH($B8)=2,MONTH($B8)=3),IF($G8=Paramètres!H$3,$D8,0),0)</f>
        <v>0</v>
      </c>
      <c r="M8" s="116">
        <f>IF(OR(MONTH($B8)=1,MONTH($B8)=2,MONTH($B8)=3),IF($G8=Paramètres!H$4,$D8,0),0)</f>
        <v>0</v>
      </c>
      <c r="N8" s="116">
        <f>IF(OR(MONTH($B8)=1,MONTH($B8)=2,MONTH($B8)=3),IF($G8=Paramètres!H$5,$D8,0),0)</f>
        <v>0</v>
      </c>
      <c r="O8" s="116">
        <f>IF(MONTH($B8)=1,IF($G8=Paramètres!F$4,$D8,0),0)</f>
        <v>0</v>
      </c>
      <c r="P8" s="116">
        <f>IF(MONTH($B8)=2,IF($G8=Paramètres!$H$2,$D8,0),0)</f>
        <v>0</v>
      </c>
      <c r="Q8" s="116">
        <f>IF(MONTH($B8)=2,IF($G8=Paramètres!$F$4,$D8,0),0)</f>
        <v>0</v>
      </c>
      <c r="R8" s="116">
        <f>IF(MONTH($B8)=3,IF($G8=Paramètres!$H$2,$D8,0),0)</f>
        <v>0</v>
      </c>
      <c r="S8" s="116">
        <f>IF(MONTH($B8)=3,IF($G8=Paramètres!$F$4,$D8,0),0)</f>
        <v>0</v>
      </c>
      <c r="T8" s="116">
        <f>IF(MONTH($B8)=4,IF($G8=Paramètres!$H$2,$D8,0),0)</f>
        <v>0</v>
      </c>
      <c r="U8" s="116">
        <f>IF(OR(MONTH($B8)=4,MONTH($B8)=5,MONTH($B8)=6),IF($G8=Paramètres!$H$3,$D8,0),0)</f>
        <v>0</v>
      </c>
      <c r="V8" s="116">
        <f>IF(OR(MONTH($B8)=4,MONTH($B8)=5,MONTH($B8)=6),IF($G8=Paramètres!$H$4,$D8,0),0)</f>
        <v>0</v>
      </c>
      <c r="W8" s="116">
        <f>IF(OR(MONTH($B8)=4,MONTH($B8)=5,MONTH($B8)=6),IF($G8=Paramètres!$H$5,$D8,0),0)</f>
        <v>0</v>
      </c>
      <c r="X8" s="116">
        <f>IF(MONTH($B8)=4,IF($G8=Paramètres!$F$4,$D8,0),0)</f>
        <v>0</v>
      </c>
      <c r="Y8" s="116">
        <f>IF(MONTH($B8)=5,IF($G8=Paramètres!$H$2,$D8,0),0)</f>
        <v>0</v>
      </c>
      <c r="Z8" s="116">
        <f>IF(MONTH($B8)=5,IF($G8=Paramètres!$F$4,$D8,0),0)</f>
        <v>0</v>
      </c>
      <c r="AA8" s="116">
        <f>IF(MONTH($B8)=6,IF($G8=Paramètres!$H$2,$D8,0),0)</f>
        <v>0</v>
      </c>
      <c r="AB8" s="116">
        <f>IF(MONTH($B8)=6,IF($G8=Paramètres!$F$4,$D8,0),0)</f>
        <v>0</v>
      </c>
      <c r="AC8" s="116">
        <f>IF(MONTH($B8)=7,IF($G8=Paramètres!$H$2,$D8,0),0)</f>
        <v>0</v>
      </c>
      <c r="AD8" s="116">
        <f>IF(OR(MONTH($B8)=7,MONTH($B8)=8,MONTH($B8)=9),IF($G8=Paramètres!$H$3,$D8,0),0)</f>
        <v>0</v>
      </c>
      <c r="AE8" s="116">
        <f>IF(OR(MONTH($B8)=7,MONTH($B8)=8,MONTH($B8)=9),IF($G8=Paramètres!$H$4,$D8,0),0)</f>
        <v>0</v>
      </c>
      <c r="AF8" s="116">
        <f>IF(OR(MONTH($B8)=7,MONTH($B8)=8,MONTH($B8)=9),IF($G8=Paramètres!$H$5,$D8,0),0)</f>
        <v>0</v>
      </c>
      <c r="AG8" s="116">
        <f>IF(MONTH($B8)=7,IF($G8=Paramètres!$F$4,$D8,0),0)</f>
        <v>0</v>
      </c>
      <c r="AH8" s="116">
        <f>IF(MONTH($B8)=8,IF($G8=Paramètres!$H$2,$D8,0),0)</f>
        <v>0</v>
      </c>
      <c r="AI8" s="116">
        <f>IF(MONTH($B8)=8,IF($G8=Paramètres!$F$4,$D8,0),0)</f>
        <v>0</v>
      </c>
      <c r="AJ8" s="116">
        <f>IF(MONTH($B8)=9,IF($G8=Paramètres!$H$2,$D8,0),0)</f>
        <v>0</v>
      </c>
      <c r="AK8" s="116">
        <f>IF(MONTH($B8)=9,IF($G8=Paramètres!$F$4,$D8,0),0)</f>
        <v>0</v>
      </c>
      <c r="AL8" s="116">
        <f>IF(MONTH($B8)=10,IF($G8=Paramètres!$H$2,$D8,0),0)</f>
        <v>0</v>
      </c>
      <c r="AM8" s="116">
        <f>IF(OR(MONTH($B8)=10,MONTH($B8)=11,MONTH($B8)=12),IF($G8=Paramètres!$H$3,$D8,0),0)</f>
        <v>0</v>
      </c>
      <c r="AN8" s="116">
        <f>IF(OR(MONTH($B8)=10,MONTH($B8)=11,MONTH($B8)=12),IF($G8=Paramètres!$H$4,$D8,0),0)</f>
        <v>0</v>
      </c>
      <c r="AO8" s="116">
        <f>IF(OR(MONTH($B8)=10,MONTH($B8)=11,MONTH($B8)=12),IF($G8=Paramètres!$H$5,$D8,0),0)</f>
        <v>0</v>
      </c>
      <c r="AP8" s="116">
        <f>IF(MONTH($B8)=10,IF($G8=Paramètres!$F$4,$D8,0),0)</f>
        <v>0</v>
      </c>
      <c r="AQ8" s="116">
        <f>IF(MONTH($B8)=11,IF($G8=Paramètres!$H$2,$D8,0),0)</f>
        <v>0</v>
      </c>
      <c r="AR8" s="116">
        <f>IF(MONTH($B8)=11,IF($G8=Paramètres!$F$4,$D8,0),0)</f>
        <v>0</v>
      </c>
      <c r="AS8" s="116">
        <f>IF(MONTH($B8)=12,IF($G8=Paramètres!$H$2,$D8,0),0)</f>
        <v>0</v>
      </c>
      <c r="AT8" s="116">
        <f>IF(MONTH($B8)=12,IF($G8=Paramètres!$F$4,$D8,0),0)</f>
        <v>0</v>
      </c>
      <c r="AU8" s="116">
        <f>IF($G8=Paramètres!D$2,$D8,0)</f>
        <v>0</v>
      </c>
      <c r="AV8" s="116">
        <f>IF($G8=Paramètres!D$3,$D8,0)</f>
        <v>0</v>
      </c>
      <c r="AW8" s="116">
        <f>IF($G8=Paramètres!D$4,$D8,0)</f>
        <v>0</v>
      </c>
      <c r="AX8" s="116">
        <f>IF($G8=Paramètres!D$5,$D8,0)</f>
        <v>0</v>
      </c>
      <c r="AY8" s="116">
        <f>IF($G8=Paramètres!D$6,$D8,0)</f>
        <v>0</v>
      </c>
      <c r="AZ8" s="116">
        <f>IF($G8=Paramètres!D$7,$D8,0)</f>
        <v>0</v>
      </c>
      <c r="BA8" s="116">
        <f>IF($G8=Paramètres!D$8,$D8,0)</f>
        <v>0</v>
      </c>
      <c r="BB8" s="116">
        <f>IF($G8=Paramètres!D$9,$D8,0)</f>
        <v>0</v>
      </c>
      <c r="BC8" s="116">
        <f>IF($G8=Paramètres!D$10,$D8,0)</f>
        <v>0</v>
      </c>
      <c r="BD8" s="116">
        <f>IF($G8=Paramètres!D$11,$D8,0)</f>
        <v>0</v>
      </c>
      <c r="BE8" s="116">
        <f>IF($G8=Paramètres!D$12,$D8,0)</f>
        <v>0</v>
      </c>
      <c r="BF8" s="116">
        <f>IF($G8=Paramètres!E$2,$D8,0)</f>
        <v>0</v>
      </c>
      <c r="BG8" s="116">
        <f>IF($G8=Paramètres!E$3,$D8,0)</f>
        <v>0</v>
      </c>
      <c r="BH8" s="116">
        <f>IF($G8=Paramètres!E$4,$D8,0)</f>
        <v>0</v>
      </c>
      <c r="BI8" s="116">
        <f>IF($G8=Paramètres!F$2,$D8,0)</f>
        <v>0</v>
      </c>
      <c r="BJ8" s="116">
        <f>IF($G8=Paramètres!F$3,$D8,0)</f>
        <v>0</v>
      </c>
      <c r="BK8" s="116">
        <f>IF($G8=Paramètres!F$5,$D8,0)</f>
        <v>0</v>
      </c>
      <c r="BL8" s="116">
        <f>IF($G8=Paramètres!F$6,$D8,0)</f>
        <v>0</v>
      </c>
      <c r="BM8" s="116">
        <f>IF($G8=Paramètres!F$7,$D8,0)</f>
        <v>0</v>
      </c>
      <c r="BN8" s="116">
        <f>IF($G8=Paramètres!F$8,$D8,0)</f>
        <v>0</v>
      </c>
      <c r="BO8" s="116">
        <f>IF($G8=Paramètres!F$9,$D8,0)</f>
        <v>0</v>
      </c>
      <c r="BP8" s="116">
        <f t="shared" si="3"/>
        <v>0</v>
      </c>
      <c r="BQ8" s="116">
        <f>IF($G8=Paramètres!H$6,$D8,0)</f>
        <v>0</v>
      </c>
      <c r="BR8" s="116">
        <f>IF($G8=Paramètres!I$2,$D8,0)</f>
        <v>0</v>
      </c>
      <c r="BS8" s="116">
        <f>IF($G8=Paramètres!I$3,$D8,0)</f>
        <v>0</v>
      </c>
      <c r="BT8" s="116">
        <f>IF($G8=Paramètres!I$4,$D8,0)</f>
        <v>0</v>
      </c>
      <c r="BU8" s="116">
        <f>IF($G8=Paramètres!J$2,$D8,0)</f>
        <v>0</v>
      </c>
      <c r="BV8" s="116">
        <f>IF($G8=Paramètres!J$3,$D8,0)</f>
        <v>0</v>
      </c>
      <c r="BW8" s="116">
        <f>IF($G8=Paramètres!J$4,$D8,0)</f>
        <v>0</v>
      </c>
      <c r="BX8" s="116">
        <f t="shared" si="5"/>
        <v>0</v>
      </c>
      <c r="BY8" s="116">
        <f t="shared" si="6"/>
        <v>0</v>
      </c>
      <c r="BZ8" s="116">
        <f t="shared" si="7"/>
        <v>0</v>
      </c>
      <c r="CA8" s="116">
        <f t="shared" si="8"/>
        <v>0</v>
      </c>
      <c r="CB8" s="116">
        <f t="shared" si="9"/>
        <v>0</v>
      </c>
      <c r="CC8" s="116">
        <f t="shared" si="10"/>
        <v>0</v>
      </c>
      <c r="CD8" s="116">
        <f t="shared" si="11"/>
        <v>0</v>
      </c>
      <c r="CE8" s="116">
        <f t="shared" si="12"/>
        <v>0</v>
      </c>
      <c r="CF8" s="116">
        <f t="shared" si="13"/>
        <v>0</v>
      </c>
      <c r="CG8" s="116">
        <f t="shared" si="14"/>
        <v>0</v>
      </c>
      <c r="CH8" s="116">
        <f t="shared" si="15"/>
        <v>0</v>
      </c>
      <c r="CI8" s="116">
        <f t="shared" si="16"/>
        <v>0</v>
      </c>
      <c r="CJ8" s="116">
        <f t="shared" si="17"/>
        <v>0</v>
      </c>
      <c r="CK8" s="116">
        <f t="shared" si="18"/>
        <v>0</v>
      </c>
      <c r="CL8" s="116">
        <f t="shared" si="19"/>
        <v>0</v>
      </c>
      <c r="CM8" s="116">
        <f t="shared" si="20"/>
        <v>0</v>
      </c>
      <c r="CN8" s="116">
        <f t="shared" si="21"/>
        <v>0</v>
      </c>
      <c r="CO8" s="116">
        <f t="shared" si="22"/>
        <v>0</v>
      </c>
      <c r="CP8" s="116">
        <f t="shared" si="23"/>
        <v>0</v>
      </c>
      <c r="CQ8" s="116">
        <f t="shared" si="24"/>
        <v>0</v>
      </c>
      <c r="CR8" s="116">
        <f t="shared" si="25"/>
        <v>0</v>
      </c>
      <c r="CS8" s="116">
        <f t="shared" si="26"/>
        <v>0</v>
      </c>
      <c r="CT8" s="116">
        <f t="shared" si="27"/>
        <v>0</v>
      </c>
      <c r="CU8" s="116">
        <f t="shared" si="28"/>
        <v>0</v>
      </c>
    </row>
    <row r="9" spans="1:99">
      <c r="E9" s="106"/>
      <c r="F9" s="109"/>
      <c r="G9" s="109"/>
      <c r="H9" s="109"/>
      <c r="I9" s="109"/>
      <c r="J9" s="110" t="str">
        <f t="shared" si="4"/>
        <v/>
      </c>
      <c r="K9" s="116">
        <f>IF(MONTH($B9)=1,IF($G9=Paramètres!H$2,$D9,0),0)</f>
        <v>0</v>
      </c>
      <c r="L9" s="116">
        <f>IF(OR(MONTH($B9)=1,MONTH($B9)=2,MONTH($B9)=3),IF($G9=Paramètres!H$3,$D9,0),0)</f>
        <v>0</v>
      </c>
      <c r="M9" s="116">
        <f>IF(OR(MONTH($B9)=1,MONTH($B9)=2,MONTH($B9)=3),IF($G9=Paramètres!H$4,$D9,0),0)</f>
        <v>0</v>
      </c>
      <c r="N9" s="116">
        <f>IF(OR(MONTH($B9)=1,MONTH($B9)=2,MONTH($B9)=3),IF($G9=Paramètres!H$5,$D9,0),0)</f>
        <v>0</v>
      </c>
      <c r="O9" s="116">
        <f>IF(MONTH($B9)=1,IF($G9=Paramètres!F$4,$D9,0),0)</f>
        <v>0</v>
      </c>
      <c r="P9" s="116">
        <f>IF(MONTH($B9)=2,IF($G9=Paramètres!$H$2,$D9,0),0)</f>
        <v>0</v>
      </c>
      <c r="Q9" s="116">
        <f>IF(MONTH($B9)=2,IF($G9=Paramètres!$F$4,$D9,0),0)</f>
        <v>0</v>
      </c>
      <c r="R9" s="116">
        <f>IF(MONTH($B9)=3,IF($G9=Paramètres!$H$2,$D9,0),0)</f>
        <v>0</v>
      </c>
      <c r="S9" s="116">
        <f>IF(MONTH($B9)=3,IF($G9=Paramètres!$F$4,$D9,0),0)</f>
        <v>0</v>
      </c>
      <c r="T9" s="116">
        <f>IF(MONTH($B9)=4,IF($G9=Paramètres!$H$2,$D9,0),0)</f>
        <v>0</v>
      </c>
      <c r="U9" s="116">
        <f>IF(OR(MONTH($B9)=4,MONTH($B9)=5,MONTH($B9)=6),IF($G9=Paramètres!$H$3,$D9,0),0)</f>
        <v>0</v>
      </c>
      <c r="V9" s="116">
        <f>IF(OR(MONTH($B9)=4,MONTH($B9)=5,MONTH($B9)=6),IF($G9=Paramètres!$H$4,$D9,0),0)</f>
        <v>0</v>
      </c>
      <c r="W9" s="116">
        <f>IF(OR(MONTH($B9)=4,MONTH($B9)=5,MONTH($B9)=6),IF($G9=Paramètres!$H$5,$D9,0),0)</f>
        <v>0</v>
      </c>
      <c r="X9" s="116">
        <f>IF(MONTH($B9)=4,IF($G9=Paramètres!$F$4,$D9,0),0)</f>
        <v>0</v>
      </c>
      <c r="Y9" s="116">
        <f>IF(MONTH($B9)=5,IF($G9=Paramètres!$H$2,$D9,0),0)</f>
        <v>0</v>
      </c>
      <c r="Z9" s="116">
        <f>IF(MONTH($B9)=5,IF($G9=Paramètres!$F$4,$D9,0),0)</f>
        <v>0</v>
      </c>
      <c r="AA9" s="116">
        <f>IF(MONTH($B9)=6,IF($G9=Paramètres!$H$2,$D9,0),0)</f>
        <v>0</v>
      </c>
      <c r="AB9" s="116">
        <f>IF(MONTH($B9)=6,IF($G9=Paramètres!$F$4,$D9,0),0)</f>
        <v>0</v>
      </c>
      <c r="AC9" s="116">
        <f>IF(MONTH($B9)=7,IF($G9=Paramètres!$H$2,$D9,0),0)</f>
        <v>0</v>
      </c>
      <c r="AD9" s="116">
        <f>IF(OR(MONTH($B9)=7,MONTH($B9)=8,MONTH($B9)=9),IF($G9=Paramètres!$H$3,$D9,0),0)</f>
        <v>0</v>
      </c>
      <c r="AE9" s="116">
        <f>IF(OR(MONTH($B9)=7,MONTH($B9)=8,MONTH($B9)=9),IF($G9=Paramètres!$H$4,$D9,0),0)</f>
        <v>0</v>
      </c>
      <c r="AF9" s="116">
        <f>IF(OR(MONTH($B9)=7,MONTH($B9)=8,MONTH($B9)=9),IF($G9=Paramètres!$H$5,$D9,0),0)</f>
        <v>0</v>
      </c>
      <c r="AG9" s="116">
        <f>IF(MONTH($B9)=7,IF($G9=Paramètres!$F$4,$D9,0),0)</f>
        <v>0</v>
      </c>
      <c r="AH9" s="116">
        <f>IF(MONTH($B9)=8,IF($G9=Paramètres!$H$2,$D9,0),0)</f>
        <v>0</v>
      </c>
      <c r="AI9" s="116">
        <f>IF(MONTH($B9)=8,IF($G9=Paramètres!$F$4,$D9,0),0)</f>
        <v>0</v>
      </c>
      <c r="AJ9" s="116">
        <f>IF(MONTH($B9)=9,IF($G9=Paramètres!$H$2,$D9,0),0)</f>
        <v>0</v>
      </c>
      <c r="AK9" s="116">
        <f>IF(MONTH($B9)=9,IF($G9=Paramètres!$F$4,$D9,0),0)</f>
        <v>0</v>
      </c>
      <c r="AL9" s="116">
        <f>IF(MONTH($B9)=10,IF($G9=Paramètres!$H$2,$D9,0),0)</f>
        <v>0</v>
      </c>
      <c r="AM9" s="116">
        <f>IF(OR(MONTH($B9)=10,MONTH($B9)=11,MONTH($B9)=12),IF($G9=Paramètres!$H$3,$D9,0),0)</f>
        <v>0</v>
      </c>
      <c r="AN9" s="116">
        <f>IF(OR(MONTH($B9)=10,MONTH($B9)=11,MONTH($B9)=12),IF($G9=Paramètres!$H$4,$D9,0),0)</f>
        <v>0</v>
      </c>
      <c r="AO9" s="116">
        <f>IF(OR(MONTH($B9)=10,MONTH($B9)=11,MONTH($B9)=12),IF($G9=Paramètres!$H$5,$D9,0),0)</f>
        <v>0</v>
      </c>
      <c r="AP9" s="116">
        <f>IF(MONTH($B9)=10,IF($G9=Paramètres!$F$4,$D9,0),0)</f>
        <v>0</v>
      </c>
      <c r="AQ9" s="116">
        <f>IF(MONTH($B9)=11,IF($G9=Paramètres!$H$2,$D9,0),0)</f>
        <v>0</v>
      </c>
      <c r="AR9" s="116">
        <f>IF(MONTH($B9)=11,IF($G9=Paramètres!$F$4,$D9,0),0)</f>
        <v>0</v>
      </c>
      <c r="AS9" s="116">
        <f>IF(MONTH($B9)=12,IF($G9=Paramètres!$H$2,$D9,0),0)</f>
        <v>0</v>
      </c>
      <c r="AT9" s="116">
        <f>IF(MONTH($B9)=12,IF($G9=Paramètres!$F$4,$D9,0),0)</f>
        <v>0</v>
      </c>
      <c r="AU9" s="116">
        <f>IF($G9=Paramètres!D$2,$D9,0)</f>
        <v>0</v>
      </c>
      <c r="AV9" s="116">
        <f>IF($G9=Paramètres!D$3,$D9,0)</f>
        <v>0</v>
      </c>
      <c r="AW9" s="116">
        <f>IF($G9=Paramètres!D$4,$D9,0)</f>
        <v>0</v>
      </c>
      <c r="AX9" s="116">
        <f>IF($G9=Paramètres!D$5,$D9,0)</f>
        <v>0</v>
      </c>
      <c r="AY9" s="116">
        <f>IF($G9=Paramètres!D$6,$D9,0)</f>
        <v>0</v>
      </c>
      <c r="AZ9" s="116">
        <f>IF($G9=Paramètres!D$7,$D9,0)</f>
        <v>0</v>
      </c>
      <c r="BA9" s="116">
        <f>IF($G9=Paramètres!D$8,$D9,0)</f>
        <v>0</v>
      </c>
      <c r="BB9" s="116">
        <f>IF($G9=Paramètres!D$9,$D9,0)</f>
        <v>0</v>
      </c>
      <c r="BC9" s="116">
        <f>IF($G9=Paramètres!D$10,$D9,0)</f>
        <v>0</v>
      </c>
      <c r="BD9" s="116">
        <f>IF($G9=Paramètres!D$11,$D9,0)</f>
        <v>0</v>
      </c>
      <c r="BE9" s="116">
        <f>IF($G9=Paramètres!D$12,$D9,0)</f>
        <v>0</v>
      </c>
      <c r="BF9" s="116">
        <f>IF($G9=Paramètres!E$2,$D9,0)</f>
        <v>0</v>
      </c>
      <c r="BG9" s="116">
        <f>IF($G9=Paramètres!E$3,$D9,0)</f>
        <v>0</v>
      </c>
      <c r="BH9" s="116">
        <f>IF($G9=Paramètres!E$4,$D9,0)</f>
        <v>0</v>
      </c>
      <c r="BI9" s="116">
        <f>IF($G9=Paramètres!F$2,$D9,0)</f>
        <v>0</v>
      </c>
      <c r="BJ9" s="116">
        <f>IF($G9=Paramètres!F$3,$D9,0)</f>
        <v>0</v>
      </c>
      <c r="BK9" s="116">
        <f>IF($G9=Paramètres!F$5,$D9,0)</f>
        <v>0</v>
      </c>
      <c r="BL9" s="116">
        <f>IF($G9=Paramètres!F$6,$D9,0)</f>
        <v>0</v>
      </c>
      <c r="BM9" s="116">
        <f>IF($G9=Paramètres!F$7,$D9,0)</f>
        <v>0</v>
      </c>
      <c r="BN9" s="116">
        <f>IF($G9=Paramètres!F$8,$D9,0)</f>
        <v>0</v>
      </c>
      <c r="BO9" s="116">
        <f>IF($G9=Paramètres!F$9,$D9,0)</f>
        <v>0</v>
      </c>
      <c r="BP9" s="116">
        <f t="shared" si="3"/>
        <v>0</v>
      </c>
      <c r="BQ9" s="116">
        <f>IF($G9=Paramètres!H$6,$D9,0)</f>
        <v>0</v>
      </c>
      <c r="BR9" s="116">
        <f>IF($G9=Paramètres!I$2,$D9,0)</f>
        <v>0</v>
      </c>
      <c r="BS9" s="116">
        <f>IF($G9=Paramètres!I$3,$D9,0)</f>
        <v>0</v>
      </c>
      <c r="BT9" s="116">
        <f>IF($G9=Paramètres!I$4,$D9,0)</f>
        <v>0</v>
      </c>
      <c r="BU9" s="116">
        <f>IF($G9=Paramètres!J$2,$D9,0)</f>
        <v>0</v>
      </c>
      <c r="BV9" s="116">
        <f>IF($G9=Paramètres!J$3,$D9,0)</f>
        <v>0</v>
      </c>
      <c r="BW9" s="116">
        <f>IF($G9=Paramètres!J$4,$D9,0)</f>
        <v>0</v>
      </c>
      <c r="BX9" s="116">
        <f t="shared" si="5"/>
        <v>0</v>
      </c>
      <c r="BY9" s="116">
        <f t="shared" si="6"/>
        <v>0</v>
      </c>
      <c r="BZ9" s="116">
        <f t="shared" si="7"/>
        <v>0</v>
      </c>
      <c r="CA9" s="116">
        <f t="shared" si="8"/>
        <v>0</v>
      </c>
      <c r="CB9" s="116">
        <f t="shared" si="9"/>
        <v>0</v>
      </c>
      <c r="CC9" s="116">
        <f t="shared" si="10"/>
        <v>0</v>
      </c>
      <c r="CD9" s="116">
        <f t="shared" si="11"/>
        <v>0</v>
      </c>
      <c r="CE9" s="116">
        <f t="shared" si="12"/>
        <v>0</v>
      </c>
      <c r="CF9" s="116">
        <f t="shared" si="13"/>
        <v>0</v>
      </c>
      <c r="CG9" s="116">
        <f t="shared" si="14"/>
        <v>0</v>
      </c>
      <c r="CH9" s="116">
        <f t="shared" si="15"/>
        <v>0</v>
      </c>
      <c r="CI9" s="116">
        <f t="shared" si="16"/>
        <v>0</v>
      </c>
      <c r="CJ9" s="116">
        <f t="shared" si="17"/>
        <v>0</v>
      </c>
      <c r="CK9" s="116">
        <f t="shared" si="18"/>
        <v>0</v>
      </c>
      <c r="CL9" s="116">
        <f t="shared" si="19"/>
        <v>0</v>
      </c>
      <c r="CM9" s="116">
        <f t="shared" si="20"/>
        <v>0</v>
      </c>
      <c r="CN9" s="116">
        <f t="shared" si="21"/>
        <v>0</v>
      </c>
      <c r="CO9" s="116">
        <f t="shared" si="22"/>
        <v>0</v>
      </c>
      <c r="CP9" s="116">
        <f t="shared" si="23"/>
        <v>0</v>
      </c>
      <c r="CQ9" s="116">
        <f t="shared" si="24"/>
        <v>0</v>
      </c>
      <c r="CR9" s="116">
        <f t="shared" si="25"/>
        <v>0</v>
      </c>
      <c r="CS9" s="116">
        <f t="shared" si="26"/>
        <v>0</v>
      </c>
      <c r="CT9" s="116">
        <f t="shared" si="27"/>
        <v>0</v>
      </c>
      <c r="CU9" s="116">
        <f t="shared" si="28"/>
        <v>0</v>
      </c>
    </row>
    <row r="10" spans="1:99">
      <c r="E10" s="106"/>
      <c r="F10" s="109"/>
      <c r="G10" s="109"/>
      <c r="H10" s="109"/>
      <c r="I10" s="109"/>
      <c r="J10" s="110" t="str">
        <f t="shared" si="4"/>
        <v/>
      </c>
      <c r="K10" s="116">
        <f>IF(MONTH($B10)=1,IF($G10=Paramètres!H$2,$D10,0),0)</f>
        <v>0</v>
      </c>
      <c r="L10" s="116">
        <f>IF(OR(MONTH($B10)=1,MONTH($B10)=2,MONTH($B10)=3),IF($G10=Paramètres!H$3,$D10,0),0)</f>
        <v>0</v>
      </c>
      <c r="M10" s="116">
        <f>IF(OR(MONTH($B10)=1,MONTH($B10)=2,MONTH($B10)=3),IF($G10=Paramètres!H$4,$D10,0),0)</f>
        <v>0</v>
      </c>
      <c r="N10" s="116">
        <f>IF(OR(MONTH($B10)=1,MONTH($B10)=2,MONTH($B10)=3),IF($G10=Paramètres!H$5,$D10,0),0)</f>
        <v>0</v>
      </c>
      <c r="O10" s="116">
        <f>IF(MONTH($B10)=1,IF($G10=Paramètres!F$4,$D10,0),0)</f>
        <v>0</v>
      </c>
      <c r="P10" s="116">
        <f>IF(MONTH($B10)=2,IF($G10=Paramètres!$H$2,$D10,0),0)</f>
        <v>0</v>
      </c>
      <c r="Q10" s="116">
        <f>IF(MONTH($B10)=2,IF($G10=Paramètres!$F$4,$D10,0),0)</f>
        <v>0</v>
      </c>
      <c r="R10" s="116">
        <f>IF(MONTH($B10)=3,IF($G10=Paramètres!$H$2,$D10,0),0)</f>
        <v>0</v>
      </c>
      <c r="S10" s="116">
        <f>IF(MONTH($B10)=3,IF($G10=Paramètres!$F$4,$D10,0),0)</f>
        <v>0</v>
      </c>
      <c r="T10" s="116">
        <f>IF(MONTH($B10)=4,IF($G10=Paramètres!$H$2,$D10,0),0)</f>
        <v>0</v>
      </c>
      <c r="U10" s="116">
        <f>IF(OR(MONTH($B10)=4,MONTH($B10)=5,MONTH($B10)=6),IF($G10=Paramètres!$H$3,$D10,0),0)</f>
        <v>0</v>
      </c>
      <c r="V10" s="116">
        <f>IF(OR(MONTH($B10)=4,MONTH($B10)=5,MONTH($B10)=6),IF($G10=Paramètres!$H$4,$D10,0),0)</f>
        <v>0</v>
      </c>
      <c r="W10" s="116">
        <f>IF(OR(MONTH($B10)=4,MONTH($B10)=5,MONTH($B10)=6),IF($G10=Paramètres!$H$5,$D10,0),0)</f>
        <v>0</v>
      </c>
      <c r="X10" s="116">
        <f>IF(MONTH($B10)=4,IF($G10=Paramètres!$F$4,$D10,0),0)</f>
        <v>0</v>
      </c>
      <c r="Y10" s="116">
        <f>IF(MONTH($B10)=5,IF($G10=Paramètres!$H$2,$D10,0),0)</f>
        <v>0</v>
      </c>
      <c r="Z10" s="116">
        <f>IF(MONTH($B10)=5,IF($G10=Paramètres!$F$4,$D10,0),0)</f>
        <v>0</v>
      </c>
      <c r="AA10" s="116">
        <f>IF(MONTH($B10)=6,IF($G10=Paramètres!$H$2,$D10,0),0)</f>
        <v>0</v>
      </c>
      <c r="AB10" s="116">
        <f>IF(MONTH($B10)=6,IF($G10=Paramètres!$F$4,$D10,0),0)</f>
        <v>0</v>
      </c>
      <c r="AC10" s="116">
        <f>IF(MONTH($B10)=7,IF($G10=Paramètres!$H$2,$D10,0),0)</f>
        <v>0</v>
      </c>
      <c r="AD10" s="116">
        <f>IF(OR(MONTH($B10)=7,MONTH($B10)=8,MONTH($B10)=9),IF($G10=Paramètres!$H$3,$D10,0),0)</f>
        <v>0</v>
      </c>
      <c r="AE10" s="116">
        <f>IF(OR(MONTH($B10)=7,MONTH($B10)=8,MONTH($B10)=9),IF($G10=Paramètres!$H$4,$D10,0),0)</f>
        <v>0</v>
      </c>
      <c r="AF10" s="116">
        <f>IF(OR(MONTH($B10)=7,MONTH($B10)=8,MONTH($B10)=9),IF($G10=Paramètres!$H$5,$D10,0),0)</f>
        <v>0</v>
      </c>
      <c r="AG10" s="116">
        <f>IF(MONTH($B10)=7,IF($G10=Paramètres!$F$4,$D10,0),0)</f>
        <v>0</v>
      </c>
      <c r="AH10" s="116">
        <f>IF(MONTH($B10)=8,IF($G10=Paramètres!$H$2,$D10,0),0)</f>
        <v>0</v>
      </c>
      <c r="AI10" s="116">
        <f>IF(MONTH($B10)=8,IF($G10=Paramètres!$F$4,$D10,0),0)</f>
        <v>0</v>
      </c>
      <c r="AJ10" s="116">
        <f>IF(MONTH($B10)=9,IF($G10=Paramètres!$H$2,$D10,0),0)</f>
        <v>0</v>
      </c>
      <c r="AK10" s="116">
        <f>IF(MONTH($B10)=9,IF($G10=Paramètres!$F$4,$D10,0),0)</f>
        <v>0</v>
      </c>
      <c r="AL10" s="116">
        <f>IF(MONTH($B10)=10,IF($G10=Paramètres!$H$2,$D10,0),0)</f>
        <v>0</v>
      </c>
      <c r="AM10" s="116">
        <f>IF(OR(MONTH($B10)=10,MONTH($B10)=11,MONTH($B10)=12),IF($G10=Paramètres!$H$3,$D10,0),0)</f>
        <v>0</v>
      </c>
      <c r="AN10" s="116">
        <f>IF(OR(MONTH($B10)=10,MONTH($B10)=11,MONTH($B10)=12),IF($G10=Paramètres!$H$4,$D10,0),0)</f>
        <v>0</v>
      </c>
      <c r="AO10" s="116">
        <f>IF(OR(MONTH($B10)=10,MONTH($B10)=11,MONTH($B10)=12),IF($G10=Paramètres!$H$5,$D10,0),0)</f>
        <v>0</v>
      </c>
      <c r="AP10" s="116">
        <f>IF(MONTH($B10)=10,IF($G10=Paramètres!$F$4,$D10,0),0)</f>
        <v>0</v>
      </c>
      <c r="AQ10" s="116">
        <f>IF(MONTH($B10)=11,IF($G10=Paramètres!$H$2,$D10,0),0)</f>
        <v>0</v>
      </c>
      <c r="AR10" s="116">
        <f>IF(MONTH($B10)=11,IF($G10=Paramètres!$F$4,$D10,0),0)</f>
        <v>0</v>
      </c>
      <c r="AS10" s="116">
        <f>IF(MONTH($B10)=12,IF($G10=Paramètres!$H$2,$D10,0),0)</f>
        <v>0</v>
      </c>
      <c r="AT10" s="116">
        <f>IF(MONTH($B10)=12,IF($G10=Paramètres!$F$4,$D10,0),0)</f>
        <v>0</v>
      </c>
      <c r="AU10" s="116">
        <f>IF($G10=Paramètres!D$2,$D10,0)</f>
        <v>0</v>
      </c>
      <c r="AV10" s="116">
        <f>IF($G10=Paramètres!D$3,$D10,0)</f>
        <v>0</v>
      </c>
      <c r="AW10" s="116">
        <f>IF($G10=Paramètres!D$4,$D10,0)</f>
        <v>0</v>
      </c>
      <c r="AX10" s="116">
        <f>IF($G10=Paramètres!D$5,$D10,0)</f>
        <v>0</v>
      </c>
      <c r="AY10" s="116">
        <f>IF($G10=Paramètres!D$6,$D10,0)</f>
        <v>0</v>
      </c>
      <c r="AZ10" s="116">
        <f>IF($G10=Paramètres!D$7,$D10,0)</f>
        <v>0</v>
      </c>
      <c r="BA10" s="116">
        <f>IF($G10=Paramètres!D$8,$D10,0)</f>
        <v>0</v>
      </c>
      <c r="BB10" s="116">
        <f>IF($G10=Paramètres!D$9,$D10,0)</f>
        <v>0</v>
      </c>
      <c r="BC10" s="116">
        <f>IF($G10=Paramètres!D$10,$D10,0)</f>
        <v>0</v>
      </c>
      <c r="BD10" s="116">
        <f>IF($G10=Paramètres!D$11,$D10,0)</f>
        <v>0</v>
      </c>
      <c r="BE10" s="116">
        <f>IF($G10=Paramètres!D$12,$D10,0)</f>
        <v>0</v>
      </c>
      <c r="BF10" s="116">
        <f>IF($G10=Paramètres!E$2,$D10,0)</f>
        <v>0</v>
      </c>
      <c r="BG10" s="116">
        <f>IF($G10=Paramètres!E$3,$D10,0)</f>
        <v>0</v>
      </c>
      <c r="BH10" s="116">
        <f>IF($G10=Paramètres!E$4,$D10,0)</f>
        <v>0</v>
      </c>
      <c r="BI10" s="116">
        <f>IF($G10=Paramètres!F$2,$D10,0)</f>
        <v>0</v>
      </c>
      <c r="BJ10" s="116">
        <f>IF($G10=Paramètres!F$3,$D10,0)</f>
        <v>0</v>
      </c>
      <c r="BK10" s="116">
        <f>IF($G10=Paramètres!F$5,$D10,0)</f>
        <v>0</v>
      </c>
      <c r="BL10" s="116">
        <f>IF($G10=Paramètres!F$6,$D10,0)</f>
        <v>0</v>
      </c>
      <c r="BM10" s="116">
        <f>IF($G10=Paramètres!F$7,$D10,0)</f>
        <v>0</v>
      </c>
      <c r="BN10" s="116">
        <f>IF($G10=Paramètres!F$8,$D10,0)</f>
        <v>0</v>
      </c>
      <c r="BO10" s="116">
        <f>IF($G10=Paramètres!F$9,$D10,0)</f>
        <v>0</v>
      </c>
      <c r="BP10" s="116">
        <f t="shared" si="3"/>
        <v>0</v>
      </c>
      <c r="BQ10" s="116">
        <f>IF($G10=Paramètres!H$6,$D10,0)</f>
        <v>0</v>
      </c>
      <c r="BR10" s="116">
        <f>IF($G10=Paramètres!I$2,$D10,0)</f>
        <v>0</v>
      </c>
      <c r="BS10" s="116">
        <f>IF($G10=Paramètres!I$3,$D10,0)</f>
        <v>0</v>
      </c>
      <c r="BT10" s="116">
        <f>IF($G10=Paramètres!I$4,$D10,0)</f>
        <v>0</v>
      </c>
      <c r="BU10" s="116">
        <f>IF($G10=Paramètres!J$2,$D10,0)</f>
        <v>0</v>
      </c>
      <c r="BV10" s="116">
        <f>IF($G10=Paramètres!J$3,$D10,0)</f>
        <v>0</v>
      </c>
      <c r="BW10" s="116">
        <f>IF($G10=Paramètres!J$4,$D10,0)</f>
        <v>0</v>
      </c>
      <c r="BX10" s="116">
        <f t="shared" si="5"/>
        <v>0</v>
      </c>
      <c r="BY10" s="116">
        <f t="shared" si="6"/>
        <v>0</v>
      </c>
      <c r="BZ10" s="116">
        <f t="shared" si="7"/>
        <v>0</v>
      </c>
      <c r="CA10" s="116">
        <f t="shared" si="8"/>
        <v>0</v>
      </c>
      <c r="CB10" s="116">
        <f t="shared" si="9"/>
        <v>0</v>
      </c>
      <c r="CC10" s="116">
        <f t="shared" si="10"/>
        <v>0</v>
      </c>
      <c r="CD10" s="116">
        <f t="shared" si="11"/>
        <v>0</v>
      </c>
      <c r="CE10" s="116">
        <f t="shared" si="12"/>
        <v>0</v>
      </c>
      <c r="CF10" s="116">
        <f t="shared" si="13"/>
        <v>0</v>
      </c>
      <c r="CG10" s="116">
        <f t="shared" si="14"/>
        <v>0</v>
      </c>
      <c r="CH10" s="116">
        <f t="shared" si="15"/>
        <v>0</v>
      </c>
      <c r="CI10" s="116">
        <f t="shared" si="16"/>
        <v>0</v>
      </c>
      <c r="CJ10" s="116">
        <f t="shared" si="17"/>
        <v>0</v>
      </c>
      <c r="CK10" s="116">
        <f t="shared" si="18"/>
        <v>0</v>
      </c>
      <c r="CL10" s="116">
        <f t="shared" si="19"/>
        <v>0</v>
      </c>
      <c r="CM10" s="116">
        <f t="shared" si="20"/>
        <v>0</v>
      </c>
      <c r="CN10" s="116">
        <f t="shared" si="21"/>
        <v>0</v>
      </c>
      <c r="CO10" s="116">
        <f t="shared" si="22"/>
        <v>0</v>
      </c>
      <c r="CP10" s="116">
        <f t="shared" si="23"/>
        <v>0</v>
      </c>
      <c r="CQ10" s="116">
        <f t="shared" si="24"/>
        <v>0</v>
      </c>
      <c r="CR10" s="116">
        <f t="shared" si="25"/>
        <v>0</v>
      </c>
      <c r="CS10" s="116">
        <f t="shared" si="26"/>
        <v>0</v>
      </c>
      <c r="CT10" s="116">
        <f t="shared" si="27"/>
        <v>0</v>
      </c>
      <c r="CU10" s="116">
        <f t="shared" si="28"/>
        <v>0</v>
      </c>
    </row>
    <row r="11" spans="1:99">
      <c r="E11" s="106"/>
      <c r="F11" s="109"/>
      <c r="G11" s="109"/>
      <c r="H11" s="109"/>
      <c r="I11" s="109"/>
      <c r="J11" s="110" t="str">
        <f t="shared" si="4"/>
        <v/>
      </c>
      <c r="K11" s="116">
        <f>IF(MONTH($B11)=1,IF($G11=Paramètres!H$2,$D11,0),0)</f>
        <v>0</v>
      </c>
      <c r="L11" s="116">
        <f>IF(OR(MONTH($B11)=1,MONTH($B11)=2,MONTH($B11)=3),IF($G11=Paramètres!H$3,$D11,0),0)</f>
        <v>0</v>
      </c>
      <c r="M11" s="116">
        <f>IF(OR(MONTH($B11)=1,MONTH($B11)=2,MONTH($B11)=3),IF($G11=Paramètres!H$4,$D11,0),0)</f>
        <v>0</v>
      </c>
      <c r="N11" s="116">
        <f>IF(OR(MONTH($B11)=1,MONTH($B11)=2,MONTH($B11)=3),IF($G11=Paramètres!H$5,$D11,0),0)</f>
        <v>0</v>
      </c>
      <c r="O11" s="116">
        <f>IF(MONTH($B11)=1,IF($G11=Paramètres!F$4,$D11,0),0)</f>
        <v>0</v>
      </c>
      <c r="P11" s="116">
        <f>IF(MONTH($B11)=2,IF($G11=Paramètres!$H$2,$D11,0),0)</f>
        <v>0</v>
      </c>
      <c r="Q11" s="116">
        <f>IF(MONTH($B11)=2,IF($G11=Paramètres!$F$4,$D11,0),0)</f>
        <v>0</v>
      </c>
      <c r="R11" s="116">
        <f>IF(MONTH($B11)=3,IF($G11=Paramètres!$H$2,$D11,0),0)</f>
        <v>0</v>
      </c>
      <c r="S11" s="116">
        <f>IF(MONTH($B11)=3,IF($G11=Paramètres!$F$4,$D11,0),0)</f>
        <v>0</v>
      </c>
      <c r="T11" s="116">
        <f>IF(MONTH($B11)=4,IF($G11=Paramètres!$H$2,$D11,0),0)</f>
        <v>0</v>
      </c>
      <c r="U11" s="116">
        <f>IF(OR(MONTH($B11)=4,MONTH($B11)=5,MONTH($B11)=6),IF($G11=Paramètres!$H$3,$D11,0),0)</f>
        <v>0</v>
      </c>
      <c r="V11" s="116">
        <f>IF(OR(MONTH($B11)=4,MONTH($B11)=5,MONTH($B11)=6),IF($G11=Paramètres!$H$4,$D11,0),0)</f>
        <v>0</v>
      </c>
      <c r="W11" s="116">
        <f>IF(OR(MONTH($B11)=4,MONTH($B11)=5,MONTH($B11)=6),IF($G11=Paramètres!$H$5,$D11,0),0)</f>
        <v>0</v>
      </c>
      <c r="X11" s="116">
        <f>IF(MONTH($B11)=4,IF($G11=Paramètres!$F$4,$D11,0),0)</f>
        <v>0</v>
      </c>
      <c r="Y11" s="116">
        <f>IF(MONTH($B11)=5,IF($G11=Paramètres!$H$2,$D11,0),0)</f>
        <v>0</v>
      </c>
      <c r="Z11" s="116">
        <f>IF(MONTH($B11)=5,IF($G11=Paramètres!$F$4,$D11,0),0)</f>
        <v>0</v>
      </c>
      <c r="AA11" s="116">
        <f>IF(MONTH($B11)=6,IF($G11=Paramètres!$H$2,$D11,0),0)</f>
        <v>0</v>
      </c>
      <c r="AB11" s="116">
        <f>IF(MONTH($B11)=6,IF($G11=Paramètres!$F$4,$D11,0),0)</f>
        <v>0</v>
      </c>
      <c r="AC11" s="116">
        <f>IF(MONTH($B11)=7,IF($G11=Paramètres!$H$2,$D11,0),0)</f>
        <v>0</v>
      </c>
      <c r="AD11" s="116">
        <f>IF(OR(MONTH($B11)=7,MONTH($B11)=8,MONTH($B11)=9),IF($G11=Paramètres!$H$3,$D11,0),0)</f>
        <v>0</v>
      </c>
      <c r="AE11" s="116">
        <f>IF(OR(MONTH($B11)=7,MONTH($B11)=8,MONTH($B11)=9),IF($G11=Paramètres!$H$4,$D11,0),0)</f>
        <v>0</v>
      </c>
      <c r="AF11" s="116">
        <f>IF(OR(MONTH($B11)=7,MONTH($B11)=8,MONTH($B11)=9),IF($G11=Paramètres!$H$5,$D11,0),0)</f>
        <v>0</v>
      </c>
      <c r="AG11" s="116">
        <f>IF(MONTH($B11)=7,IF($G11=Paramètres!$F$4,$D11,0),0)</f>
        <v>0</v>
      </c>
      <c r="AH11" s="116">
        <f>IF(MONTH($B11)=8,IF($G11=Paramètres!$H$2,$D11,0),0)</f>
        <v>0</v>
      </c>
      <c r="AI11" s="116">
        <f>IF(MONTH($B11)=8,IF($G11=Paramètres!$F$4,$D11,0),0)</f>
        <v>0</v>
      </c>
      <c r="AJ11" s="116">
        <f>IF(MONTH($B11)=9,IF($G11=Paramètres!$H$2,$D11,0),0)</f>
        <v>0</v>
      </c>
      <c r="AK11" s="116">
        <f>IF(MONTH($B11)=9,IF($G11=Paramètres!$F$4,$D11,0),0)</f>
        <v>0</v>
      </c>
      <c r="AL11" s="116">
        <f>IF(MONTH($B11)=10,IF($G11=Paramètres!$H$2,$D11,0),0)</f>
        <v>0</v>
      </c>
      <c r="AM11" s="116">
        <f>IF(OR(MONTH($B11)=10,MONTH($B11)=11,MONTH($B11)=12),IF($G11=Paramètres!$H$3,$D11,0),0)</f>
        <v>0</v>
      </c>
      <c r="AN11" s="116">
        <f>IF(OR(MONTH($B11)=10,MONTH($B11)=11,MONTH($B11)=12),IF($G11=Paramètres!$H$4,$D11,0),0)</f>
        <v>0</v>
      </c>
      <c r="AO11" s="116">
        <f>IF(OR(MONTH($B11)=10,MONTH($B11)=11,MONTH($B11)=12),IF($G11=Paramètres!$H$5,$D11,0),0)</f>
        <v>0</v>
      </c>
      <c r="AP11" s="116">
        <f>IF(MONTH($B11)=10,IF($G11=Paramètres!$F$4,$D11,0),0)</f>
        <v>0</v>
      </c>
      <c r="AQ11" s="116">
        <f>IF(MONTH($B11)=11,IF($G11=Paramètres!$H$2,$D11,0),0)</f>
        <v>0</v>
      </c>
      <c r="AR11" s="116">
        <f>IF(MONTH($B11)=11,IF($G11=Paramètres!$F$4,$D11,0),0)</f>
        <v>0</v>
      </c>
      <c r="AS11" s="116">
        <f>IF(MONTH($B11)=12,IF($G11=Paramètres!$H$2,$D11,0),0)</f>
        <v>0</v>
      </c>
      <c r="AT11" s="116">
        <f>IF(MONTH($B11)=12,IF($G11=Paramètres!$F$4,$D11,0),0)</f>
        <v>0</v>
      </c>
      <c r="AU11" s="116">
        <f>IF($G11=Paramètres!D$2,$D11,0)</f>
        <v>0</v>
      </c>
      <c r="AV11" s="116">
        <f>IF($G11=Paramètres!D$3,$D11,0)</f>
        <v>0</v>
      </c>
      <c r="AW11" s="116">
        <f>IF($G11=Paramètres!D$4,$D11,0)</f>
        <v>0</v>
      </c>
      <c r="AX11" s="116">
        <f>IF($G11=Paramètres!D$5,$D11,0)</f>
        <v>0</v>
      </c>
      <c r="AY11" s="116">
        <f>IF($G11=Paramètres!D$6,$D11,0)</f>
        <v>0</v>
      </c>
      <c r="AZ11" s="116">
        <f>IF($G11=Paramètres!D$7,$D11,0)</f>
        <v>0</v>
      </c>
      <c r="BA11" s="116">
        <f>IF($G11=Paramètres!D$8,$D11,0)</f>
        <v>0</v>
      </c>
      <c r="BB11" s="116">
        <f>IF($G11=Paramètres!D$9,$D11,0)</f>
        <v>0</v>
      </c>
      <c r="BC11" s="116">
        <f>IF($G11=Paramètres!D$10,$D11,0)</f>
        <v>0</v>
      </c>
      <c r="BD11" s="116">
        <f>IF($G11=Paramètres!D$11,$D11,0)</f>
        <v>0</v>
      </c>
      <c r="BE11" s="116">
        <f>IF($G11=Paramètres!D$12,$D11,0)</f>
        <v>0</v>
      </c>
      <c r="BF11" s="116">
        <f>IF($G11=Paramètres!E$2,$D11,0)</f>
        <v>0</v>
      </c>
      <c r="BG11" s="116">
        <f>IF($G11=Paramètres!E$3,$D11,0)</f>
        <v>0</v>
      </c>
      <c r="BH11" s="116">
        <f>IF($G11=Paramètres!E$4,$D11,0)</f>
        <v>0</v>
      </c>
      <c r="BI11" s="116">
        <f>IF($G11=Paramètres!F$2,$D11,0)</f>
        <v>0</v>
      </c>
      <c r="BJ11" s="116">
        <f>IF($G11=Paramètres!F$3,$D11,0)</f>
        <v>0</v>
      </c>
      <c r="BK11" s="116">
        <f>IF($G11=Paramètres!F$5,$D11,0)</f>
        <v>0</v>
      </c>
      <c r="BL11" s="116">
        <f>IF($G11=Paramètres!F$6,$D11,0)</f>
        <v>0</v>
      </c>
      <c r="BM11" s="116">
        <f>IF($G11=Paramètres!F$7,$D11,0)</f>
        <v>0</v>
      </c>
      <c r="BN11" s="116">
        <f>IF($G11=Paramètres!F$8,$D11,0)</f>
        <v>0</v>
      </c>
      <c r="BO11" s="116">
        <f>IF($G11=Paramètres!F$9,$D11,0)</f>
        <v>0</v>
      </c>
      <c r="BP11" s="116">
        <f t="shared" si="3"/>
        <v>0</v>
      </c>
      <c r="BQ11" s="116">
        <f>IF($G11=Paramètres!H$6,$D11,0)</f>
        <v>0</v>
      </c>
      <c r="BR11" s="116">
        <f>IF($G11=Paramètres!I$2,$D11,0)</f>
        <v>0</v>
      </c>
      <c r="BS11" s="116">
        <f>IF($G11=Paramètres!I$3,$D11,0)</f>
        <v>0</v>
      </c>
      <c r="BT11" s="116">
        <f>IF($G11=Paramètres!I$4,$D11,0)</f>
        <v>0</v>
      </c>
      <c r="BU11" s="116">
        <f>IF($G11=Paramètres!J$2,$D11,0)</f>
        <v>0</v>
      </c>
      <c r="BV11" s="116">
        <f>IF($G11=Paramètres!J$3,$D11,0)</f>
        <v>0</v>
      </c>
      <c r="BW11" s="116">
        <f>IF($G11=Paramètres!J$4,$D11,0)</f>
        <v>0</v>
      </c>
      <c r="BX11" s="116">
        <f t="shared" si="5"/>
        <v>0</v>
      </c>
      <c r="BY11" s="116">
        <f t="shared" si="6"/>
        <v>0</v>
      </c>
      <c r="BZ11" s="116">
        <f t="shared" si="7"/>
        <v>0</v>
      </c>
      <c r="CA11" s="116">
        <f t="shared" si="8"/>
        <v>0</v>
      </c>
      <c r="CB11" s="116">
        <f t="shared" si="9"/>
        <v>0</v>
      </c>
      <c r="CC11" s="116">
        <f t="shared" si="10"/>
        <v>0</v>
      </c>
      <c r="CD11" s="116">
        <f t="shared" si="11"/>
        <v>0</v>
      </c>
      <c r="CE11" s="116">
        <f t="shared" si="12"/>
        <v>0</v>
      </c>
      <c r="CF11" s="116">
        <f t="shared" si="13"/>
        <v>0</v>
      </c>
      <c r="CG11" s="116">
        <f t="shared" si="14"/>
        <v>0</v>
      </c>
      <c r="CH11" s="116">
        <f t="shared" si="15"/>
        <v>0</v>
      </c>
      <c r="CI11" s="116">
        <f t="shared" si="16"/>
        <v>0</v>
      </c>
      <c r="CJ11" s="116">
        <f t="shared" si="17"/>
        <v>0</v>
      </c>
      <c r="CK11" s="116">
        <f t="shared" si="18"/>
        <v>0</v>
      </c>
      <c r="CL11" s="116">
        <f t="shared" si="19"/>
        <v>0</v>
      </c>
      <c r="CM11" s="116">
        <f t="shared" si="20"/>
        <v>0</v>
      </c>
      <c r="CN11" s="116">
        <f t="shared" si="21"/>
        <v>0</v>
      </c>
      <c r="CO11" s="116">
        <f t="shared" si="22"/>
        <v>0</v>
      </c>
      <c r="CP11" s="116">
        <f t="shared" si="23"/>
        <v>0</v>
      </c>
      <c r="CQ11" s="116">
        <f t="shared" si="24"/>
        <v>0</v>
      </c>
      <c r="CR11" s="116">
        <f t="shared" si="25"/>
        <v>0</v>
      </c>
      <c r="CS11" s="116">
        <f t="shared" si="26"/>
        <v>0</v>
      </c>
      <c r="CT11" s="116">
        <f t="shared" si="27"/>
        <v>0</v>
      </c>
      <c r="CU11" s="116">
        <f t="shared" si="28"/>
        <v>0</v>
      </c>
    </row>
    <row r="12" spans="1:99">
      <c r="E12" s="106"/>
      <c r="F12" s="109"/>
      <c r="G12" s="109"/>
      <c r="H12" s="109"/>
      <c r="I12" s="109"/>
      <c r="J12" s="110" t="str">
        <f t="shared" si="4"/>
        <v/>
      </c>
      <c r="K12" s="116">
        <f>IF(MONTH($B12)=1,IF($G12=Paramètres!H$2,$D12,0),0)</f>
        <v>0</v>
      </c>
      <c r="L12" s="116">
        <f>IF(OR(MONTH($B12)=1,MONTH($B12)=2,MONTH($B12)=3),IF($G12=Paramètres!H$3,$D12,0),0)</f>
        <v>0</v>
      </c>
      <c r="M12" s="116">
        <f>IF(OR(MONTH($B12)=1,MONTH($B12)=2,MONTH($B12)=3),IF($G12=Paramètres!H$4,$D12,0),0)</f>
        <v>0</v>
      </c>
      <c r="N12" s="116">
        <f>IF(OR(MONTH($B12)=1,MONTH($B12)=2,MONTH($B12)=3),IF($G12=Paramètres!H$5,$D12,0),0)</f>
        <v>0</v>
      </c>
      <c r="O12" s="116">
        <f>IF(MONTH($B12)=1,IF($G12=Paramètres!F$4,$D12,0),0)</f>
        <v>0</v>
      </c>
      <c r="P12" s="116">
        <f>IF(MONTH($B12)=2,IF($G12=Paramètres!$H$2,$D12,0),0)</f>
        <v>0</v>
      </c>
      <c r="Q12" s="116">
        <f>IF(MONTH($B12)=2,IF($G12=Paramètres!$F$4,$D12,0),0)</f>
        <v>0</v>
      </c>
      <c r="R12" s="116">
        <f>IF(MONTH($B12)=3,IF($G12=Paramètres!$H$2,$D12,0),0)</f>
        <v>0</v>
      </c>
      <c r="S12" s="116">
        <f>IF(MONTH($B12)=3,IF($G12=Paramètres!$F$4,$D12,0),0)</f>
        <v>0</v>
      </c>
      <c r="T12" s="116">
        <f>IF(MONTH($B12)=4,IF($G12=Paramètres!$H$2,$D12,0),0)</f>
        <v>0</v>
      </c>
      <c r="U12" s="116">
        <f>IF(OR(MONTH($B12)=4,MONTH($B12)=5,MONTH($B12)=6),IF($G12=Paramètres!$H$3,$D12,0),0)</f>
        <v>0</v>
      </c>
      <c r="V12" s="116">
        <f>IF(OR(MONTH($B12)=4,MONTH($B12)=5,MONTH($B12)=6),IF($G12=Paramètres!$H$4,$D12,0),0)</f>
        <v>0</v>
      </c>
      <c r="W12" s="116">
        <f>IF(OR(MONTH($B12)=4,MONTH($B12)=5,MONTH($B12)=6),IF($G12=Paramètres!$H$5,$D12,0),0)</f>
        <v>0</v>
      </c>
      <c r="X12" s="116">
        <f>IF(MONTH($B12)=4,IF($G12=Paramètres!$F$4,$D12,0),0)</f>
        <v>0</v>
      </c>
      <c r="Y12" s="116">
        <f>IF(MONTH($B12)=5,IF($G12=Paramètres!$H$2,$D12,0),0)</f>
        <v>0</v>
      </c>
      <c r="Z12" s="116">
        <f>IF(MONTH($B12)=5,IF($G12=Paramètres!$F$4,$D12,0),0)</f>
        <v>0</v>
      </c>
      <c r="AA12" s="116">
        <f>IF(MONTH($B12)=6,IF($G12=Paramètres!$H$2,$D12,0),0)</f>
        <v>0</v>
      </c>
      <c r="AB12" s="116">
        <f>IF(MONTH($B12)=6,IF($G12=Paramètres!$F$4,$D12,0),0)</f>
        <v>0</v>
      </c>
      <c r="AC12" s="116">
        <f>IF(MONTH($B12)=7,IF($G12=Paramètres!$H$2,$D12,0),0)</f>
        <v>0</v>
      </c>
      <c r="AD12" s="116">
        <f>IF(OR(MONTH($B12)=7,MONTH($B12)=8,MONTH($B12)=9),IF($G12=Paramètres!$H$3,$D12,0),0)</f>
        <v>0</v>
      </c>
      <c r="AE12" s="116">
        <f>IF(OR(MONTH($B12)=7,MONTH($B12)=8,MONTH($B12)=9),IF($G12=Paramètres!$H$4,$D12,0),0)</f>
        <v>0</v>
      </c>
      <c r="AF12" s="116">
        <f>IF(OR(MONTH($B12)=7,MONTH($B12)=8,MONTH($B12)=9),IF($G12=Paramètres!$H$5,$D12,0),0)</f>
        <v>0</v>
      </c>
      <c r="AG12" s="116">
        <f>IF(MONTH($B12)=7,IF($G12=Paramètres!$F$4,$D12,0),0)</f>
        <v>0</v>
      </c>
      <c r="AH12" s="116">
        <f>IF(MONTH($B12)=8,IF($G12=Paramètres!$H$2,$D12,0),0)</f>
        <v>0</v>
      </c>
      <c r="AI12" s="116">
        <f>IF(MONTH($B12)=8,IF($G12=Paramètres!$F$4,$D12,0),0)</f>
        <v>0</v>
      </c>
      <c r="AJ12" s="116">
        <f>IF(MONTH($B12)=9,IF($G12=Paramètres!$H$2,$D12,0),0)</f>
        <v>0</v>
      </c>
      <c r="AK12" s="116">
        <f>IF(MONTH($B12)=9,IF($G12=Paramètres!$F$4,$D12,0),0)</f>
        <v>0</v>
      </c>
      <c r="AL12" s="116">
        <f>IF(MONTH($B12)=10,IF($G12=Paramètres!$H$2,$D12,0),0)</f>
        <v>0</v>
      </c>
      <c r="AM12" s="116">
        <f>IF(OR(MONTH($B12)=10,MONTH($B12)=11,MONTH($B12)=12),IF($G12=Paramètres!$H$3,$D12,0),0)</f>
        <v>0</v>
      </c>
      <c r="AN12" s="116">
        <f>IF(OR(MONTH($B12)=10,MONTH($B12)=11,MONTH($B12)=12),IF($G12=Paramètres!$H$4,$D12,0),0)</f>
        <v>0</v>
      </c>
      <c r="AO12" s="116">
        <f>IF(OR(MONTH($B12)=10,MONTH($B12)=11,MONTH($B12)=12),IF($G12=Paramètres!$H$5,$D12,0),0)</f>
        <v>0</v>
      </c>
      <c r="AP12" s="116">
        <f>IF(MONTH($B12)=10,IF($G12=Paramètres!$F$4,$D12,0),0)</f>
        <v>0</v>
      </c>
      <c r="AQ12" s="116">
        <f>IF(MONTH($B12)=11,IF($G12=Paramètres!$H$2,$D12,0),0)</f>
        <v>0</v>
      </c>
      <c r="AR12" s="116">
        <f>IF(MONTH($B12)=11,IF($G12=Paramètres!$F$4,$D12,0),0)</f>
        <v>0</v>
      </c>
      <c r="AS12" s="116">
        <f>IF(MONTH($B12)=12,IF($G12=Paramètres!$H$2,$D12,0),0)</f>
        <v>0</v>
      </c>
      <c r="AT12" s="116">
        <f>IF(MONTH($B12)=12,IF($G12=Paramètres!$F$4,$D12,0),0)</f>
        <v>0</v>
      </c>
      <c r="AU12" s="116">
        <f>IF($G12=Paramètres!D$2,$D12,0)</f>
        <v>0</v>
      </c>
      <c r="AV12" s="116">
        <f>IF($G12=Paramètres!D$3,$D12,0)</f>
        <v>0</v>
      </c>
      <c r="AW12" s="116">
        <f>IF($G12=Paramètres!D$4,$D12,0)</f>
        <v>0</v>
      </c>
      <c r="AX12" s="116">
        <f>IF($G12=Paramètres!D$5,$D12,0)</f>
        <v>0</v>
      </c>
      <c r="AY12" s="116">
        <f>IF($G12=Paramètres!D$6,$D12,0)</f>
        <v>0</v>
      </c>
      <c r="AZ12" s="116">
        <f>IF($G12=Paramètres!D$7,$D12,0)</f>
        <v>0</v>
      </c>
      <c r="BA12" s="116">
        <f>IF($G12=Paramètres!D$8,$D12,0)</f>
        <v>0</v>
      </c>
      <c r="BB12" s="116">
        <f>IF($G12=Paramètres!D$9,$D12,0)</f>
        <v>0</v>
      </c>
      <c r="BC12" s="116">
        <f>IF($G12=Paramètres!D$10,$D12,0)</f>
        <v>0</v>
      </c>
      <c r="BD12" s="116">
        <f>IF($G12=Paramètres!D$11,$D12,0)</f>
        <v>0</v>
      </c>
      <c r="BE12" s="116">
        <f>IF($G12=Paramètres!D$12,$D12,0)</f>
        <v>0</v>
      </c>
      <c r="BF12" s="116">
        <f>IF($G12=Paramètres!E$2,$D12,0)</f>
        <v>0</v>
      </c>
      <c r="BG12" s="116">
        <f>IF($G12=Paramètres!E$3,$D12,0)</f>
        <v>0</v>
      </c>
      <c r="BH12" s="116">
        <f>IF($G12=Paramètres!E$4,$D12,0)</f>
        <v>0</v>
      </c>
      <c r="BI12" s="116">
        <f>IF($G12=Paramètres!F$2,$D12,0)</f>
        <v>0</v>
      </c>
      <c r="BJ12" s="116">
        <f>IF($G12=Paramètres!F$3,$D12,0)</f>
        <v>0</v>
      </c>
      <c r="BK12" s="116">
        <f>IF($G12=Paramètres!F$5,$D12,0)</f>
        <v>0</v>
      </c>
      <c r="BL12" s="116">
        <f>IF($G12=Paramètres!F$6,$D12,0)</f>
        <v>0</v>
      </c>
      <c r="BM12" s="116">
        <f>IF($G12=Paramètres!F$7,$D12,0)</f>
        <v>0</v>
      </c>
      <c r="BN12" s="116">
        <f>IF($G12=Paramètres!F$8,$D12,0)</f>
        <v>0</v>
      </c>
      <c r="BO12" s="116">
        <f>IF($G12=Paramètres!F$9,$D12,0)</f>
        <v>0</v>
      </c>
      <c r="BP12" s="116">
        <f t="shared" si="3"/>
        <v>0</v>
      </c>
      <c r="BQ12" s="116">
        <f>IF($G12=Paramètres!H$6,$D12,0)</f>
        <v>0</v>
      </c>
      <c r="BR12" s="116">
        <f>IF($G12=Paramètres!I$2,$D12,0)</f>
        <v>0</v>
      </c>
      <c r="BS12" s="116">
        <f>IF($G12=Paramètres!I$3,$D12,0)</f>
        <v>0</v>
      </c>
      <c r="BT12" s="116">
        <f>IF($G12=Paramètres!I$4,$D12,0)</f>
        <v>0</v>
      </c>
      <c r="BU12" s="116">
        <f>IF($G12=Paramètres!J$2,$D12,0)</f>
        <v>0</v>
      </c>
      <c r="BV12" s="116">
        <f>IF($G12=Paramètres!J$3,$D12,0)</f>
        <v>0</v>
      </c>
      <c r="BW12" s="116">
        <f>IF($G12=Paramètres!J$4,$D12,0)</f>
        <v>0</v>
      </c>
      <c r="BX12" s="116">
        <f t="shared" si="5"/>
        <v>0</v>
      </c>
      <c r="BY12" s="116">
        <f t="shared" si="6"/>
        <v>0</v>
      </c>
      <c r="BZ12" s="116">
        <f t="shared" si="7"/>
        <v>0</v>
      </c>
      <c r="CA12" s="116">
        <f t="shared" si="8"/>
        <v>0</v>
      </c>
      <c r="CB12" s="116">
        <f t="shared" si="9"/>
        <v>0</v>
      </c>
      <c r="CC12" s="116">
        <f t="shared" si="10"/>
        <v>0</v>
      </c>
      <c r="CD12" s="116">
        <f t="shared" si="11"/>
        <v>0</v>
      </c>
      <c r="CE12" s="116">
        <f t="shared" si="12"/>
        <v>0</v>
      </c>
      <c r="CF12" s="116">
        <f t="shared" si="13"/>
        <v>0</v>
      </c>
      <c r="CG12" s="116">
        <f t="shared" si="14"/>
        <v>0</v>
      </c>
      <c r="CH12" s="116">
        <f t="shared" si="15"/>
        <v>0</v>
      </c>
      <c r="CI12" s="116">
        <f t="shared" si="16"/>
        <v>0</v>
      </c>
      <c r="CJ12" s="116">
        <f t="shared" si="17"/>
        <v>0</v>
      </c>
      <c r="CK12" s="116">
        <f t="shared" si="18"/>
        <v>0</v>
      </c>
      <c r="CL12" s="116">
        <f t="shared" si="19"/>
        <v>0</v>
      </c>
      <c r="CM12" s="116">
        <f t="shared" si="20"/>
        <v>0</v>
      </c>
      <c r="CN12" s="116">
        <f t="shared" si="21"/>
        <v>0</v>
      </c>
      <c r="CO12" s="116">
        <f t="shared" si="22"/>
        <v>0</v>
      </c>
      <c r="CP12" s="116">
        <f t="shared" si="23"/>
        <v>0</v>
      </c>
      <c r="CQ12" s="116">
        <f t="shared" si="24"/>
        <v>0</v>
      </c>
      <c r="CR12" s="116">
        <f t="shared" si="25"/>
        <v>0</v>
      </c>
      <c r="CS12" s="116">
        <f t="shared" si="26"/>
        <v>0</v>
      </c>
      <c r="CT12" s="116">
        <f t="shared" si="27"/>
        <v>0</v>
      </c>
      <c r="CU12" s="116">
        <f t="shared" si="28"/>
        <v>0</v>
      </c>
    </row>
    <row r="13" spans="1:99">
      <c r="E13" s="106"/>
      <c r="F13" s="109"/>
      <c r="G13" s="109"/>
      <c r="H13" s="109"/>
      <c r="I13" s="109"/>
      <c r="J13" s="110" t="str">
        <f t="shared" si="4"/>
        <v/>
      </c>
      <c r="K13" s="116">
        <f>IF(MONTH($B13)=1,IF($G13=Paramètres!H$2,$D13,0),0)</f>
        <v>0</v>
      </c>
      <c r="L13" s="116">
        <f>IF(OR(MONTH($B13)=1,MONTH($B13)=2,MONTH($B13)=3),IF($G13=Paramètres!H$3,$D13,0),0)</f>
        <v>0</v>
      </c>
      <c r="M13" s="116">
        <f>IF(OR(MONTH($B13)=1,MONTH($B13)=2,MONTH($B13)=3),IF($G13=Paramètres!H$4,$D13,0),0)</f>
        <v>0</v>
      </c>
      <c r="N13" s="116">
        <f>IF(OR(MONTH($B13)=1,MONTH($B13)=2,MONTH($B13)=3),IF($G13=Paramètres!H$5,$D13,0),0)</f>
        <v>0</v>
      </c>
      <c r="O13" s="116">
        <f>IF(MONTH($B13)=1,IF($G13=Paramètres!F$4,$D13,0),0)</f>
        <v>0</v>
      </c>
      <c r="P13" s="116">
        <f>IF(MONTH($B13)=2,IF($G13=Paramètres!$H$2,$D13,0),0)</f>
        <v>0</v>
      </c>
      <c r="Q13" s="116">
        <f>IF(MONTH($B13)=2,IF($G13=Paramètres!$F$4,$D13,0),0)</f>
        <v>0</v>
      </c>
      <c r="R13" s="116">
        <f>IF(MONTH($B13)=3,IF($G13=Paramètres!$H$2,$D13,0),0)</f>
        <v>0</v>
      </c>
      <c r="S13" s="116">
        <f>IF(MONTH($B13)=3,IF($G13=Paramètres!$F$4,$D13,0),0)</f>
        <v>0</v>
      </c>
      <c r="T13" s="116">
        <f>IF(MONTH($B13)=4,IF($G13=Paramètres!$H$2,$D13,0),0)</f>
        <v>0</v>
      </c>
      <c r="U13" s="116">
        <f>IF(OR(MONTH($B13)=4,MONTH($B13)=5,MONTH($B13)=6),IF($G13=Paramètres!$H$3,$D13,0),0)</f>
        <v>0</v>
      </c>
      <c r="V13" s="116">
        <f>IF(OR(MONTH($B13)=4,MONTH($B13)=5,MONTH($B13)=6),IF($G13=Paramètres!$H$4,$D13,0),0)</f>
        <v>0</v>
      </c>
      <c r="W13" s="116">
        <f>IF(OR(MONTH($B13)=4,MONTH($B13)=5,MONTH($B13)=6),IF($G13=Paramètres!$H$5,$D13,0),0)</f>
        <v>0</v>
      </c>
      <c r="X13" s="116">
        <f>IF(MONTH($B13)=4,IF($G13=Paramètres!$F$4,$D13,0),0)</f>
        <v>0</v>
      </c>
      <c r="Y13" s="116">
        <f>IF(MONTH($B13)=5,IF($G13=Paramètres!$H$2,$D13,0),0)</f>
        <v>0</v>
      </c>
      <c r="Z13" s="116">
        <f>IF(MONTH($B13)=5,IF($G13=Paramètres!$F$4,$D13,0),0)</f>
        <v>0</v>
      </c>
      <c r="AA13" s="116">
        <f>IF(MONTH($B13)=6,IF($G13=Paramètres!$H$2,$D13,0),0)</f>
        <v>0</v>
      </c>
      <c r="AB13" s="116">
        <f>IF(MONTH($B13)=6,IF($G13=Paramètres!$F$4,$D13,0),0)</f>
        <v>0</v>
      </c>
      <c r="AC13" s="116">
        <f>IF(MONTH($B13)=7,IF($G13=Paramètres!$H$2,$D13,0),0)</f>
        <v>0</v>
      </c>
      <c r="AD13" s="116">
        <f>IF(OR(MONTH($B13)=7,MONTH($B13)=8,MONTH($B13)=9),IF($G13=Paramètres!$H$3,$D13,0),0)</f>
        <v>0</v>
      </c>
      <c r="AE13" s="116">
        <f>IF(OR(MONTH($B13)=7,MONTH($B13)=8,MONTH($B13)=9),IF($G13=Paramètres!$H$4,$D13,0),0)</f>
        <v>0</v>
      </c>
      <c r="AF13" s="116">
        <f>IF(OR(MONTH($B13)=7,MONTH($B13)=8,MONTH($B13)=9),IF($G13=Paramètres!$H$5,$D13,0),0)</f>
        <v>0</v>
      </c>
      <c r="AG13" s="116">
        <f>IF(MONTH($B13)=7,IF($G13=Paramètres!$F$4,$D13,0),0)</f>
        <v>0</v>
      </c>
      <c r="AH13" s="116">
        <f>IF(MONTH($B13)=8,IF($G13=Paramètres!$H$2,$D13,0),0)</f>
        <v>0</v>
      </c>
      <c r="AI13" s="116">
        <f>IF(MONTH($B13)=8,IF($G13=Paramètres!$F$4,$D13,0),0)</f>
        <v>0</v>
      </c>
      <c r="AJ13" s="116">
        <f>IF(MONTH($B13)=9,IF($G13=Paramètres!$H$2,$D13,0),0)</f>
        <v>0</v>
      </c>
      <c r="AK13" s="116">
        <f>IF(MONTH($B13)=9,IF($G13=Paramètres!$F$4,$D13,0),0)</f>
        <v>0</v>
      </c>
      <c r="AL13" s="116">
        <f>IF(MONTH($B13)=10,IF($G13=Paramètres!$H$2,$D13,0),0)</f>
        <v>0</v>
      </c>
      <c r="AM13" s="116">
        <f>IF(OR(MONTH($B13)=10,MONTH($B13)=11,MONTH($B13)=12),IF($G13=Paramètres!$H$3,$D13,0),0)</f>
        <v>0</v>
      </c>
      <c r="AN13" s="116">
        <f>IF(OR(MONTH($B13)=10,MONTH($B13)=11,MONTH($B13)=12),IF($G13=Paramètres!$H$4,$D13,0),0)</f>
        <v>0</v>
      </c>
      <c r="AO13" s="116">
        <f>IF(OR(MONTH($B13)=10,MONTH($B13)=11,MONTH($B13)=12),IF($G13=Paramètres!$H$5,$D13,0),0)</f>
        <v>0</v>
      </c>
      <c r="AP13" s="116">
        <f>IF(MONTH($B13)=10,IF($G13=Paramètres!$F$4,$D13,0),0)</f>
        <v>0</v>
      </c>
      <c r="AQ13" s="116">
        <f>IF(MONTH($B13)=11,IF($G13=Paramètres!$H$2,$D13,0),0)</f>
        <v>0</v>
      </c>
      <c r="AR13" s="116">
        <f>IF(MONTH($B13)=11,IF($G13=Paramètres!$F$4,$D13,0),0)</f>
        <v>0</v>
      </c>
      <c r="AS13" s="116">
        <f>IF(MONTH($B13)=12,IF($G13=Paramètres!$H$2,$D13,0),0)</f>
        <v>0</v>
      </c>
      <c r="AT13" s="116">
        <f>IF(MONTH($B13)=12,IF($G13=Paramètres!$F$4,$D13,0),0)</f>
        <v>0</v>
      </c>
      <c r="AU13" s="116">
        <f>IF($G13=Paramètres!D$2,$D13,0)</f>
        <v>0</v>
      </c>
      <c r="AV13" s="116">
        <f>IF($G13=Paramètres!D$3,$D13,0)</f>
        <v>0</v>
      </c>
      <c r="AW13" s="116">
        <f>IF($G13=Paramètres!D$4,$D13,0)</f>
        <v>0</v>
      </c>
      <c r="AX13" s="116">
        <f>IF($G13=Paramètres!D$5,$D13,0)</f>
        <v>0</v>
      </c>
      <c r="AY13" s="116">
        <f>IF($G13=Paramètres!D$6,$D13,0)</f>
        <v>0</v>
      </c>
      <c r="AZ13" s="116">
        <f>IF($G13=Paramètres!D$7,$D13,0)</f>
        <v>0</v>
      </c>
      <c r="BA13" s="116">
        <f>IF($G13=Paramètres!D$8,$D13,0)</f>
        <v>0</v>
      </c>
      <c r="BB13" s="116">
        <f>IF($G13=Paramètres!D$9,$D13,0)</f>
        <v>0</v>
      </c>
      <c r="BC13" s="116">
        <f>IF($G13=Paramètres!D$10,$D13,0)</f>
        <v>0</v>
      </c>
      <c r="BD13" s="116">
        <f>IF($G13=Paramètres!D$11,$D13,0)</f>
        <v>0</v>
      </c>
      <c r="BE13" s="116">
        <f>IF($G13=Paramètres!D$12,$D13,0)</f>
        <v>0</v>
      </c>
      <c r="BF13" s="116">
        <f>IF($G13=Paramètres!E$2,$D13,0)</f>
        <v>0</v>
      </c>
      <c r="BG13" s="116">
        <f>IF($G13=Paramètres!E$3,$D13,0)</f>
        <v>0</v>
      </c>
      <c r="BH13" s="116">
        <f>IF($G13=Paramètres!E$4,$D13,0)</f>
        <v>0</v>
      </c>
      <c r="BI13" s="116">
        <f>IF($G13=Paramètres!F$2,$D13,0)</f>
        <v>0</v>
      </c>
      <c r="BJ13" s="116">
        <f>IF($G13=Paramètres!F$3,$D13,0)</f>
        <v>0</v>
      </c>
      <c r="BK13" s="116">
        <f>IF($G13=Paramètres!F$5,$D13,0)</f>
        <v>0</v>
      </c>
      <c r="BL13" s="116">
        <f>IF($G13=Paramètres!F$6,$D13,0)</f>
        <v>0</v>
      </c>
      <c r="BM13" s="116">
        <f>IF($G13=Paramètres!F$7,$D13,0)</f>
        <v>0</v>
      </c>
      <c r="BN13" s="116">
        <f>IF($G13=Paramètres!F$8,$D13,0)</f>
        <v>0</v>
      </c>
      <c r="BO13" s="116">
        <f>IF($G13=Paramètres!F$9,$D13,0)</f>
        <v>0</v>
      </c>
      <c r="BP13" s="116">
        <f t="shared" si="3"/>
        <v>0</v>
      </c>
      <c r="BQ13" s="116">
        <f>IF($G13=Paramètres!H$6,$D13,0)</f>
        <v>0</v>
      </c>
      <c r="BR13" s="116">
        <f>IF($G13=Paramètres!I$2,$D13,0)</f>
        <v>0</v>
      </c>
      <c r="BS13" s="116">
        <f>IF($G13=Paramètres!I$3,$D13,0)</f>
        <v>0</v>
      </c>
      <c r="BT13" s="116">
        <f>IF($G13=Paramètres!I$4,$D13,0)</f>
        <v>0</v>
      </c>
      <c r="BU13" s="116">
        <f>IF($G13=Paramètres!J$2,$D13,0)</f>
        <v>0</v>
      </c>
      <c r="BV13" s="116">
        <f>IF($G13=Paramètres!J$3,$D13,0)</f>
        <v>0</v>
      </c>
      <c r="BW13" s="116">
        <f>IF($G13=Paramètres!J$4,$D13,0)</f>
        <v>0</v>
      </c>
      <c r="BX13" s="116">
        <f t="shared" si="5"/>
        <v>0</v>
      </c>
      <c r="BY13" s="116">
        <f t="shared" si="6"/>
        <v>0</v>
      </c>
      <c r="BZ13" s="116">
        <f t="shared" si="7"/>
        <v>0</v>
      </c>
      <c r="CA13" s="116">
        <f t="shared" si="8"/>
        <v>0</v>
      </c>
      <c r="CB13" s="116">
        <f t="shared" si="9"/>
        <v>0</v>
      </c>
      <c r="CC13" s="116">
        <f t="shared" si="10"/>
        <v>0</v>
      </c>
      <c r="CD13" s="116">
        <f t="shared" si="11"/>
        <v>0</v>
      </c>
      <c r="CE13" s="116">
        <f t="shared" si="12"/>
        <v>0</v>
      </c>
      <c r="CF13" s="116">
        <f t="shared" si="13"/>
        <v>0</v>
      </c>
      <c r="CG13" s="116">
        <f t="shared" si="14"/>
        <v>0</v>
      </c>
      <c r="CH13" s="116">
        <f t="shared" si="15"/>
        <v>0</v>
      </c>
      <c r="CI13" s="116">
        <f t="shared" si="16"/>
        <v>0</v>
      </c>
      <c r="CJ13" s="116">
        <f t="shared" si="17"/>
        <v>0</v>
      </c>
      <c r="CK13" s="116">
        <f t="shared" si="18"/>
        <v>0</v>
      </c>
      <c r="CL13" s="116">
        <f t="shared" si="19"/>
        <v>0</v>
      </c>
      <c r="CM13" s="116">
        <f t="shared" si="20"/>
        <v>0</v>
      </c>
      <c r="CN13" s="116">
        <f t="shared" si="21"/>
        <v>0</v>
      </c>
      <c r="CO13" s="116">
        <f t="shared" si="22"/>
        <v>0</v>
      </c>
      <c r="CP13" s="116">
        <f t="shared" si="23"/>
        <v>0</v>
      </c>
      <c r="CQ13" s="116">
        <f t="shared" si="24"/>
        <v>0</v>
      </c>
      <c r="CR13" s="116">
        <f t="shared" si="25"/>
        <v>0</v>
      </c>
      <c r="CS13" s="116">
        <f t="shared" si="26"/>
        <v>0</v>
      </c>
      <c r="CT13" s="116">
        <f t="shared" si="27"/>
        <v>0</v>
      </c>
      <c r="CU13" s="116">
        <f t="shared" si="28"/>
        <v>0</v>
      </c>
    </row>
    <row r="14" spans="1:99">
      <c r="E14" s="106"/>
      <c r="F14" s="109"/>
      <c r="G14" s="109"/>
      <c r="H14" s="109"/>
      <c r="I14" s="109"/>
      <c r="J14" s="110" t="str">
        <f t="shared" si="4"/>
        <v/>
      </c>
      <c r="K14" s="116">
        <f>IF(MONTH($B14)=1,IF($G14=Paramètres!H$2,$D14,0),0)</f>
        <v>0</v>
      </c>
      <c r="L14" s="116">
        <f>IF(OR(MONTH($B14)=1,MONTH($B14)=2,MONTH($B14)=3),IF($G14=Paramètres!H$3,$D14,0),0)</f>
        <v>0</v>
      </c>
      <c r="M14" s="116">
        <f>IF(OR(MONTH($B14)=1,MONTH($B14)=2,MONTH($B14)=3),IF($G14=Paramètres!H$4,$D14,0),0)</f>
        <v>0</v>
      </c>
      <c r="N14" s="116">
        <f>IF(OR(MONTH($B14)=1,MONTH($B14)=2,MONTH($B14)=3),IF($G14=Paramètres!H$5,$D14,0),0)</f>
        <v>0</v>
      </c>
      <c r="O14" s="116">
        <f>IF(MONTH($B14)=1,IF($G14=Paramètres!F$4,$D14,0),0)</f>
        <v>0</v>
      </c>
      <c r="P14" s="116">
        <f>IF(MONTH($B14)=2,IF($G14=Paramètres!$H$2,$D14,0),0)</f>
        <v>0</v>
      </c>
      <c r="Q14" s="116">
        <f>IF(MONTH($B14)=2,IF($G14=Paramètres!$F$4,$D14,0),0)</f>
        <v>0</v>
      </c>
      <c r="R14" s="116">
        <f>IF(MONTH($B14)=3,IF($G14=Paramètres!$H$2,$D14,0),0)</f>
        <v>0</v>
      </c>
      <c r="S14" s="116">
        <f>IF(MONTH($B14)=3,IF($G14=Paramètres!$F$4,$D14,0),0)</f>
        <v>0</v>
      </c>
      <c r="T14" s="116">
        <f>IF(MONTH($B14)=4,IF($G14=Paramètres!$H$2,$D14,0),0)</f>
        <v>0</v>
      </c>
      <c r="U14" s="116">
        <f>IF(OR(MONTH($B14)=4,MONTH($B14)=5,MONTH($B14)=6),IF($G14=Paramètres!$H$3,$D14,0),0)</f>
        <v>0</v>
      </c>
      <c r="V14" s="116">
        <f>IF(OR(MONTH($B14)=4,MONTH($B14)=5,MONTH($B14)=6),IF($G14=Paramètres!$H$4,$D14,0),0)</f>
        <v>0</v>
      </c>
      <c r="W14" s="116">
        <f>IF(OR(MONTH($B14)=4,MONTH($B14)=5,MONTH($B14)=6),IF($G14=Paramètres!$H$5,$D14,0),0)</f>
        <v>0</v>
      </c>
      <c r="X14" s="116">
        <f>IF(MONTH($B14)=4,IF($G14=Paramètres!$F$4,$D14,0),0)</f>
        <v>0</v>
      </c>
      <c r="Y14" s="116">
        <f>IF(MONTH($B14)=5,IF($G14=Paramètres!$H$2,$D14,0),0)</f>
        <v>0</v>
      </c>
      <c r="Z14" s="116">
        <f>IF(MONTH($B14)=5,IF($G14=Paramètres!$F$4,$D14,0),0)</f>
        <v>0</v>
      </c>
      <c r="AA14" s="116">
        <f>IF(MONTH($B14)=6,IF($G14=Paramètres!$H$2,$D14,0),0)</f>
        <v>0</v>
      </c>
      <c r="AB14" s="116">
        <f>IF(MONTH($B14)=6,IF($G14=Paramètres!$F$4,$D14,0),0)</f>
        <v>0</v>
      </c>
      <c r="AC14" s="116">
        <f>IF(MONTH($B14)=7,IF($G14=Paramètres!$H$2,$D14,0),0)</f>
        <v>0</v>
      </c>
      <c r="AD14" s="116">
        <f>IF(OR(MONTH($B14)=7,MONTH($B14)=8,MONTH($B14)=9),IF($G14=Paramètres!$H$3,$D14,0),0)</f>
        <v>0</v>
      </c>
      <c r="AE14" s="116">
        <f>IF(OR(MONTH($B14)=7,MONTH($B14)=8,MONTH($B14)=9),IF($G14=Paramètres!$H$4,$D14,0),0)</f>
        <v>0</v>
      </c>
      <c r="AF14" s="116">
        <f>IF(OR(MONTH($B14)=7,MONTH($B14)=8,MONTH($B14)=9),IF($G14=Paramètres!$H$5,$D14,0),0)</f>
        <v>0</v>
      </c>
      <c r="AG14" s="116">
        <f>IF(MONTH($B14)=7,IF($G14=Paramètres!$F$4,$D14,0),0)</f>
        <v>0</v>
      </c>
      <c r="AH14" s="116">
        <f>IF(MONTH($B14)=8,IF($G14=Paramètres!$H$2,$D14,0),0)</f>
        <v>0</v>
      </c>
      <c r="AI14" s="116">
        <f>IF(MONTH($B14)=8,IF($G14=Paramètres!$F$4,$D14,0),0)</f>
        <v>0</v>
      </c>
      <c r="AJ14" s="116">
        <f>IF(MONTH($B14)=9,IF($G14=Paramètres!$H$2,$D14,0),0)</f>
        <v>0</v>
      </c>
      <c r="AK14" s="116">
        <f>IF(MONTH($B14)=9,IF($G14=Paramètres!$F$4,$D14,0),0)</f>
        <v>0</v>
      </c>
      <c r="AL14" s="116">
        <f>IF(MONTH($B14)=10,IF($G14=Paramètres!$H$2,$D14,0),0)</f>
        <v>0</v>
      </c>
      <c r="AM14" s="116">
        <f>IF(OR(MONTH($B14)=10,MONTH($B14)=11,MONTH($B14)=12),IF($G14=Paramètres!$H$3,$D14,0),0)</f>
        <v>0</v>
      </c>
      <c r="AN14" s="116">
        <f>IF(OR(MONTH($B14)=10,MONTH($B14)=11,MONTH($B14)=12),IF($G14=Paramètres!$H$4,$D14,0),0)</f>
        <v>0</v>
      </c>
      <c r="AO14" s="116">
        <f>IF(OR(MONTH($B14)=10,MONTH($B14)=11,MONTH($B14)=12),IF($G14=Paramètres!$H$5,$D14,0),0)</f>
        <v>0</v>
      </c>
      <c r="AP14" s="116">
        <f>IF(MONTH($B14)=10,IF($G14=Paramètres!$F$4,$D14,0),0)</f>
        <v>0</v>
      </c>
      <c r="AQ14" s="116">
        <f>IF(MONTH($B14)=11,IF($G14=Paramètres!$H$2,$D14,0),0)</f>
        <v>0</v>
      </c>
      <c r="AR14" s="116">
        <f>IF(MONTH($B14)=11,IF($G14=Paramètres!$F$4,$D14,0),0)</f>
        <v>0</v>
      </c>
      <c r="AS14" s="116">
        <f>IF(MONTH($B14)=12,IF($G14=Paramètres!$H$2,$D14,0),0)</f>
        <v>0</v>
      </c>
      <c r="AT14" s="116">
        <f>IF(MONTH($B14)=12,IF($G14=Paramètres!$F$4,$D14,0),0)</f>
        <v>0</v>
      </c>
      <c r="AU14" s="116">
        <f>IF($G14=Paramètres!D$2,$D14,0)</f>
        <v>0</v>
      </c>
      <c r="AV14" s="116">
        <f>IF($G14=Paramètres!D$3,$D14,0)</f>
        <v>0</v>
      </c>
      <c r="AW14" s="116">
        <f>IF($G14=Paramètres!D$4,$D14,0)</f>
        <v>0</v>
      </c>
      <c r="AX14" s="116">
        <f>IF($G14=Paramètres!D$5,$D14,0)</f>
        <v>0</v>
      </c>
      <c r="AY14" s="116">
        <f>IF($G14=Paramètres!D$6,$D14,0)</f>
        <v>0</v>
      </c>
      <c r="AZ14" s="116">
        <f>IF($G14=Paramètres!D$7,$D14,0)</f>
        <v>0</v>
      </c>
      <c r="BA14" s="116">
        <f>IF($G14=Paramètres!D$8,$D14,0)</f>
        <v>0</v>
      </c>
      <c r="BB14" s="116">
        <f>IF($G14=Paramètres!D$9,$D14,0)</f>
        <v>0</v>
      </c>
      <c r="BC14" s="116">
        <f>IF($G14=Paramètres!D$10,$D14,0)</f>
        <v>0</v>
      </c>
      <c r="BD14" s="116">
        <f>IF($G14=Paramètres!D$11,$D14,0)</f>
        <v>0</v>
      </c>
      <c r="BE14" s="116">
        <f>IF($G14=Paramètres!D$12,$D14,0)</f>
        <v>0</v>
      </c>
      <c r="BF14" s="116">
        <f>IF($G14=Paramètres!E$2,$D14,0)</f>
        <v>0</v>
      </c>
      <c r="BG14" s="116">
        <f>IF($G14=Paramètres!E$3,$D14,0)</f>
        <v>0</v>
      </c>
      <c r="BH14" s="116">
        <f>IF($G14=Paramètres!E$4,$D14,0)</f>
        <v>0</v>
      </c>
      <c r="BI14" s="116">
        <f>IF($G14=Paramètres!F$2,$D14,0)</f>
        <v>0</v>
      </c>
      <c r="BJ14" s="116">
        <f>IF($G14=Paramètres!F$3,$D14,0)</f>
        <v>0</v>
      </c>
      <c r="BK14" s="116">
        <f>IF($G14=Paramètres!F$5,$D14,0)</f>
        <v>0</v>
      </c>
      <c r="BL14" s="116">
        <f>IF($G14=Paramètres!F$6,$D14,0)</f>
        <v>0</v>
      </c>
      <c r="BM14" s="116">
        <f>IF($G14=Paramètres!F$7,$D14,0)</f>
        <v>0</v>
      </c>
      <c r="BN14" s="116">
        <f>IF($G14=Paramètres!F$8,$D14,0)</f>
        <v>0</v>
      </c>
      <c r="BO14" s="116">
        <f>IF($G14=Paramètres!F$9,$D14,0)</f>
        <v>0</v>
      </c>
      <c r="BP14" s="116">
        <f t="shared" si="3"/>
        <v>0</v>
      </c>
      <c r="BQ14" s="116">
        <f>IF($G14=Paramètres!H$6,$D14,0)</f>
        <v>0</v>
      </c>
      <c r="BR14" s="116">
        <f>IF($G14=Paramètres!I$2,$D14,0)</f>
        <v>0</v>
      </c>
      <c r="BS14" s="116">
        <f>IF($G14=Paramètres!I$3,$D14,0)</f>
        <v>0</v>
      </c>
      <c r="BT14" s="116">
        <f>IF($G14=Paramètres!I$4,$D14,0)</f>
        <v>0</v>
      </c>
      <c r="BU14" s="116">
        <f>IF($G14=Paramètres!J$2,$D14,0)</f>
        <v>0</v>
      </c>
      <c r="BV14" s="116">
        <f>IF($G14=Paramètres!J$3,$D14,0)</f>
        <v>0</v>
      </c>
      <c r="BW14" s="116">
        <f>IF($G14=Paramètres!J$4,$D14,0)</f>
        <v>0</v>
      </c>
      <c r="BX14" s="116">
        <f t="shared" si="5"/>
        <v>0</v>
      </c>
      <c r="BY14" s="116">
        <f t="shared" si="6"/>
        <v>0</v>
      </c>
      <c r="BZ14" s="116">
        <f t="shared" si="7"/>
        <v>0</v>
      </c>
      <c r="CA14" s="116">
        <f t="shared" si="8"/>
        <v>0</v>
      </c>
      <c r="CB14" s="116">
        <f t="shared" si="9"/>
        <v>0</v>
      </c>
      <c r="CC14" s="116">
        <f t="shared" si="10"/>
        <v>0</v>
      </c>
      <c r="CD14" s="116">
        <f t="shared" si="11"/>
        <v>0</v>
      </c>
      <c r="CE14" s="116">
        <f t="shared" si="12"/>
        <v>0</v>
      </c>
      <c r="CF14" s="116">
        <f t="shared" si="13"/>
        <v>0</v>
      </c>
      <c r="CG14" s="116">
        <f t="shared" si="14"/>
        <v>0</v>
      </c>
      <c r="CH14" s="116">
        <f t="shared" si="15"/>
        <v>0</v>
      </c>
      <c r="CI14" s="116">
        <f t="shared" si="16"/>
        <v>0</v>
      </c>
      <c r="CJ14" s="116">
        <f t="shared" si="17"/>
        <v>0</v>
      </c>
      <c r="CK14" s="116">
        <f t="shared" si="18"/>
        <v>0</v>
      </c>
      <c r="CL14" s="116">
        <f t="shared" si="19"/>
        <v>0</v>
      </c>
      <c r="CM14" s="116">
        <f t="shared" si="20"/>
        <v>0</v>
      </c>
      <c r="CN14" s="116">
        <f t="shared" si="21"/>
        <v>0</v>
      </c>
      <c r="CO14" s="116">
        <f t="shared" si="22"/>
        <v>0</v>
      </c>
      <c r="CP14" s="116">
        <f t="shared" si="23"/>
        <v>0</v>
      </c>
      <c r="CQ14" s="116">
        <f t="shared" si="24"/>
        <v>0</v>
      </c>
      <c r="CR14" s="116">
        <f t="shared" si="25"/>
        <v>0</v>
      </c>
      <c r="CS14" s="116">
        <f t="shared" si="26"/>
        <v>0</v>
      </c>
      <c r="CT14" s="116">
        <f t="shared" si="27"/>
        <v>0</v>
      </c>
      <c r="CU14" s="116">
        <f t="shared" si="28"/>
        <v>0</v>
      </c>
    </row>
    <row r="15" spans="1:99">
      <c r="E15" s="106"/>
      <c r="F15" s="109"/>
      <c r="G15" s="109"/>
      <c r="H15" s="109"/>
      <c r="I15" s="109"/>
      <c r="J15" s="110" t="str">
        <f t="shared" si="4"/>
        <v/>
      </c>
      <c r="K15" s="116">
        <f>IF(MONTH($B15)=1,IF($G15=Paramètres!H$2,$D15,0),0)</f>
        <v>0</v>
      </c>
      <c r="L15" s="116">
        <f>IF(OR(MONTH($B15)=1,MONTH($B15)=2,MONTH($B15)=3),IF($G15=Paramètres!H$3,$D15,0),0)</f>
        <v>0</v>
      </c>
      <c r="M15" s="116">
        <f>IF(OR(MONTH($B15)=1,MONTH($B15)=2,MONTH($B15)=3),IF($G15=Paramètres!H$4,$D15,0),0)</f>
        <v>0</v>
      </c>
      <c r="N15" s="116">
        <f>IF(OR(MONTH($B15)=1,MONTH($B15)=2,MONTH($B15)=3),IF($G15=Paramètres!H$5,$D15,0),0)</f>
        <v>0</v>
      </c>
      <c r="O15" s="116">
        <f>IF(MONTH($B15)=1,IF($G15=Paramètres!F$4,$D15,0),0)</f>
        <v>0</v>
      </c>
      <c r="P15" s="116">
        <f>IF(MONTH($B15)=2,IF($G15=Paramètres!$H$2,$D15,0),0)</f>
        <v>0</v>
      </c>
      <c r="Q15" s="116">
        <f>IF(MONTH($B15)=2,IF($G15=Paramètres!$F$4,$D15,0),0)</f>
        <v>0</v>
      </c>
      <c r="R15" s="116">
        <f>IF(MONTH($B15)=3,IF($G15=Paramètres!$H$2,$D15,0),0)</f>
        <v>0</v>
      </c>
      <c r="S15" s="116">
        <f>IF(MONTH($B15)=3,IF($G15=Paramètres!$F$4,$D15,0),0)</f>
        <v>0</v>
      </c>
      <c r="T15" s="116">
        <f>IF(MONTH($B15)=4,IF($G15=Paramètres!$H$2,$D15,0),0)</f>
        <v>0</v>
      </c>
      <c r="U15" s="116">
        <f>IF(OR(MONTH($B15)=4,MONTH($B15)=5,MONTH($B15)=6),IF($G15=Paramètres!$H$3,$D15,0),0)</f>
        <v>0</v>
      </c>
      <c r="V15" s="116">
        <f>IF(OR(MONTH($B15)=4,MONTH($B15)=5,MONTH($B15)=6),IF($G15=Paramètres!$H$4,$D15,0),0)</f>
        <v>0</v>
      </c>
      <c r="W15" s="116">
        <f>IF(OR(MONTH($B15)=4,MONTH($B15)=5,MONTH($B15)=6),IF($G15=Paramètres!$H$5,$D15,0),0)</f>
        <v>0</v>
      </c>
      <c r="X15" s="116">
        <f>IF(MONTH($B15)=4,IF($G15=Paramètres!$F$4,$D15,0),0)</f>
        <v>0</v>
      </c>
      <c r="Y15" s="116">
        <f>IF(MONTH($B15)=5,IF($G15=Paramètres!$H$2,$D15,0),0)</f>
        <v>0</v>
      </c>
      <c r="Z15" s="116">
        <f>IF(MONTH($B15)=5,IF($G15=Paramètres!$F$4,$D15,0),0)</f>
        <v>0</v>
      </c>
      <c r="AA15" s="116">
        <f>IF(MONTH($B15)=6,IF($G15=Paramètres!$H$2,$D15,0),0)</f>
        <v>0</v>
      </c>
      <c r="AB15" s="116">
        <f>IF(MONTH($B15)=6,IF($G15=Paramètres!$F$4,$D15,0),0)</f>
        <v>0</v>
      </c>
      <c r="AC15" s="116">
        <f>IF(MONTH($B15)=7,IF($G15=Paramètres!$H$2,$D15,0),0)</f>
        <v>0</v>
      </c>
      <c r="AD15" s="116">
        <f>IF(OR(MONTH($B15)=7,MONTH($B15)=8,MONTH($B15)=9),IF($G15=Paramètres!$H$3,$D15,0),0)</f>
        <v>0</v>
      </c>
      <c r="AE15" s="116">
        <f>IF(OR(MONTH($B15)=7,MONTH($B15)=8,MONTH($B15)=9),IF($G15=Paramètres!$H$4,$D15,0),0)</f>
        <v>0</v>
      </c>
      <c r="AF15" s="116">
        <f>IF(OR(MONTH($B15)=7,MONTH($B15)=8,MONTH($B15)=9),IF($G15=Paramètres!$H$5,$D15,0),0)</f>
        <v>0</v>
      </c>
      <c r="AG15" s="116">
        <f>IF(MONTH($B15)=7,IF($G15=Paramètres!$F$4,$D15,0),0)</f>
        <v>0</v>
      </c>
      <c r="AH15" s="116">
        <f>IF(MONTH($B15)=8,IF($G15=Paramètres!$H$2,$D15,0),0)</f>
        <v>0</v>
      </c>
      <c r="AI15" s="116">
        <f>IF(MONTH($B15)=8,IF($G15=Paramètres!$F$4,$D15,0),0)</f>
        <v>0</v>
      </c>
      <c r="AJ15" s="116">
        <f>IF(MONTH($B15)=9,IF($G15=Paramètres!$H$2,$D15,0),0)</f>
        <v>0</v>
      </c>
      <c r="AK15" s="116">
        <f>IF(MONTH($B15)=9,IF($G15=Paramètres!$F$4,$D15,0),0)</f>
        <v>0</v>
      </c>
      <c r="AL15" s="116">
        <f>IF(MONTH($B15)=10,IF($G15=Paramètres!$H$2,$D15,0),0)</f>
        <v>0</v>
      </c>
      <c r="AM15" s="116">
        <f>IF(OR(MONTH($B15)=10,MONTH($B15)=11,MONTH($B15)=12),IF($G15=Paramètres!$H$3,$D15,0),0)</f>
        <v>0</v>
      </c>
      <c r="AN15" s="116">
        <f>IF(OR(MONTH($B15)=10,MONTH($B15)=11,MONTH($B15)=12),IF($G15=Paramètres!$H$4,$D15,0),0)</f>
        <v>0</v>
      </c>
      <c r="AO15" s="116">
        <f>IF(OR(MONTH($B15)=10,MONTH($B15)=11,MONTH($B15)=12),IF($G15=Paramètres!$H$5,$D15,0),0)</f>
        <v>0</v>
      </c>
      <c r="AP15" s="116">
        <f>IF(MONTH($B15)=10,IF($G15=Paramètres!$F$4,$D15,0),0)</f>
        <v>0</v>
      </c>
      <c r="AQ15" s="116">
        <f>IF(MONTH($B15)=11,IF($G15=Paramètres!$H$2,$D15,0),0)</f>
        <v>0</v>
      </c>
      <c r="AR15" s="116">
        <f>IF(MONTH($B15)=11,IF($G15=Paramètres!$F$4,$D15,0),0)</f>
        <v>0</v>
      </c>
      <c r="AS15" s="116">
        <f>IF(MONTH($B15)=12,IF($G15=Paramètres!$H$2,$D15,0),0)</f>
        <v>0</v>
      </c>
      <c r="AT15" s="116">
        <f>IF(MONTH($B15)=12,IF($G15=Paramètres!$F$4,$D15,0),0)</f>
        <v>0</v>
      </c>
      <c r="AU15" s="116">
        <f>IF($G15=Paramètres!D$2,$D15,0)</f>
        <v>0</v>
      </c>
      <c r="AV15" s="116">
        <f>IF($G15=Paramètres!D$3,$D15,0)</f>
        <v>0</v>
      </c>
      <c r="AW15" s="116">
        <f>IF($G15=Paramètres!D$4,$D15,0)</f>
        <v>0</v>
      </c>
      <c r="AX15" s="116">
        <f>IF($G15=Paramètres!D$5,$D15,0)</f>
        <v>0</v>
      </c>
      <c r="AY15" s="116">
        <f>IF($G15=Paramètres!D$6,$D15,0)</f>
        <v>0</v>
      </c>
      <c r="AZ15" s="116">
        <f>IF($G15=Paramètres!D$7,$D15,0)</f>
        <v>0</v>
      </c>
      <c r="BA15" s="116">
        <f>IF($G15=Paramètres!D$8,$D15,0)</f>
        <v>0</v>
      </c>
      <c r="BB15" s="116">
        <f>IF($G15=Paramètres!D$9,$D15,0)</f>
        <v>0</v>
      </c>
      <c r="BC15" s="116">
        <f>IF($G15=Paramètres!D$10,$D15,0)</f>
        <v>0</v>
      </c>
      <c r="BD15" s="116">
        <f>IF($G15=Paramètres!D$11,$D15,0)</f>
        <v>0</v>
      </c>
      <c r="BE15" s="116">
        <f>IF($G15=Paramètres!D$12,$D15,0)</f>
        <v>0</v>
      </c>
      <c r="BF15" s="116">
        <f>IF($G15=Paramètres!E$2,$D15,0)</f>
        <v>0</v>
      </c>
      <c r="BG15" s="116">
        <f>IF($G15=Paramètres!E$3,$D15,0)</f>
        <v>0</v>
      </c>
      <c r="BH15" s="116">
        <f>IF($G15=Paramètres!E$4,$D15,0)</f>
        <v>0</v>
      </c>
      <c r="BI15" s="116">
        <f>IF($G15=Paramètres!F$2,$D15,0)</f>
        <v>0</v>
      </c>
      <c r="BJ15" s="116">
        <f>IF($G15=Paramètres!F$3,$D15,0)</f>
        <v>0</v>
      </c>
      <c r="BK15" s="116">
        <f>IF($G15=Paramètres!F$5,$D15,0)</f>
        <v>0</v>
      </c>
      <c r="BL15" s="116">
        <f>IF($G15=Paramètres!F$6,$D15,0)</f>
        <v>0</v>
      </c>
      <c r="BM15" s="116">
        <f>IF($G15=Paramètres!F$7,$D15,0)</f>
        <v>0</v>
      </c>
      <c r="BN15" s="116">
        <f>IF($G15=Paramètres!F$8,$D15,0)</f>
        <v>0</v>
      </c>
      <c r="BO15" s="116">
        <f>IF($G15=Paramètres!F$9,$D15,0)</f>
        <v>0</v>
      </c>
      <c r="BP15" s="116">
        <f t="shared" si="3"/>
        <v>0</v>
      </c>
      <c r="BQ15" s="116">
        <f>IF($G15=Paramètres!H$6,$D15,0)</f>
        <v>0</v>
      </c>
      <c r="BR15" s="116">
        <f>IF($G15=Paramètres!I$2,$D15,0)</f>
        <v>0</v>
      </c>
      <c r="BS15" s="116">
        <f>IF($G15=Paramètres!I$3,$D15,0)</f>
        <v>0</v>
      </c>
      <c r="BT15" s="116">
        <f>IF($G15=Paramètres!I$4,$D15,0)</f>
        <v>0</v>
      </c>
      <c r="BU15" s="116">
        <f>IF($G15=Paramètres!J$2,$D15,0)</f>
        <v>0</v>
      </c>
      <c r="BV15" s="116">
        <f>IF($G15=Paramètres!J$3,$D15,0)</f>
        <v>0</v>
      </c>
      <c r="BW15" s="116">
        <f>IF($G15=Paramètres!J$4,$D15,0)</f>
        <v>0</v>
      </c>
      <c r="BX15" s="116">
        <f t="shared" si="5"/>
        <v>0</v>
      </c>
      <c r="BY15" s="116">
        <f t="shared" si="6"/>
        <v>0</v>
      </c>
      <c r="BZ15" s="116">
        <f t="shared" si="7"/>
        <v>0</v>
      </c>
      <c r="CA15" s="116">
        <f t="shared" si="8"/>
        <v>0</v>
      </c>
      <c r="CB15" s="116">
        <f t="shared" si="9"/>
        <v>0</v>
      </c>
      <c r="CC15" s="116">
        <f t="shared" si="10"/>
        <v>0</v>
      </c>
      <c r="CD15" s="116">
        <f t="shared" si="11"/>
        <v>0</v>
      </c>
      <c r="CE15" s="116">
        <f t="shared" si="12"/>
        <v>0</v>
      </c>
      <c r="CF15" s="116">
        <f t="shared" si="13"/>
        <v>0</v>
      </c>
      <c r="CG15" s="116">
        <f t="shared" si="14"/>
        <v>0</v>
      </c>
      <c r="CH15" s="116">
        <f t="shared" si="15"/>
        <v>0</v>
      </c>
      <c r="CI15" s="116">
        <f t="shared" si="16"/>
        <v>0</v>
      </c>
      <c r="CJ15" s="116">
        <f t="shared" si="17"/>
        <v>0</v>
      </c>
      <c r="CK15" s="116">
        <f t="shared" si="18"/>
        <v>0</v>
      </c>
      <c r="CL15" s="116">
        <f t="shared" si="19"/>
        <v>0</v>
      </c>
      <c r="CM15" s="116">
        <f t="shared" si="20"/>
        <v>0</v>
      </c>
      <c r="CN15" s="116">
        <f t="shared" si="21"/>
        <v>0</v>
      </c>
      <c r="CO15" s="116">
        <f t="shared" si="22"/>
        <v>0</v>
      </c>
      <c r="CP15" s="116">
        <f t="shared" si="23"/>
        <v>0</v>
      </c>
      <c r="CQ15" s="116">
        <f t="shared" si="24"/>
        <v>0</v>
      </c>
      <c r="CR15" s="116">
        <f t="shared" si="25"/>
        <v>0</v>
      </c>
      <c r="CS15" s="116">
        <f t="shared" si="26"/>
        <v>0</v>
      </c>
      <c r="CT15" s="116">
        <f t="shared" si="27"/>
        <v>0</v>
      </c>
      <c r="CU15" s="116">
        <f t="shared" si="28"/>
        <v>0</v>
      </c>
    </row>
    <row r="16" spans="1:99">
      <c r="E16" s="106"/>
      <c r="F16" s="109"/>
      <c r="G16" s="109"/>
      <c r="H16" s="109"/>
      <c r="I16" s="109"/>
      <c r="J16" s="110" t="str">
        <f t="shared" si="4"/>
        <v/>
      </c>
      <c r="K16" s="116">
        <f>IF(MONTH($B16)=1,IF($G16=Paramètres!H$2,$D16,0),0)</f>
        <v>0</v>
      </c>
      <c r="L16" s="116">
        <f>IF(OR(MONTH($B16)=1,MONTH($B16)=2,MONTH($B16)=3),IF($G16=Paramètres!H$3,$D16,0),0)</f>
        <v>0</v>
      </c>
      <c r="M16" s="116">
        <f>IF(OR(MONTH($B16)=1,MONTH($B16)=2,MONTH($B16)=3),IF($G16=Paramètres!H$4,$D16,0),0)</f>
        <v>0</v>
      </c>
      <c r="N16" s="116">
        <f>IF(OR(MONTH($B16)=1,MONTH($B16)=2,MONTH($B16)=3),IF($G16=Paramètres!H$5,$D16,0),0)</f>
        <v>0</v>
      </c>
      <c r="O16" s="116">
        <f>IF(MONTH($B16)=1,IF($G16=Paramètres!F$4,$D16,0),0)</f>
        <v>0</v>
      </c>
      <c r="P16" s="116">
        <f>IF(MONTH($B16)=2,IF($G16=Paramètres!$H$2,$D16,0),0)</f>
        <v>0</v>
      </c>
      <c r="Q16" s="116">
        <f>IF(MONTH($B16)=2,IF($G16=Paramètres!$F$4,$D16,0),0)</f>
        <v>0</v>
      </c>
      <c r="R16" s="116">
        <f>IF(MONTH($B16)=3,IF($G16=Paramètres!$H$2,$D16,0),0)</f>
        <v>0</v>
      </c>
      <c r="S16" s="116">
        <f>IF(MONTH($B16)=3,IF($G16=Paramètres!$F$4,$D16,0),0)</f>
        <v>0</v>
      </c>
      <c r="T16" s="116">
        <f>IF(MONTH($B16)=4,IF($G16=Paramètres!$H$2,$D16,0),0)</f>
        <v>0</v>
      </c>
      <c r="U16" s="116">
        <f>IF(OR(MONTH($B16)=4,MONTH($B16)=5,MONTH($B16)=6),IF($G16=Paramètres!$H$3,$D16,0),0)</f>
        <v>0</v>
      </c>
      <c r="V16" s="116">
        <f>IF(OR(MONTH($B16)=4,MONTH($B16)=5,MONTH($B16)=6),IF($G16=Paramètres!$H$4,$D16,0),0)</f>
        <v>0</v>
      </c>
      <c r="W16" s="116">
        <f>IF(OR(MONTH($B16)=4,MONTH($B16)=5,MONTH($B16)=6),IF($G16=Paramètres!$H$5,$D16,0),0)</f>
        <v>0</v>
      </c>
      <c r="X16" s="116">
        <f>IF(MONTH($B16)=4,IF($G16=Paramètres!$F$4,$D16,0),0)</f>
        <v>0</v>
      </c>
      <c r="Y16" s="116">
        <f>IF(MONTH($B16)=5,IF($G16=Paramètres!$H$2,$D16,0),0)</f>
        <v>0</v>
      </c>
      <c r="Z16" s="116">
        <f>IF(MONTH($B16)=5,IF($G16=Paramètres!$F$4,$D16,0),0)</f>
        <v>0</v>
      </c>
      <c r="AA16" s="116">
        <f>IF(MONTH($B16)=6,IF($G16=Paramètres!$H$2,$D16,0),0)</f>
        <v>0</v>
      </c>
      <c r="AB16" s="116">
        <f>IF(MONTH($B16)=6,IF($G16=Paramètres!$F$4,$D16,0),0)</f>
        <v>0</v>
      </c>
      <c r="AC16" s="116">
        <f>IF(MONTH($B16)=7,IF($G16=Paramètres!$H$2,$D16,0),0)</f>
        <v>0</v>
      </c>
      <c r="AD16" s="116">
        <f>IF(OR(MONTH($B16)=7,MONTH($B16)=8,MONTH($B16)=9),IF($G16=Paramètres!$H$3,$D16,0),0)</f>
        <v>0</v>
      </c>
      <c r="AE16" s="116">
        <f>IF(OR(MONTH($B16)=7,MONTH($B16)=8,MONTH($B16)=9),IF($G16=Paramètres!$H$4,$D16,0),0)</f>
        <v>0</v>
      </c>
      <c r="AF16" s="116">
        <f>IF(OR(MONTH($B16)=7,MONTH($B16)=8,MONTH($B16)=9),IF($G16=Paramètres!$H$5,$D16,0),0)</f>
        <v>0</v>
      </c>
      <c r="AG16" s="116">
        <f>IF(MONTH($B16)=7,IF($G16=Paramètres!$F$4,$D16,0),0)</f>
        <v>0</v>
      </c>
      <c r="AH16" s="116">
        <f>IF(MONTH($B16)=8,IF($G16=Paramètres!$H$2,$D16,0),0)</f>
        <v>0</v>
      </c>
      <c r="AI16" s="116">
        <f>IF(MONTH($B16)=8,IF($G16=Paramètres!$F$4,$D16,0),0)</f>
        <v>0</v>
      </c>
      <c r="AJ16" s="116">
        <f>IF(MONTH($B16)=9,IF($G16=Paramètres!$H$2,$D16,0),0)</f>
        <v>0</v>
      </c>
      <c r="AK16" s="116">
        <f>IF(MONTH($B16)=9,IF($G16=Paramètres!$F$4,$D16,0),0)</f>
        <v>0</v>
      </c>
      <c r="AL16" s="116">
        <f>IF(MONTH($B16)=10,IF($G16=Paramètres!$H$2,$D16,0),0)</f>
        <v>0</v>
      </c>
      <c r="AM16" s="116">
        <f>IF(OR(MONTH($B16)=10,MONTH($B16)=11,MONTH($B16)=12),IF($G16=Paramètres!$H$3,$D16,0),0)</f>
        <v>0</v>
      </c>
      <c r="AN16" s="116">
        <f>IF(OR(MONTH($B16)=10,MONTH($B16)=11,MONTH($B16)=12),IF($G16=Paramètres!$H$4,$D16,0),0)</f>
        <v>0</v>
      </c>
      <c r="AO16" s="116">
        <f>IF(OR(MONTH($B16)=10,MONTH($B16)=11,MONTH($B16)=12),IF($G16=Paramètres!$H$5,$D16,0),0)</f>
        <v>0</v>
      </c>
      <c r="AP16" s="116">
        <f>IF(MONTH($B16)=10,IF($G16=Paramètres!$F$4,$D16,0),0)</f>
        <v>0</v>
      </c>
      <c r="AQ16" s="116">
        <f>IF(MONTH($B16)=11,IF($G16=Paramètres!$H$2,$D16,0),0)</f>
        <v>0</v>
      </c>
      <c r="AR16" s="116">
        <f>IF(MONTH($B16)=11,IF($G16=Paramètres!$F$4,$D16,0),0)</f>
        <v>0</v>
      </c>
      <c r="AS16" s="116">
        <f>IF(MONTH($B16)=12,IF($G16=Paramètres!$H$2,$D16,0),0)</f>
        <v>0</v>
      </c>
      <c r="AT16" s="116">
        <f>IF(MONTH($B16)=12,IF($G16=Paramètres!$F$4,$D16,0),0)</f>
        <v>0</v>
      </c>
      <c r="AU16" s="116">
        <f>IF($G16=Paramètres!D$2,$D16,0)</f>
        <v>0</v>
      </c>
      <c r="AV16" s="116">
        <f>IF($G16=Paramètres!D$3,$D16,0)</f>
        <v>0</v>
      </c>
      <c r="AW16" s="116">
        <f>IF($G16=Paramètres!D$4,$D16,0)</f>
        <v>0</v>
      </c>
      <c r="AX16" s="116">
        <f>IF($G16=Paramètres!D$5,$D16,0)</f>
        <v>0</v>
      </c>
      <c r="AY16" s="116">
        <f>IF($G16=Paramètres!D$6,$D16,0)</f>
        <v>0</v>
      </c>
      <c r="AZ16" s="116">
        <f>IF($G16=Paramètres!D$7,$D16,0)</f>
        <v>0</v>
      </c>
      <c r="BA16" s="116">
        <f>IF($G16=Paramètres!D$8,$D16,0)</f>
        <v>0</v>
      </c>
      <c r="BB16" s="116">
        <f>IF($G16=Paramètres!D$9,$D16,0)</f>
        <v>0</v>
      </c>
      <c r="BC16" s="116">
        <f>IF($G16=Paramètres!D$10,$D16,0)</f>
        <v>0</v>
      </c>
      <c r="BD16" s="116">
        <f>IF($G16=Paramètres!D$11,$D16,0)</f>
        <v>0</v>
      </c>
      <c r="BE16" s="116">
        <f>IF($G16=Paramètres!D$12,$D16,0)</f>
        <v>0</v>
      </c>
      <c r="BF16" s="116">
        <f>IF($G16=Paramètres!E$2,$D16,0)</f>
        <v>0</v>
      </c>
      <c r="BG16" s="116">
        <f>IF($G16=Paramètres!E$3,$D16,0)</f>
        <v>0</v>
      </c>
      <c r="BH16" s="116">
        <f>IF($G16=Paramètres!E$4,$D16,0)</f>
        <v>0</v>
      </c>
      <c r="BI16" s="116">
        <f>IF($G16=Paramètres!F$2,$D16,0)</f>
        <v>0</v>
      </c>
      <c r="BJ16" s="116">
        <f>IF($G16=Paramètres!F$3,$D16,0)</f>
        <v>0</v>
      </c>
      <c r="BK16" s="116">
        <f>IF($G16=Paramètres!F$5,$D16,0)</f>
        <v>0</v>
      </c>
      <c r="BL16" s="116">
        <f>IF($G16=Paramètres!F$6,$D16,0)</f>
        <v>0</v>
      </c>
      <c r="BM16" s="116">
        <f>IF($G16=Paramètres!F$7,$D16,0)</f>
        <v>0</v>
      </c>
      <c r="BN16" s="116">
        <f>IF($G16=Paramètres!F$8,$D16,0)</f>
        <v>0</v>
      </c>
      <c r="BO16" s="116">
        <f>IF($G16=Paramètres!F$9,$D16,0)</f>
        <v>0</v>
      </c>
      <c r="BP16" s="116">
        <f t="shared" si="3"/>
        <v>0</v>
      </c>
      <c r="BQ16" s="116">
        <f>IF($G16=Paramètres!H$6,$D16,0)</f>
        <v>0</v>
      </c>
      <c r="BR16" s="116">
        <f>IF($G16=Paramètres!I$2,$D16,0)</f>
        <v>0</v>
      </c>
      <c r="BS16" s="116">
        <f>IF($G16=Paramètres!I$3,$D16,0)</f>
        <v>0</v>
      </c>
      <c r="BT16" s="116">
        <f>IF($G16=Paramètres!I$4,$D16,0)</f>
        <v>0</v>
      </c>
      <c r="BU16" s="116">
        <f>IF($G16=Paramètres!J$2,$D16,0)</f>
        <v>0</v>
      </c>
      <c r="BV16" s="116">
        <f>IF($G16=Paramètres!J$3,$D16,0)</f>
        <v>0</v>
      </c>
      <c r="BW16" s="116">
        <f>IF($G16=Paramètres!J$4,$D16,0)</f>
        <v>0</v>
      </c>
      <c r="BX16" s="116">
        <f t="shared" si="5"/>
        <v>0</v>
      </c>
      <c r="BY16" s="116">
        <f t="shared" si="6"/>
        <v>0</v>
      </c>
      <c r="BZ16" s="116">
        <f t="shared" si="7"/>
        <v>0</v>
      </c>
      <c r="CA16" s="116">
        <f t="shared" si="8"/>
        <v>0</v>
      </c>
      <c r="CB16" s="116">
        <f t="shared" si="9"/>
        <v>0</v>
      </c>
      <c r="CC16" s="116">
        <f t="shared" si="10"/>
        <v>0</v>
      </c>
      <c r="CD16" s="116">
        <f t="shared" si="11"/>
        <v>0</v>
      </c>
      <c r="CE16" s="116">
        <f t="shared" si="12"/>
        <v>0</v>
      </c>
      <c r="CF16" s="116">
        <f t="shared" si="13"/>
        <v>0</v>
      </c>
      <c r="CG16" s="116">
        <f t="shared" si="14"/>
        <v>0</v>
      </c>
      <c r="CH16" s="116">
        <f t="shared" si="15"/>
        <v>0</v>
      </c>
      <c r="CI16" s="116">
        <f t="shared" si="16"/>
        <v>0</v>
      </c>
      <c r="CJ16" s="116">
        <f t="shared" si="17"/>
        <v>0</v>
      </c>
      <c r="CK16" s="116">
        <f t="shared" si="18"/>
        <v>0</v>
      </c>
      <c r="CL16" s="116">
        <f t="shared" si="19"/>
        <v>0</v>
      </c>
      <c r="CM16" s="116">
        <f t="shared" si="20"/>
        <v>0</v>
      </c>
      <c r="CN16" s="116">
        <f t="shared" si="21"/>
        <v>0</v>
      </c>
      <c r="CO16" s="116">
        <f t="shared" si="22"/>
        <v>0</v>
      </c>
      <c r="CP16" s="116">
        <f t="shared" si="23"/>
        <v>0</v>
      </c>
      <c r="CQ16" s="116">
        <f t="shared" si="24"/>
        <v>0</v>
      </c>
      <c r="CR16" s="116">
        <f t="shared" si="25"/>
        <v>0</v>
      </c>
      <c r="CS16" s="116">
        <f t="shared" si="26"/>
        <v>0</v>
      </c>
      <c r="CT16" s="116">
        <f t="shared" si="27"/>
        <v>0</v>
      </c>
      <c r="CU16" s="116">
        <f t="shared" si="28"/>
        <v>0</v>
      </c>
    </row>
    <row r="17" spans="5:99">
      <c r="E17" s="106"/>
      <c r="F17" s="109"/>
      <c r="G17" s="109"/>
      <c r="H17" s="109"/>
      <c r="I17" s="109"/>
      <c r="J17" s="110" t="str">
        <f t="shared" si="4"/>
        <v/>
      </c>
      <c r="K17" s="116">
        <f>IF(MONTH($B17)=1,IF($G17=Paramètres!H$2,$D17,0),0)</f>
        <v>0</v>
      </c>
      <c r="L17" s="116">
        <f>IF(OR(MONTH($B17)=1,MONTH($B17)=2,MONTH($B17)=3),IF($G17=Paramètres!H$3,$D17,0),0)</f>
        <v>0</v>
      </c>
      <c r="M17" s="116">
        <f>IF(OR(MONTH($B17)=1,MONTH($B17)=2,MONTH($B17)=3),IF($G17=Paramètres!H$4,$D17,0),0)</f>
        <v>0</v>
      </c>
      <c r="N17" s="116">
        <f>IF(OR(MONTH($B17)=1,MONTH($B17)=2,MONTH($B17)=3),IF($G17=Paramètres!H$5,$D17,0),0)</f>
        <v>0</v>
      </c>
      <c r="O17" s="116">
        <f>IF(MONTH($B17)=1,IF($G17=Paramètres!F$4,$D17,0),0)</f>
        <v>0</v>
      </c>
      <c r="P17" s="116">
        <f>IF(MONTH($B17)=2,IF($G17=Paramètres!$H$2,$D17,0),0)</f>
        <v>0</v>
      </c>
      <c r="Q17" s="116">
        <f>IF(MONTH($B17)=2,IF($G17=Paramètres!$F$4,$D17,0),0)</f>
        <v>0</v>
      </c>
      <c r="R17" s="116">
        <f>IF(MONTH($B17)=3,IF($G17=Paramètres!$H$2,$D17,0),0)</f>
        <v>0</v>
      </c>
      <c r="S17" s="116">
        <f>IF(MONTH($B17)=3,IF($G17=Paramètres!$F$4,$D17,0),0)</f>
        <v>0</v>
      </c>
      <c r="T17" s="116">
        <f>IF(MONTH($B17)=4,IF($G17=Paramètres!$H$2,$D17,0),0)</f>
        <v>0</v>
      </c>
      <c r="U17" s="116">
        <f>IF(OR(MONTH($B17)=4,MONTH($B17)=5,MONTH($B17)=6),IF($G17=Paramètres!$H$3,$D17,0),0)</f>
        <v>0</v>
      </c>
      <c r="V17" s="116">
        <f>IF(OR(MONTH($B17)=4,MONTH($B17)=5,MONTH($B17)=6),IF($G17=Paramètres!$H$4,$D17,0),0)</f>
        <v>0</v>
      </c>
      <c r="W17" s="116">
        <f>IF(OR(MONTH($B17)=4,MONTH($B17)=5,MONTH($B17)=6),IF($G17=Paramètres!$H$5,$D17,0),0)</f>
        <v>0</v>
      </c>
      <c r="X17" s="116">
        <f>IF(MONTH($B17)=4,IF($G17=Paramètres!$F$4,$D17,0),0)</f>
        <v>0</v>
      </c>
      <c r="Y17" s="116">
        <f>IF(MONTH($B17)=5,IF($G17=Paramètres!$H$2,$D17,0),0)</f>
        <v>0</v>
      </c>
      <c r="Z17" s="116">
        <f>IF(MONTH($B17)=5,IF($G17=Paramètres!$F$4,$D17,0),0)</f>
        <v>0</v>
      </c>
      <c r="AA17" s="116">
        <f>IF(MONTH($B17)=6,IF($G17=Paramètres!$H$2,$D17,0),0)</f>
        <v>0</v>
      </c>
      <c r="AB17" s="116">
        <f>IF(MONTH($B17)=6,IF($G17=Paramètres!$F$4,$D17,0),0)</f>
        <v>0</v>
      </c>
      <c r="AC17" s="116">
        <f>IF(MONTH($B17)=7,IF($G17=Paramètres!$H$2,$D17,0),0)</f>
        <v>0</v>
      </c>
      <c r="AD17" s="116">
        <f>IF(OR(MONTH($B17)=7,MONTH($B17)=8,MONTH($B17)=9),IF($G17=Paramètres!$H$3,$D17,0),0)</f>
        <v>0</v>
      </c>
      <c r="AE17" s="116">
        <f>IF(OR(MONTH($B17)=7,MONTH($B17)=8,MONTH($B17)=9),IF($G17=Paramètres!$H$4,$D17,0),0)</f>
        <v>0</v>
      </c>
      <c r="AF17" s="116">
        <f>IF(OR(MONTH($B17)=7,MONTH($B17)=8,MONTH($B17)=9),IF($G17=Paramètres!$H$5,$D17,0),0)</f>
        <v>0</v>
      </c>
      <c r="AG17" s="116">
        <f>IF(MONTH($B17)=7,IF($G17=Paramètres!$F$4,$D17,0),0)</f>
        <v>0</v>
      </c>
      <c r="AH17" s="116">
        <f>IF(MONTH($B17)=8,IF($G17=Paramètres!$H$2,$D17,0),0)</f>
        <v>0</v>
      </c>
      <c r="AI17" s="116">
        <f>IF(MONTH($B17)=8,IF($G17=Paramètres!$F$4,$D17,0),0)</f>
        <v>0</v>
      </c>
      <c r="AJ17" s="116">
        <f>IF(MONTH($B17)=9,IF($G17=Paramètres!$H$2,$D17,0),0)</f>
        <v>0</v>
      </c>
      <c r="AK17" s="116">
        <f>IF(MONTH($B17)=9,IF($G17=Paramètres!$F$4,$D17,0),0)</f>
        <v>0</v>
      </c>
      <c r="AL17" s="116">
        <f>IF(MONTH($B17)=10,IF($G17=Paramètres!$H$2,$D17,0),0)</f>
        <v>0</v>
      </c>
      <c r="AM17" s="116">
        <f>IF(OR(MONTH($B17)=10,MONTH($B17)=11,MONTH($B17)=12),IF($G17=Paramètres!$H$3,$D17,0),0)</f>
        <v>0</v>
      </c>
      <c r="AN17" s="116">
        <f>IF(OR(MONTH($B17)=10,MONTH($B17)=11,MONTH($B17)=12),IF($G17=Paramètres!$H$4,$D17,0),0)</f>
        <v>0</v>
      </c>
      <c r="AO17" s="116">
        <f>IF(OR(MONTH($B17)=10,MONTH($B17)=11,MONTH($B17)=12),IF($G17=Paramètres!$H$5,$D17,0),0)</f>
        <v>0</v>
      </c>
      <c r="AP17" s="116">
        <f>IF(MONTH($B17)=10,IF($G17=Paramètres!$F$4,$D17,0),0)</f>
        <v>0</v>
      </c>
      <c r="AQ17" s="116">
        <f>IF(MONTH($B17)=11,IF($G17=Paramètres!$H$2,$D17,0),0)</f>
        <v>0</v>
      </c>
      <c r="AR17" s="116">
        <f>IF(MONTH($B17)=11,IF($G17=Paramètres!$F$4,$D17,0),0)</f>
        <v>0</v>
      </c>
      <c r="AS17" s="116">
        <f>IF(MONTH($B17)=12,IF($G17=Paramètres!$H$2,$D17,0),0)</f>
        <v>0</v>
      </c>
      <c r="AT17" s="116">
        <f>IF(MONTH($B17)=12,IF($G17=Paramètres!$F$4,$D17,0),0)</f>
        <v>0</v>
      </c>
      <c r="AU17" s="116">
        <f>IF($G17=Paramètres!D$2,$D17,0)</f>
        <v>0</v>
      </c>
      <c r="AV17" s="116">
        <f>IF($G17=Paramètres!D$3,$D17,0)</f>
        <v>0</v>
      </c>
      <c r="AW17" s="116">
        <f>IF($G17=Paramètres!D$4,$D17,0)</f>
        <v>0</v>
      </c>
      <c r="AX17" s="116">
        <f>IF($G17=Paramètres!D$5,$D17,0)</f>
        <v>0</v>
      </c>
      <c r="AY17" s="116">
        <f>IF($G17=Paramètres!D$6,$D17,0)</f>
        <v>0</v>
      </c>
      <c r="AZ17" s="116">
        <f>IF($G17=Paramètres!D$7,$D17,0)</f>
        <v>0</v>
      </c>
      <c r="BA17" s="116">
        <f>IF($G17=Paramètres!D$8,$D17,0)</f>
        <v>0</v>
      </c>
      <c r="BB17" s="116">
        <f>IF($G17=Paramètres!D$9,$D17,0)</f>
        <v>0</v>
      </c>
      <c r="BC17" s="116">
        <f>IF($G17=Paramètres!D$10,$D17,0)</f>
        <v>0</v>
      </c>
      <c r="BD17" s="116">
        <f>IF($G17=Paramètres!D$11,$D17,0)</f>
        <v>0</v>
      </c>
      <c r="BE17" s="116">
        <f>IF($G17=Paramètres!D$12,$D17,0)</f>
        <v>0</v>
      </c>
      <c r="BF17" s="116">
        <f>IF($G17=Paramètres!E$2,$D17,0)</f>
        <v>0</v>
      </c>
      <c r="BG17" s="116">
        <f>IF($G17=Paramètres!E$3,$D17,0)</f>
        <v>0</v>
      </c>
      <c r="BH17" s="116">
        <f>IF($G17=Paramètres!E$4,$D17,0)</f>
        <v>0</v>
      </c>
      <c r="BI17" s="116">
        <f>IF($G17=Paramètres!F$2,$D17,0)</f>
        <v>0</v>
      </c>
      <c r="BJ17" s="116">
        <f>IF($G17=Paramètres!F$3,$D17,0)</f>
        <v>0</v>
      </c>
      <c r="BK17" s="116">
        <f>IF($G17=Paramètres!F$5,$D17,0)</f>
        <v>0</v>
      </c>
      <c r="BL17" s="116">
        <f>IF($G17=Paramètres!F$6,$D17,0)</f>
        <v>0</v>
      </c>
      <c r="BM17" s="116">
        <f>IF($G17=Paramètres!F$7,$D17,0)</f>
        <v>0</v>
      </c>
      <c r="BN17" s="116">
        <f>IF($G17=Paramètres!F$8,$D17,0)</f>
        <v>0</v>
      </c>
      <c r="BO17" s="116">
        <f>IF($G17=Paramètres!F$9,$D17,0)</f>
        <v>0</v>
      </c>
      <c r="BP17" s="116">
        <f t="shared" si="3"/>
        <v>0</v>
      </c>
      <c r="BQ17" s="116">
        <f>IF($G17=Paramètres!H$6,$D17,0)</f>
        <v>0</v>
      </c>
      <c r="BR17" s="116">
        <f>IF($G17=Paramètres!I$2,$D17,0)</f>
        <v>0</v>
      </c>
      <c r="BS17" s="116">
        <f>IF($G17=Paramètres!I$3,$D17,0)</f>
        <v>0</v>
      </c>
      <c r="BT17" s="116">
        <f>IF($G17=Paramètres!I$4,$D17,0)</f>
        <v>0</v>
      </c>
      <c r="BU17" s="116">
        <f>IF($G17=Paramètres!J$2,$D17,0)</f>
        <v>0</v>
      </c>
      <c r="BV17" s="116">
        <f>IF($G17=Paramètres!J$3,$D17,0)</f>
        <v>0</v>
      </c>
      <c r="BW17" s="116">
        <f>IF($G17=Paramètres!J$4,$D17,0)</f>
        <v>0</v>
      </c>
      <c r="BX17" s="116">
        <f t="shared" si="5"/>
        <v>0</v>
      </c>
      <c r="BY17" s="116">
        <f t="shared" si="6"/>
        <v>0</v>
      </c>
      <c r="BZ17" s="116">
        <f t="shared" si="7"/>
        <v>0</v>
      </c>
      <c r="CA17" s="116">
        <f t="shared" si="8"/>
        <v>0</v>
      </c>
      <c r="CB17" s="116">
        <f t="shared" si="9"/>
        <v>0</v>
      </c>
      <c r="CC17" s="116">
        <f t="shared" si="10"/>
        <v>0</v>
      </c>
      <c r="CD17" s="116">
        <f t="shared" si="11"/>
        <v>0</v>
      </c>
      <c r="CE17" s="116">
        <f t="shared" si="12"/>
        <v>0</v>
      </c>
      <c r="CF17" s="116">
        <f t="shared" si="13"/>
        <v>0</v>
      </c>
      <c r="CG17" s="116">
        <f t="shared" si="14"/>
        <v>0</v>
      </c>
      <c r="CH17" s="116">
        <f t="shared" si="15"/>
        <v>0</v>
      </c>
      <c r="CI17" s="116">
        <f t="shared" si="16"/>
        <v>0</v>
      </c>
      <c r="CJ17" s="116">
        <f t="shared" si="17"/>
        <v>0</v>
      </c>
      <c r="CK17" s="116">
        <f t="shared" si="18"/>
        <v>0</v>
      </c>
      <c r="CL17" s="116">
        <f t="shared" si="19"/>
        <v>0</v>
      </c>
      <c r="CM17" s="116">
        <f t="shared" si="20"/>
        <v>0</v>
      </c>
      <c r="CN17" s="116">
        <f t="shared" si="21"/>
        <v>0</v>
      </c>
      <c r="CO17" s="116">
        <f t="shared" si="22"/>
        <v>0</v>
      </c>
      <c r="CP17" s="116">
        <f t="shared" si="23"/>
        <v>0</v>
      </c>
      <c r="CQ17" s="116">
        <f t="shared" si="24"/>
        <v>0</v>
      </c>
      <c r="CR17" s="116">
        <f t="shared" si="25"/>
        <v>0</v>
      </c>
      <c r="CS17" s="116">
        <f t="shared" si="26"/>
        <v>0</v>
      </c>
      <c r="CT17" s="116">
        <f t="shared" si="27"/>
        <v>0</v>
      </c>
      <c r="CU17" s="116">
        <f t="shared" si="28"/>
        <v>0</v>
      </c>
    </row>
    <row r="18" spans="5:99">
      <c r="E18" s="106"/>
      <c r="F18" s="109"/>
      <c r="G18" s="109"/>
      <c r="H18" s="109"/>
      <c r="I18" s="109"/>
      <c r="J18" s="110" t="str">
        <f t="shared" si="4"/>
        <v/>
      </c>
      <c r="K18" s="116">
        <f>IF(MONTH($B18)=1,IF($G18=Paramètres!H$2,$D18,0),0)</f>
        <v>0</v>
      </c>
      <c r="L18" s="116">
        <f>IF(OR(MONTH($B18)=1,MONTH($B18)=2,MONTH($B18)=3),IF($G18=Paramètres!H$3,$D18,0),0)</f>
        <v>0</v>
      </c>
      <c r="M18" s="116">
        <f>IF(OR(MONTH($B18)=1,MONTH($B18)=2,MONTH($B18)=3),IF($G18=Paramètres!H$4,$D18,0),0)</f>
        <v>0</v>
      </c>
      <c r="N18" s="116">
        <f>IF(OR(MONTH($B18)=1,MONTH($B18)=2,MONTH($B18)=3),IF($G18=Paramètres!H$5,$D18,0),0)</f>
        <v>0</v>
      </c>
      <c r="O18" s="116">
        <f>IF(MONTH($B18)=1,IF($G18=Paramètres!F$4,$D18,0),0)</f>
        <v>0</v>
      </c>
      <c r="P18" s="116">
        <f>IF(MONTH($B18)=2,IF($G18=Paramètres!$H$2,$D18,0),0)</f>
        <v>0</v>
      </c>
      <c r="Q18" s="116">
        <f>IF(MONTH($B18)=2,IF($G18=Paramètres!$F$4,$D18,0),0)</f>
        <v>0</v>
      </c>
      <c r="R18" s="116">
        <f>IF(MONTH($B18)=3,IF($G18=Paramètres!$H$2,$D18,0),0)</f>
        <v>0</v>
      </c>
      <c r="S18" s="116">
        <f>IF(MONTH($B18)=3,IF($G18=Paramètres!$F$4,$D18,0),0)</f>
        <v>0</v>
      </c>
      <c r="T18" s="116">
        <f>IF(MONTH($B18)=4,IF($G18=Paramètres!$H$2,$D18,0),0)</f>
        <v>0</v>
      </c>
      <c r="U18" s="116">
        <f>IF(OR(MONTH($B18)=4,MONTH($B18)=5,MONTH($B18)=6),IF($G18=Paramètres!$H$3,$D18,0),0)</f>
        <v>0</v>
      </c>
      <c r="V18" s="116">
        <f>IF(OR(MONTH($B18)=4,MONTH($B18)=5,MONTH($B18)=6),IF($G18=Paramètres!$H$4,$D18,0),0)</f>
        <v>0</v>
      </c>
      <c r="W18" s="116">
        <f>IF(OR(MONTH($B18)=4,MONTH($B18)=5,MONTH($B18)=6),IF($G18=Paramètres!$H$5,$D18,0),0)</f>
        <v>0</v>
      </c>
      <c r="X18" s="116">
        <f>IF(MONTH($B18)=4,IF($G18=Paramètres!$F$4,$D18,0),0)</f>
        <v>0</v>
      </c>
      <c r="Y18" s="116">
        <f>IF(MONTH($B18)=5,IF($G18=Paramètres!$H$2,$D18,0),0)</f>
        <v>0</v>
      </c>
      <c r="Z18" s="116">
        <f>IF(MONTH($B18)=5,IF($G18=Paramètres!$F$4,$D18,0),0)</f>
        <v>0</v>
      </c>
      <c r="AA18" s="116">
        <f>IF(MONTH($B18)=6,IF($G18=Paramètres!$H$2,$D18,0),0)</f>
        <v>0</v>
      </c>
      <c r="AB18" s="116">
        <f>IF(MONTH($B18)=6,IF($G18=Paramètres!$F$4,$D18,0),0)</f>
        <v>0</v>
      </c>
      <c r="AC18" s="116">
        <f>IF(MONTH($B18)=7,IF($G18=Paramètres!$H$2,$D18,0),0)</f>
        <v>0</v>
      </c>
      <c r="AD18" s="116">
        <f>IF(OR(MONTH($B18)=7,MONTH($B18)=8,MONTH($B18)=9),IF($G18=Paramètres!$H$3,$D18,0),0)</f>
        <v>0</v>
      </c>
      <c r="AE18" s="116">
        <f>IF(OR(MONTH($B18)=7,MONTH($B18)=8,MONTH($B18)=9),IF($G18=Paramètres!$H$4,$D18,0),0)</f>
        <v>0</v>
      </c>
      <c r="AF18" s="116">
        <f>IF(OR(MONTH($B18)=7,MONTH($B18)=8,MONTH($B18)=9),IF($G18=Paramètres!$H$5,$D18,0),0)</f>
        <v>0</v>
      </c>
      <c r="AG18" s="116">
        <f>IF(MONTH($B18)=7,IF($G18=Paramètres!$F$4,$D18,0),0)</f>
        <v>0</v>
      </c>
      <c r="AH18" s="116">
        <f>IF(MONTH($B18)=8,IF($G18=Paramètres!$H$2,$D18,0),0)</f>
        <v>0</v>
      </c>
      <c r="AI18" s="116">
        <f>IF(MONTH($B18)=8,IF($G18=Paramètres!$F$4,$D18,0),0)</f>
        <v>0</v>
      </c>
      <c r="AJ18" s="116">
        <f>IF(MONTH($B18)=9,IF($G18=Paramètres!$H$2,$D18,0),0)</f>
        <v>0</v>
      </c>
      <c r="AK18" s="116">
        <f>IF(MONTH($B18)=9,IF($G18=Paramètres!$F$4,$D18,0),0)</f>
        <v>0</v>
      </c>
      <c r="AL18" s="116">
        <f>IF(MONTH($B18)=10,IF($G18=Paramètres!$H$2,$D18,0),0)</f>
        <v>0</v>
      </c>
      <c r="AM18" s="116">
        <f>IF(OR(MONTH($B18)=10,MONTH($B18)=11,MONTH($B18)=12),IF($G18=Paramètres!$H$3,$D18,0),0)</f>
        <v>0</v>
      </c>
      <c r="AN18" s="116">
        <f>IF(OR(MONTH($B18)=10,MONTH($B18)=11,MONTH($B18)=12),IF($G18=Paramètres!$H$4,$D18,0),0)</f>
        <v>0</v>
      </c>
      <c r="AO18" s="116">
        <f>IF(OR(MONTH($B18)=10,MONTH($B18)=11,MONTH($B18)=12),IF($G18=Paramètres!$H$5,$D18,0),0)</f>
        <v>0</v>
      </c>
      <c r="AP18" s="116">
        <f>IF(MONTH($B18)=10,IF($G18=Paramètres!$F$4,$D18,0),0)</f>
        <v>0</v>
      </c>
      <c r="AQ18" s="116">
        <f>IF(MONTH($B18)=11,IF($G18=Paramètres!$H$2,$D18,0),0)</f>
        <v>0</v>
      </c>
      <c r="AR18" s="116">
        <f>IF(MONTH($B18)=11,IF($G18=Paramètres!$F$4,$D18,0),0)</f>
        <v>0</v>
      </c>
      <c r="AS18" s="116">
        <f>IF(MONTH($B18)=12,IF($G18=Paramètres!$H$2,$D18,0),0)</f>
        <v>0</v>
      </c>
      <c r="AT18" s="116">
        <f>IF(MONTH($B18)=12,IF($G18=Paramètres!$F$4,$D18,0),0)</f>
        <v>0</v>
      </c>
      <c r="AU18" s="116">
        <f>IF($G18=Paramètres!D$2,$D18,0)</f>
        <v>0</v>
      </c>
      <c r="AV18" s="116">
        <f>IF($G18=Paramètres!D$3,$D18,0)</f>
        <v>0</v>
      </c>
      <c r="AW18" s="116">
        <f>IF($G18=Paramètres!D$4,$D18,0)</f>
        <v>0</v>
      </c>
      <c r="AX18" s="116">
        <f>IF($G18=Paramètres!D$5,$D18,0)</f>
        <v>0</v>
      </c>
      <c r="AY18" s="116">
        <f>IF($G18=Paramètres!D$6,$D18,0)</f>
        <v>0</v>
      </c>
      <c r="AZ18" s="116">
        <f>IF($G18=Paramètres!D$7,$D18,0)</f>
        <v>0</v>
      </c>
      <c r="BA18" s="116">
        <f>IF($G18=Paramètres!D$8,$D18,0)</f>
        <v>0</v>
      </c>
      <c r="BB18" s="116">
        <f>IF($G18=Paramètres!D$9,$D18,0)</f>
        <v>0</v>
      </c>
      <c r="BC18" s="116">
        <f>IF($G18=Paramètres!D$10,$D18,0)</f>
        <v>0</v>
      </c>
      <c r="BD18" s="116">
        <f>IF($G18=Paramètres!D$11,$D18,0)</f>
        <v>0</v>
      </c>
      <c r="BE18" s="116">
        <f>IF($G18=Paramètres!D$12,$D18,0)</f>
        <v>0</v>
      </c>
      <c r="BF18" s="116">
        <f>IF($G18=Paramètres!E$2,$D18,0)</f>
        <v>0</v>
      </c>
      <c r="BG18" s="116">
        <f>IF($G18=Paramètres!E$3,$D18,0)</f>
        <v>0</v>
      </c>
      <c r="BH18" s="116">
        <f>IF($G18=Paramètres!E$4,$D18,0)</f>
        <v>0</v>
      </c>
      <c r="BI18" s="116">
        <f>IF($G18=Paramètres!F$2,$D18,0)</f>
        <v>0</v>
      </c>
      <c r="BJ18" s="116">
        <f>IF($G18=Paramètres!F$3,$D18,0)</f>
        <v>0</v>
      </c>
      <c r="BK18" s="116">
        <f>IF($G18=Paramètres!F$5,$D18,0)</f>
        <v>0</v>
      </c>
      <c r="BL18" s="116">
        <f>IF($G18=Paramètres!F$6,$D18,0)</f>
        <v>0</v>
      </c>
      <c r="BM18" s="116">
        <f>IF($G18=Paramètres!F$7,$D18,0)</f>
        <v>0</v>
      </c>
      <c r="BN18" s="116">
        <f>IF($G18=Paramètres!F$8,$D18,0)</f>
        <v>0</v>
      </c>
      <c r="BO18" s="116">
        <f>IF($G18=Paramètres!F$9,$D18,0)</f>
        <v>0</v>
      </c>
      <c r="BP18" s="116">
        <f t="shared" si="3"/>
        <v>0</v>
      </c>
      <c r="BQ18" s="116">
        <f>IF($G18=Paramètres!H$6,$D18,0)</f>
        <v>0</v>
      </c>
      <c r="BR18" s="116">
        <f>IF($G18=Paramètres!I$2,$D18,0)</f>
        <v>0</v>
      </c>
      <c r="BS18" s="116">
        <f>IF($G18=Paramètres!I$3,$D18,0)</f>
        <v>0</v>
      </c>
      <c r="BT18" s="116">
        <f>IF($G18=Paramètres!I$4,$D18,0)</f>
        <v>0</v>
      </c>
      <c r="BU18" s="116">
        <f>IF($G18=Paramètres!J$2,$D18,0)</f>
        <v>0</v>
      </c>
      <c r="BV18" s="116">
        <f>IF($G18=Paramètres!J$3,$D18,0)</f>
        <v>0</v>
      </c>
      <c r="BW18" s="116">
        <f>IF($G18=Paramètres!J$4,$D18,0)</f>
        <v>0</v>
      </c>
      <c r="BX18" s="116">
        <f t="shared" si="5"/>
        <v>0</v>
      </c>
      <c r="BY18" s="116">
        <f t="shared" si="6"/>
        <v>0</v>
      </c>
      <c r="BZ18" s="116">
        <f t="shared" si="7"/>
        <v>0</v>
      </c>
      <c r="CA18" s="116">
        <f t="shared" si="8"/>
        <v>0</v>
      </c>
      <c r="CB18" s="116">
        <f t="shared" si="9"/>
        <v>0</v>
      </c>
      <c r="CC18" s="116">
        <f t="shared" si="10"/>
        <v>0</v>
      </c>
      <c r="CD18" s="116">
        <f t="shared" si="11"/>
        <v>0</v>
      </c>
      <c r="CE18" s="116">
        <f t="shared" si="12"/>
        <v>0</v>
      </c>
      <c r="CF18" s="116">
        <f t="shared" si="13"/>
        <v>0</v>
      </c>
      <c r="CG18" s="116">
        <f t="shared" si="14"/>
        <v>0</v>
      </c>
      <c r="CH18" s="116">
        <f t="shared" si="15"/>
        <v>0</v>
      </c>
      <c r="CI18" s="116">
        <f t="shared" si="16"/>
        <v>0</v>
      </c>
      <c r="CJ18" s="116">
        <f t="shared" si="17"/>
        <v>0</v>
      </c>
      <c r="CK18" s="116">
        <f t="shared" si="18"/>
        <v>0</v>
      </c>
      <c r="CL18" s="116">
        <f t="shared" si="19"/>
        <v>0</v>
      </c>
      <c r="CM18" s="116">
        <f t="shared" si="20"/>
        <v>0</v>
      </c>
      <c r="CN18" s="116">
        <f t="shared" si="21"/>
        <v>0</v>
      </c>
      <c r="CO18" s="116">
        <f t="shared" si="22"/>
        <v>0</v>
      </c>
      <c r="CP18" s="116">
        <f t="shared" si="23"/>
        <v>0</v>
      </c>
      <c r="CQ18" s="116">
        <f t="shared" si="24"/>
        <v>0</v>
      </c>
      <c r="CR18" s="116">
        <f t="shared" si="25"/>
        <v>0</v>
      </c>
      <c r="CS18" s="116">
        <f t="shared" si="26"/>
        <v>0</v>
      </c>
      <c r="CT18" s="116">
        <f t="shared" si="27"/>
        <v>0</v>
      </c>
      <c r="CU18" s="116">
        <f t="shared" si="28"/>
        <v>0</v>
      </c>
    </row>
    <row r="19" spans="5:99">
      <c r="E19" s="106"/>
      <c r="F19" s="109"/>
      <c r="G19" s="109"/>
      <c r="H19" s="109"/>
      <c r="I19" s="109"/>
      <c r="J19" s="110" t="str">
        <f t="shared" si="4"/>
        <v/>
      </c>
      <c r="K19" s="116">
        <f>IF(MONTH($B19)=1,IF($G19=Paramètres!H$2,$D19,0),0)</f>
        <v>0</v>
      </c>
      <c r="L19" s="116">
        <f>IF(OR(MONTH($B19)=1,MONTH($B19)=2,MONTH($B19)=3),IF($G19=Paramètres!H$3,$D19,0),0)</f>
        <v>0</v>
      </c>
      <c r="M19" s="116">
        <f>IF(OR(MONTH($B19)=1,MONTH($B19)=2,MONTH($B19)=3),IF($G19=Paramètres!H$4,$D19,0),0)</f>
        <v>0</v>
      </c>
      <c r="N19" s="116">
        <f>IF(OR(MONTH($B19)=1,MONTH($B19)=2,MONTH($B19)=3),IF($G19=Paramètres!H$5,$D19,0),0)</f>
        <v>0</v>
      </c>
      <c r="O19" s="116">
        <f>IF(MONTH($B19)=1,IF($G19=Paramètres!F$4,$D19,0),0)</f>
        <v>0</v>
      </c>
      <c r="P19" s="116">
        <f>IF(MONTH($B19)=2,IF($G19=Paramètres!$H$2,$D19,0),0)</f>
        <v>0</v>
      </c>
      <c r="Q19" s="116">
        <f>IF(MONTH($B19)=2,IF($G19=Paramètres!$F$4,$D19,0),0)</f>
        <v>0</v>
      </c>
      <c r="R19" s="116">
        <f>IF(MONTH($B19)=3,IF($G19=Paramètres!$H$2,$D19,0),0)</f>
        <v>0</v>
      </c>
      <c r="S19" s="116">
        <f>IF(MONTH($B19)=3,IF($G19=Paramètres!$F$4,$D19,0),0)</f>
        <v>0</v>
      </c>
      <c r="T19" s="116">
        <f>IF(MONTH($B19)=4,IF($G19=Paramètres!$H$2,$D19,0),0)</f>
        <v>0</v>
      </c>
      <c r="U19" s="116">
        <f>IF(OR(MONTH($B19)=4,MONTH($B19)=5,MONTH($B19)=6),IF($G19=Paramètres!$H$3,$D19,0),0)</f>
        <v>0</v>
      </c>
      <c r="V19" s="116">
        <f>IF(OR(MONTH($B19)=4,MONTH($B19)=5,MONTH($B19)=6),IF($G19=Paramètres!$H$4,$D19,0),0)</f>
        <v>0</v>
      </c>
      <c r="W19" s="116">
        <f>IF(OR(MONTH($B19)=4,MONTH($B19)=5,MONTH($B19)=6),IF($G19=Paramètres!$H$5,$D19,0),0)</f>
        <v>0</v>
      </c>
      <c r="X19" s="116">
        <f>IF(MONTH($B19)=4,IF($G19=Paramètres!$F$4,$D19,0),0)</f>
        <v>0</v>
      </c>
      <c r="Y19" s="116">
        <f>IF(MONTH($B19)=5,IF($G19=Paramètres!$H$2,$D19,0),0)</f>
        <v>0</v>
      </c>
      <c r="Z19" s="116">
        <f>IF(MONTH($B19)=5,IF($G19=Paramètres!$F$4,$D19,0),0)</f>
        <v>0</v>
      </c>
      <c r="AA19" s="116">
        <f>IF(MONTH($B19)=6,IF($G19=Paramètres!$H$2,$D19,0),0)</f>
        <v>0</v>
      </c>
      <c r="AB19" s="116">
        <f>IF(MONTH($B19)=6,IF($G19=Paramètres!$F$4,$D19,0),0)</f>
        <v>0</v>
      </c>
      <c r="AC19" s="116">
        <f>IF(MONTH($B19)=7,IF($G19=Paramètres!$H$2,$D19,0),0)</f>
        <v>0</v>
      </c>
      <c r="AD19" s="116">
        <f>IF(OR(MONTH($B19)=7,MONTH($B19)=8,MONTH($B19)=9),IF($G19=Paramètres!$H$3,$D19,0),0)</f>
        <v>0</v>
      </c>
      <c r="AE19" s="116">
        <f>IF(OR(MONTH($B19)=7,MONTH($B19)=8,MONTH($B19)=9),IF($G19=Paramètres!$H$4,$D19,0),0)</f>
        <v>0</v>
      </c>
      <c r="AF19" s="116">
        <f>IF(OR(MONTH($B19)=7,MONTH($B19)=8,MONTH($B19)=9),IF($G19=Paramètres!$H$5,$D19,0),0)</f>
        <v>0</v>
      </c>
      <c r="AG19" s="116">
        <f>IF(MONTH($B19)=7,IF($G19=Paramètres!$F$4,$D19,0),0)</f>
        <v>0</v>
      </c>
      <c r="AH19" s="116">
        <f>IF(MONTH($B19)=8,IF($G19=Paramètres!$H$2,$D19,0),0)</f>
        <v>0</v>
      </c>
      <c r="AI19" s="116">
        <f>IF(MONTH($B19)=8,IF($G19=Paramètres!$F$4,$D19,0),0)</f>
        <v>0</v>
      </c>
      <c r="AJ19" s="116">
        <f>IF(MONTH($B19)=9,IF($G19=Paramètres!$H$2,$D19,0),0)</f>
        <v>0</v>
      </c>
      <c r="AK19" s="116">
        <f>IF(MONTH($B19)=9,IF($G19=Paramètres!$F$4,$D19,0),0)</f>
        <v>0</v>
      </c>
      <c r="AL19" s="116">
        <f>IF(MONTH($B19)=10,IF($G19=Paramètres!$H$2,$D19,0),0)</f>
        <v>0</v>
      </c>
      <c r="AM19" s="116">
        <f>IF(OR(MONTH($B19)=10,MONTH($B19)=11,MONTH($B19)=12),IF($G19=Paramètres!$H$3,$D19,0),0)</f>
        <v>0</v>
      </c>
      <c r="AN19" s="116">
        <f>IF(OR(MONTH($B19)=10,MONTH($B19)=11,MONTH($B19)=12),IF($G19=Paramètres!$H$4,$D19,0),0)</f>
        <v>0</v>
      </c>
      <c r="AO19" s="116">
        <f>IF(OR(MONTH($B19)=10,MONTH($B19)=11,MONTH($B19)=12),IF($G19=Paramètres!$H$5,$D19,0),0)</f>
        <v>0</v>
      </c>
      <c r="AP19" s="116">
        <f>IF(MONTH($B19)=10,IF($G19=Paramètres!$F$4,$D19,0),0)</f>
        <v>0</v>
      </c>
      <c r="AQ19" s="116">
        <f>IF(MONTH($B19)=11,IF($G19=Paramètres!$H$2,$D19,0),0)</f>
        <v>0</v>
      </c>
      <c r="AR19" s="116">
        <f>IF(MONTH($B19)=11,IF($G19=Paramètres!$F$4,$D19,0),0)</f>
        <v>0</v>
      </c>
      <c r="AS19" s="116">
        <f>IF(MONTH($B19)=12,IF($G19=Paramètres!$H$2,$D19,0),0)</f>
        <v>0</v>
      </c>
      <c r="AT19" s="116">
        <f>IF(MONTH($B19)=12,IF($G19=Paramètres!$F$4,$D19,0),0)</f>
        <v>0</v>
      </c>
      <c r="AU19" s="116">
        <f>IF($G19=Paramètres!D$2,$D19,0)</f>
        <v>0</v>
      </c>
      <c r="AV19" s="116">
        <f>IF($G19=Paramètres!D$3,$D19,0)</f>
        <v>0</v>
      </c>
      <c r="AW19" s="116">
        <f>IF($G19=Paramètres!D$4,$D19,0)</f>
        <v>0</v>
      </c>
      <c r="AX19" s="116">
        <f>IF($G19=Paramètres!D$5,$D19,0)</f>
        <v>0</v>
      </c>
      <c r="AY19" s="116">
        <f>IF($G19=Paramètres!D$6,$D19,0)</f>
        <v>0</v>
      </c>
      <c r="AZ19" s="116">
        <f>IF($G19=Paramètres!D$7,$D19,0)</f>
        <v>0</v>
      </c>
      <c r="BA19" s="116">
        <f>IF($G19=Paramètres!D$8,$D19,0)</f>
        <v>0</v>
      </c>
      <c r="BB19" s="116">
        <f>IF($G19=Paramètres!D$9,$D19,0)</f>
        <v>0</v>
      </c>
      <c r="BC19" s="116">
        <f>IF($G19=Paramètres!D$10,$D19,0)</f>
        <v>0</v>
      </c>
      <c r="BD19" s="116">
        <f>IF($G19=Paramètres!D$11,$D19,0)</f>
        <v>0</v>
      </c>
      <c r="BE19" s="116">
        <f>IF($G19=Paramètres!D$12,$D19,0)</f>
        <v>0</v>
      </c>
      <c r="BF19" s="116">
        <f>IF($G19=Paramètres!E$2,$D19,0)</f>
        <v>0</v>
      </c>
      <c r="BG19" s="116">
        <f>IF($G19=Paramètres!E$3,$D19,0)</f>
        <v>0</v>
      </c>
      <c r="BH19" s="116">
        <f>IF($G19=Paramètres!E$4,$D19,0)</f>
        <v>0</v>
      </c>
      <c r="BI19" s="116">
        <f>IF($G19=Paramètres!F$2,$D19,0)</f>
        <v>0</v>
      </c>
      <c r="BJ19" s="116">
        <f>IF($G19=Paramètres!F$3,$D19,0)</f>
        <v>0</v>
      </c>
      <c r="BK19" s="116">
        <f>IF($G19=Paramètres!F$5,$D19,0)</f>
        <v>0</v>
      </c>
      <c r="BL19" s="116">
        <f>IF($G19=Paramètres!F$6,$D19,0)</f>
        <v>0</v>
      </c>
      <c r="BM19" s="116">
        <f>IF($G19=Paramètres!F$7,$D19,0)</f>
        <v>0</v>
      </c>
      <c r="BN19" s="116">
        <f>IF($G19=Paramètres!F$8,$D19,0)</f>
        <v>0</v>
      </c>
      <c r="BO19" s="116">
        <f>IF($G19=Paramètres!F$9,$D19,0)</f>
        <v>0</v>
      </c>
      <c r="BP19" s="116">
        <f t="shared" si="3"/>
        <v>0</v>
      </c>
      <c r="BQ19" s="116">
        <f>IF($G19=Paramètres!H$6,$D19,0)</f>
        <v>0</v>
      </c>
      <c r="BR19" s="116">
        <f>IF($G19=Paramètres!I$2,$D19,0)</f>
        <v>0</v>
      </c>
      <c r="BS19" s="116">
        <f>IF($G19=Paramètres!I$3,$D19,0)</f>
        <v>0</v>
      </c>
      <c r="BT19" s="116">
        <f>IF($G19=Paramètres!I$4,$D19,0)</f>
        <v>0</v>
      </c>
      <c r="BU19" s="116">
        <f>IF($G19=Paramètres!J$2,$D19,0)</f>
        <v>0</v>
      </c>
      <c r="BV19" s="116">
        <f>IF($G19=Paramètres!J$3,$D19,0)</f>
        <v>0</v>
      </c>
      <c r="BW19" s="116">
        <f>IF($G19=Paramètres!J$4,$D19,0)</f>
        <v>0</v>
      </c>
      <c r="BX19" s="116">
        <f t="shared" si="5"/>
        <v>0</v>
      </c>
      <c r="BY19" s="116">
        <f t="shared" si="6"/>
        <v>0</v>
      </c>
      <c r="BZ19" s="116">
        <f t="shared" si="7"/>
        <v>0</v>
      </c>
      <c r="CA19" s="116">
        <f t="shared" si="8"/>
        <v>0</v>
      </c>
      <c r="CB19" s="116">
        <f t="shared" si="9"/>
        <v>0</v>
      </c>
      <c r="CC19" s="116">
        <f t="shared" si="10"/>
        <v>0</v>
      </c>
      <c r="CD19" s="116">
        <f t="shared" si="11"/>
        <v>0</v>
      </c>
      <c r="CE19" s="116">
        <f t="shared" si="12"/>
        <v>0</v>
      </c>
      <c r="CF19" s="116">
        <f t="shared" si="13"/>
        <v>0</v>
      </c>
      <c r="CG19" s="116">
        <f t="shared" si="14"/>
        <v>0</v>
      </c>
      <c r="CH19" s="116">
        <f t="shared" si="15"/>
        <v>0</v>
      </c>
      <c r="CI19" s="116">
        <f t="shared" si="16"/>
        <v>0</v>
      </c>
      <c r="CJ19" s="116">
        <f t="shared" si="17"/>
        <v>0</v>
      </c>
      <c r="CK19" s="116">
        <f t="shared" si="18"/>
        <v>0</v>
      </c>
      <c r="CL19" s="116">
        <f t="shared" si="19"/>
        <v>0</v>
      </c>
      <c r="CM19" s="116">
        <f t="shared" si="20"/>
        <v>0</v>
      </c>
      <c r="CN19" s="116">
        <f t="shared" si="21"/>
        <v>0</v>
      </c>
      <c r="CO19" s="116">
        <f t="shared" si="22"/>
        <v>0</v>
      </c>
      <c r="CP19" s="116">
        <f t="shared" si="23"/>
        <v>0</v>
      </c>
      <c r="CQ19" s="116">
        <f t="shared" si="24"/>
        <v>0</v>
      </c>
      <c r="CR19" s="116">
        <f t="shared" si="25"/>
        <v>0</v>
      </c>
      <c r="CS19" s="116">
        <f t="shared" si="26"/>
        <v>0</v>
      </c>
      <c r="CT19" s="116">
        <f t="shared" si="27"/>
        <v>0</v>
      </c>
      <c r="CU19" s="116">
        <f t="shared" si="28"/>
        <v>0</v>
      </c>
    </row>
    <row r="20" spans="5:99">
      <c r="E20" s="106"/>
      <c r="F20" s="109"/>
      <c r="G20" s="109"/>
      <c r="H20" s="109"/>
      <c r="I20" s="109"/>
      <c r="J20" s="110" t="str">
        <f t="shared" si="4"/>
        <v/>
      </c>
      <c r="K20" s="116">
        <f>IF(MONTH($B20)=1,IF($G20=Paramètres!H$2,$D20,0),0)</f>
        <v>0</v>
      </c>
      <c r="L20" s="116">
        <f>IF(OR(MONTH($B20)=1,MONTH($B20)=2,MONTH($B20)=3),IF($G20=Paramètres!H$3,$D20,0),0)</f>
        <v>0</v>
      </c>
      <c r="M20" s="116">
        <f>IF(OR(MONTH($B20)=1,MONTH($B20)=2,MONTH($B20)=3),IF($G20=Paramètres!H$4,$D20,0),0)</f>
        <v>0</v>
      </c>
      <c r="N20" s="116">
        <f>IF(OR(MONTH($B20)=1,MONTH($B20)=2,MONTH($B20)=3),IF($G20=Paramètres!H$5,$D20,0),0)</f>
        <v>0</v>
      </c>
      <c r="O20" s="116">
        <f>IF(MONTH($B20)=1,IF($G20=Paramètres!F$4,$D20,0),0)</f>
        <v>0</v>
      </c>
      <c r="P20" s="116">
        <f>IF(MONTH($B20)=2,IF($G20=Paramètres!$H$2,$D20,0),0)</f>
        <v>0</v>
      </c>
      <c r="Q20" s="116">
        <f>IF(MONTH($B20)=2,IF($G20=Paramètres!$F$4,$D20,0),0)</f>
        <v>0</v>
      </c>
      <c r="R20" s="116">
        <f>IF(MONTH($B20)=3,IF($G20=Paramètres!$H$2,$D20,0),0)</f>
        <v>0</v>
      </c>
      <c r="S20" s="116">
        <f>IF(MONTH($B20)=3,IF($G20=Paramètres!$F$4,$D20,0),0)</f>
        <v>0</v>
      </c>
      <c r="T20" s="116">
        <f>IF(MONTH($B20)=4,IF($G20=Paramètres!$H$2,$D20,0),0)</f>
        <v>0</v>
      </c>
      <c r="U20" s="116">
        <f>IF(OR(MONTH($B20)=4,MONTH($B20)=5,MONTH($B20)=6),IF($G20=Paramètres!$H$3,$D20,0),0)</f>
        <v>0</v>
      </c>
      <c r="V20" s="116">
        <f>IF(OR(MONTH($B20)=4,MONTH($B20)=5,MONTH($B20)=6),IF($G20=Paramètres!$H$4,$D20,0),0)</f>
        <v>0</v>
      </c>
      <c r="W20" s="116">
        <f>IF(OR(MONTH($B20)=4,MONTH($B20)=5,MONTH($B20)=6),IF($G20=Paramètres!$H$5,$D20,0),0)</f>
        <v>0</v>
      </c>
      <c r="X20" s="116">
        <f>IF(MONTH($B20)=4,IF($G20=Paramètres!$F$4,$D20,0),0)</f>
        <v>0</v>
      </c>
      <c r="Y20" s="116">
        <f>IF(MONTH($B20)=5,IF($G20=Paramètres!$H$2,$D20,0),0)</f>
        <v>0</v>
      </c>
      <c r="Z20" s="116">
        <f>IF(MONTH($B20)=5,IF($G20=Paramètres!$F$4,$D20,0),0)</f>
        <v>0</v>
      </c>
      <c r="AA20" s="116">
        <f>IF(MONTH($B20)=6,IF($G20=Paramètres!$H$2,$D20,0),0)</f>
        <v>0</v>
      </c>
      <c r="AB20" s="116">
        <f>IF(MONTH($B20)=6,IF($G20=Paramètres!$F$4,$D20,0),0)</f>
        <v>0</v>
      </c>
      <c r="AC20" s="116">
        <f>IF(MONTH($B20)=7,IF($G20=Paramètres!$H$2,$D20,0),0)</f>
        <v>0</v>
      </c>
      <c r="AD20" s="116">
        <f>IF(OR(MONTH($B20)=7,MONTH($B20)=8,MONTH($B20)=9),IF($G20=Paramètres!$H$3,$D20,0),0)</f>
        <v>0</v>
      </c>
      <c r="AE20" s="116">
        <f>IF(OR(MONTH($B20)=7,MONTH($B20)=8,MONTH($B20)=9),IF($G20=Paramètres!$H$4,$D20,0),0)</f>
        <v>0</v>
      </c>
      <c r="AF20" s="116">
        <f>IF(OR(MONTH($B20)=7,MONTH($B20)=8,MONTH($B20)=9),IF($G20=Paramètres!$H$5,$D20,0),0)</f>
        <v>0</v>
      </c>
      <c r="AG20" s="116">
        <f>IF(MONTH($B20)=7,IF($G20=Paramètres!$F$4,$D20,0),0)</f>
        <v>0</v>
      </c>
      <c r="AH20" s="116">
        <f>IF(MONTH($B20)=8,IF($G20=Paramètres!$H$2,$D20,0),0)</f>
        <v>0</v>
      </c>
      <c r="AI20" s="116">
        <f>IF(MONTH($B20)=8,IF($G20=Paramètres!$F$4,$D20,0),0)</f>
        <v>0</v>
      </c>
      <c r="AJ20" s="116">
        <f>IF(MONTH($B20)=9,IF($G20=Paramètres!$H$2,$D20,0),0)</f>
        <v>0</v>
      </c>
      <c r="AK20" s="116">
        <f>IF(MONTH($B20)=9,IF($G20=Paramètres!$F$4,$D20,0),0)</f>
        <v>0</v>
      </c>
      <c r="AL20" s="116">
        <f>IF(MONTH($B20)=10,IF($G20=Paramètres!$H$2,$D20,0),0)</f>
        <v>0</v>
      </c>
      <c r="AM20" s="116">
        <f>IF(OR(MONTH($B20)=10,MONTH($B20)=11,MONTH($B20)=12),IF($G20=Paramètres!$H$3,$D20,0),0)</f>
        <v>0</v>
      </c>
      <c r="AN20" s="116">
        <f>IF(OR(MONTH($B20)=10,MONTH($B20)=11,MONTH($B20)=12),IF($G20=Paramètres!$H$4,$D20,0),0)</f>
        <v>0</v>
      </c>
      <c r="AO20" s="116">
        <f>IF(OR(MONTH($B20)=10,MONTH($B20)=11,MONTH($B20)=12),IF($G20=Paramètres!$H$5,$D20,0),0)</f>
        <v>0</v>
      </c>
      <c r="AP20" s="116">
        <f>IF(MONTH($B20)=10,IF($G20=Paramètres!$F$4,$D20,0),0)</f>
        <v>0</v>
      </c>
      <c r="AQ20" s="116">
        <f>IF(MONTH($B20)=11,IF($G20=Paramètres!$H$2,$D20,0),0)</f>
        <v>0</v>
      </c>
      <c r="AR20" s="116">
        <f>IF(MONTH($B20)=11,IF($G20=Paramètres!$F$4,$D20,0),0)</f>
        <v>0</v>
      </c>
      <c r="AS20" s="116">
        <f>IF(MONTH($B20)=12,IF($G20=Paramètres!$H$2,$D20,0),0)</f>
        <v>0</v>
      </c>
      <c r="AT20" s="116">
        <f>IF(MONTH($B20)=12,IF($G20=Paramètres!$F$4,$D20,0),0)</f>
        <v>0</v>
      </c>
      <c r="AU20" s="116">
        <f>IF($G20=Paramètres!D$2,$D20,0)</f>
        <v>0</v>
      </c>
      <c r="AV20" s="116">
        <f>IF($G20=Paramètres!D$3,$D20,0)</f>
        <v>0</v>
      </c>
      <c r="AW20" s="116">
        <f>IF($G20=Paramètres!D$4,$D20,0)</f>
        <v>0</v>
      </c>
      <c r="AX20" s="116">
        <f>IF($G20=Paramètres!D$5,$D20,0)</f>
        <v>0</v>
      </c>
      <c r="AY20" s="116">
        <f>IF($G20=Paramètres!D$6,$D20,0)</f>
        <v>0</v>
      </c>
      <c r="AZ20" s="116">
        <f>IF($G20=Paramètres!D$7,$D20,0)</f>
        <v>0</v>
      </c>
      <c r="BA20" s="116">
        <f>IF($G20=Paramètres!D$8,$D20,0)</f>
        <v>0</v>
      </c>
      <c r="BB20" s="116">
        <f>IF($G20=Paramètres!D$9,$D20,0)</f>
        <v>0</v>
      </c>
      <c r="BC20" s="116">
        <f>IF($G20=Paramètres!D$10,$D20,0)</f>
        <v>0</v>
      </c>
      <c r="BD20" s="116">
        <f>IF($G20=Paramètres!D$11,$D20,0)</f>
        <v>0</v>
      </c>
      <c r="BE20" s="116">
        <f>IF($G20=Paramètres!D$12,$D20,0)</f>
        <v>0</v>
      </c>
      <c r="BF20" s="116">
        <f>IF($G20=Paramètres!E$2,$D20,0)</f>
        <v>0</v>
      </c>
      <c r="BG20" s="116">
        <f>IF($G20=Paramètres!E$3,$D20,0)</f>
        <v>0</v>
      </c>
      <c r="BH20" s="116">
        <f>IF($G20=Paramètres!E$4,$D20,0)</f>
        <v>0</v>
      </c>
      <c r="BI20" s="116">
        <f>IF($G20=Paramètres!F$2,$D20,0)</f>
        <v>0</v>
      </c>
      <c r="BJ20" s="116">
        <f>IF($G20=Paramètres!F$3,$D20,0)</f>
        <v>0</v>
      </c>
      <c r="BK20" s="116">
        <f>IF($G20=Paramètres!F$5,$D20,0)</f>
        <v>0</v>
      </c>
      <c r="BL20" s="116">
        <f>IF($G20=Paramètres!F$6,$D20,0)</f>
        <v>0</v>
      </c>
      <c r="BM20" s="116">
        <f>IF($G20=Paramètres!F$7,$D20,0)</f>
        <v>0</v>
      </c>
      <c r="BN20" s="116">
        <f>IF($G20=Paramètres!F$8,$D20,0)</f>
        <v>0</v>
      </c>
      <c r="BO20" s="116">
        <f>IF($G20=Paramètres!F$9,$D20,0)</f>
        <v>0</v>
      </c>
      <c r="BP20" s="116">
        <f t="shared" si="3"/>
        <v>0</v>
      </c>
      <c r="BQ20" s="116">
        <f>IF($G20=Paramètres!H$6,$D20,0)</f>
        <v>0</v>
      </c>
      <c r="BR20" s="116">
        <f>IF($G20=Paramètres!I$2,$D20,0)</f>
        <v>0</v>
      </c>
      <c r="BS20" s="116">
        <f>IF($G20=Paramètres!I$3,$D20,0)</f>
        <v>0</v>
      </c>
      <c r="BT20" s="116">
        <f>IF($G20=Paramètres!I$4,$D20,0)</f>
        <v>0</v>
      </c>
      <c r="BU20" s="116">
        <f>IF($G20=Paramètres!J$2,$D20,0)</f>
        <v>0</v>
      </c>
      <c r="BV20" s="116">
        <f>IF($G20=Paramètres!J$3,$D20,0)</f>
        <v>0</v>
      </c>
      <c r="BW20" s="116">
        <f>IF($G20=Paramètres!J$4,$D20,0)</f>
        <v>0</v>
      </c>
      <c r="BX20" s="116">
        <f t="shared" si="5"/>
        <v>0</v>
      </c>
      <c r="BY20" s="116">
        <f t="shared" si="6"/>
        <v>0</v>
      </c>
      <c r="BZ20" s="116">
        <f t="shared" si="7"/>
        <v>0</v>
      </c>
      <c r="CA20" s="116">
        <f t="shared" si="8"/>
        <v>0</v>
      </c>
      <c r="CB20" s="116">
        <f t="shared" si="9"/>
        <v>0</v>
      </c>
      <c r="CC20" s="116">
        <f t="shared" si="10"/>
        <v>0</v>
      </c>
      <c r="CD20" s="116">
        <f t="shared" si="11"/>
        <v>0</v>
      </c>
      <c r="CE20" s="116">
        <f t="shared" si="12"/>
        <v>0</v>
      </c>
      <c r="CF20" s="116">
        <f t="shared" si="13"/>
        <v>0</v>
      </c>
      <c r="CG20" s="116">
        <f t="shared" si="14"/>
        <v>0</v>
      </c>
      <c r="CH20" s="116">
        <f t="shared" si="15"/>
        <v>0</v>
      </c>
      <c r="CI20" s="116">
        <f t="shared" si="16"/>
        <v>0</v>
      </c>
      <c r="CJ20" s="116">
        <f t="shared" si="17"/>
        <v>0</v>
      </c>
      <c r="CK20" s="116">
        <f t="shared" si="18"/>
        <v>0</v>
      </c>
      <c r="CL20" s="116">
        <f t="shared" si="19"/>
        <v>0</v>
      </c>
      <c r="CM20" s="116">
        <f t="shared" si="20"/>
        <v>0</v>
      </c>
      <c r="CN20" s="116">
        <f t="shared" si="21"/>
        <v>0</v>
      </c>
      <c r="CO20" s="116">
        <f t="shared" si="22"/>
        <v>0</v>
      </c>
      <c r="CP20" s="116">
        <f t="shared" si="23"/>
        <v>0</v>
      </c>
      <c r="CQ20" s="116">
        <f t="shared" si="24"/>
        <v>0</v>
      </c>
      <c r="CR20" s="116">
        <f t="shared" si="25"/>
        <v>0</v>
      </c>
      <c r="CS20" s="116">
        <f t="shared" si="26"/>
        <v>0</v>
      </c>
      <c r="CT20" s="116">
        <f t="shared" si="27"/>
        <v>0</v>
      </c>
      <c r="CU20" s="116">
        <f t="shared" si="28"/>
        <v>0</v>
      </c>
    </row>
    <row r="21" spans="5:99">
      <c r="E21" s="106"/>
      <c r="F21" s="109"/>
      <c r="G21" s="109"/>
      <c r="H21" s="109"/>
      <c r="I21" s="109"/>
      <c r="J21" s="110" t="str">
        <f t="shared" si="4"/>
        <v/>
      </c>
      <c r="K21" s="116">
        <f>IF(MONTH($B21)=1,IF($G21=Paramètres!H$2,$D21,0),0)</f>
        <v>0</v>
      </c>
      <c r="L21" s="116">
        <f>IF(OR(MONTH($B21)=1,MONTH($B21)=2,MONTH($B21)=3),IF($G21=Paramètres!H$3,$D21,0),0)</f>
        <v>0</v>
      </c>
      <c r="M21" s="116">
        <f>IF(OR(MONTH($B21)=1,MONTH($B21)=2,MONTH($B21)=3),IF($G21=Paramètres!H$4,$D21,0),0)</f>
        <v>0</v>
      </c>
      <c r="N21" s="116">
        <f>IF(OR(MONTH($B21)=1,MONTH($B21)=2,MONTH($B21)=3),IF($G21=Paramètres!H$5,$D21,0),0)</f>
        <v>0</v>
      </c>
      <c r="O21" s="116">
        <f>IF(MONTH($B21)=1,IF($G21=Paramètres!F$4,$D21,0),0)</f>
        <v>0</v>
      </c>
      <c r="P21" s="116">
        <f>IF(MONTH($B21)=2,IF($G21=Paramètres!$H$2,$D21,0),0)</f>
        <v>0</v>
      </c>
      <c r="Q21" s="116">
        <f>IF(MONTH($B21)=2,IF($G21=Paramètres!$F$4,$D21,0),0)</f>
        <v>0</v>
      </c>
      <c r="R21" s="116">
        <f>IF(MONTH($B21)=3,IF($G21=Paramètres!$H$2,$D21,0),0)</f>
        <v>0</v>
      </c>
      <c r="S21" s="116">
        <f>IF(MONTH($B21)=3,IF($G21=Paramètres!$F$4,$D21,0),0)</f>
        <v>0</v>
      </c>
      <c r="T21" s="116">
        <f>IF(MONTH($B21)=4,IF($G21=Paramètres!$H$2,$D21,0),0)</f>
        <v>0</v>
      </c>
      <c r="U21" s="116">
        <f>IF(OR(MONTH($B21)=4,MONTH($B21)=5,MONTH($B21)=6),IF($G21=Paramètres!$H$3,$D21,0),0)</f>
        <v>0</v>
      </c>
      <c r="V21" s="116">
        <f>IF(OR(MONTH($B21)=4,MONTH($B21)=5,MONTH($B21)=6),IF($G21=Paramètres!$H$4,$D21,0),0)</f>
        <v>0</v>
      </c>
      <c r="W21" s="116">
        <f>IF(OR(MONTH($B21)=4,MONTH($B21)=5,MONTH($B21)=6),IF($G21=Paramètres!$H$5,$D21,0),0)</f>
        <v>0</v>
      </c>
      <c r="X21" s="116">
        <f>IF(MONTH($B21)=4,IF($G21=Paramètres!$F$4,$D21,0),0)</f>
        <v>0</v>
      </c>
      <c r="Y21" s="116">
        <f>IF(MONTH($B21)=5,IF($G21=Paramètres!$H$2,$D21,0),0)</f>
        <v>0</v>
      </c>
      <c r="Z21" s="116">
        <f>IF(MONTH($B21)=5,IF($G21=Paramètres!$F$4,$D21,0),0)</f>
        <v>0</v>
      </c>
      <c r="AA21" s="116">
        <f>IF(MONTH($B21)=6,IF($G21=Paramètres!$H$2,$D21,0),0)</f>
        <v>0</v>
      </c>
      <c r="AB21" s="116">
        <f>IF(MONTH($B21)=6,IF($G21=Paramètres!$F$4,$D21,0),0)</f>
        <v>0</v>
      </c>
      <c r="AC21" s="116">
        <f>IF(MONTH($B21)=7,IF($G21=Paramètres!$H$2,$D21,0),0)</f>
        <v>0</v>
      </c>
      <c r="AD21" s="116">
        <f>IF(OR(MONTH($B21)=7,MONTH($B21)=8,MONTH($B21)=9),IF($G21=Paramètres!$H$3,$D21,0),0)</f>
        <v>0</v>
      </c>
      <c r="AE21" s="116">
        <f>IF(OR(MONTH($B21)=7,MONTH($B21)=8,MONTH($B21)=9),IF($G21=Paramètres!$H$4,$D21,0),0)</f>
        <v>0</v>
      </c>
      <c r="AF21" s="116">
        <f>IF(OR(MONTH($B21)=7,MONTH($B21)=8,MONTH($B21)=9),IF($G21=Paramètres!$H$5,$D21,0),0)</f>
        <v>0</v>
      </c>
      <c r="AG21" s="116">
        <f>IF(MONTH($B21)=7,IF($G21=Paramètres!$F$4,$D21,0),0)</f>
        <v>0</v>
      </c>
      <c r="AH21" s="116">
        <f>IF(MONTH($B21)=8,IF($G21=Paramètres!$H$2,$D21,0),0)</f>
        <v>0</v>
      </c>
      <c r="AI21" s="116">
        <f>IF(MONTH($B21)=8,IF($G21=Paramètres!$F$4,$D21,0),0)</f>
        <v>0</v>
      </c>
      <c r="AJ21" s="116">
        <f>IF(MONTH($B21)=9,IF($G21=Paramètres!$H$2,$D21,0),0)</f>
        <v>0</v>
      </c>
      <c r="AK21" s="116">
        <f>IF(MONTH($B21)=9,IF($G21=Paramètres!$F$4,$D21,0),0)</f>
        <v>0</v>
      </c>
      <c r="AL21" s="116">
        <f>IF(MONTH($B21)=10,IF($G21=Paramètres!$H$2,$D21,0),0)</f>
        <v>0</v>
      </c>
      <c r="AM21" s="116">
        <f>IF(OR(MONTH($B21)=10,MONTH($B21)=11,MONTH($B21)=12),IF($G21=Paramètres!$H$3,$D21,0),0)</f>
        <v>0</v>
      </c>
      <c r="AN21" s="116">
        <f>IF(OR(MONTH($B21)=10,MONTH($B21)=11,MONTH($B21)=12),IF($G21=Paramètres!$H$4,$D21,0),0)</f>
        <v>0</v>
      </c>
      <c r="AO21" s="116">
        <f>IF(OR(MONTH($B21)=10,MONTH($B21)=11,MONTH($B21)=12),IF($G21=Paramètres!$H$5,$D21,0),0)</f>
        <v>0</v>
      </c>
      <c r="AP21" s="116">
        <f>IF(MONTH($B21)=10,IF($G21=Paramètres!$F$4,$D21,0),0)</f>
        <v>0</v>
      </c>
      <c r="AQ21" s="116">
        <f>IF(MONTH($B21)=11,IF($G21=Paramètres!$H$2,$D21,0),0)</f>
        <v>0</v>
      </c>
      <c r="AR21" s="116">
        <f>IF(MONTH($B21)=11,IF($G21=Paramètres!$F$4,$D21,0),0)</f>
        <v>0</v>
      </c>
      <c r="AS21" s="116">
        <f>IF(MONTH($B21)=12,IF($G21=Paramètres!$H$2,$D21,0),0)</f>
        <v>0</v>
      </c>
      <c r="AT21" s="116">
        <f>IF(MONTH($B21)=12,IF($G21=Paramètres!$F$4,$D21,0),0)</f>
        <v>0</v>
      </c>
      <c r="AU21" s="116">
        <f>IF($G21=Paramètres!D$2,$D21,0)</f>
        <v>0</v>
      </c>
      <c r="AV21" s="116">
        <f>IF($G21=Paramètres!D$3,$D21,0)</f>
        <v>0</v>
      </c>
      <c r="AW21" s="116">
        <f>IF($G21=Paramètres!D$4,$D21,0)</f>
        <v>0</v>
      </c>
      <c r="AX21" s="116">
        <f>IF($G21=Paramètres!D$5,$D21,0)</f>
        <v>0</v>
      </c>
      <c r="AY21" s="116">
        <f>IF($G21=Paramètres!D$6,$D21,0)</f>
        <v>0</v>
      </c>
      <c r="AZ21" s="116">
        <f>IF($G21=Paramètres!D$7,$D21,0)</f>
        <v>0</v>
      </c>
      <c r="BA21" s="116">
        <f>IF($G21=Paramètres!D$8,$D21,0)</f>
        <v>0</v>
      </c>
      <c r="BB21" s="116">
        <f>IF($G21=Paramètres!D$9,$D21,0)</f>
        <v>0</v>
      </c>
      <c r="BC21" s="116">
        <f>IF($G21=Paramètres!D$10,$D21,0)</f>
        <v>0</v>
      </c>
      <c r="BD21" s="116">
        <f>IF($G21=Paramètres!D$11,$D21,0)</f>
        <v>0</v>
      </c>
      <c r="BE21" s="116">
        <f>IF($G21=Paramètres!D$12,$D21,0)</f>
        <v>0</v>
      </c>
      <c r="BF21" s="116">
        <f>IF($G21=Paramètres!E$2,$D21,0)</f>
        <v>0</v>
      </c>
      <c r="BG21" s="116">
        <f>IF($G21=Paramètres!E$3,$D21,0)</f>
        <v>0</v>
      </c>
      <c r="BH21" s="116">
        <f>IF($G21=Paramètres!E$4,$D21,0)</f>
        <v>0</v>
      </c>
      <c r="BI21" s="116">
        <f>IF($G21=Paramètres!F$2,$D21,0)</f>
        <v>0</v>
      </c>
      <c r="BJ21" s="116">
        <f>IF($G21=Paramètres!F$3,$D21,0)</f>
        <v>0</v>
      </c>
      <c r="BK21" s="116">
        <f>IF($G21=Paramètres!F$5,$D21,0)</f>
        <v>0</v>
      </c>
      <c r="BL21" s="116">
        <f>IF($G21=Paramètres!F$6,$D21,0)</f>
        <v>0</v>
      </c>
      <c r="BM21" s="116">
        <f>IF($G21=Paramètres!F$7,$D21,0)</f>
        <v>0</v>
      </c>
      <c r="BN21" s="116">
        <f>IF($G21=Paramètres!F$8,$D21,0)</f>
        <v>0</v>
      </c>
      <c r="BO21" s="116">
        <f>IF($G21=Paramètres!F$9,$D21,0)</f>
        <v>0</v>
      </c>
      <c r="BP21" s="116">
        <f t="shared" si="3"/>
        <v>0</v>
      </c>
      <c r="BQ21" s="116">
        <f>IF($G21=Paramètres!H$6,$D21,0)</f>
        <v>0</v>
      </c>
      <c r="BR21" s="116">
        <f>IF($G21=Paramètres!I$2,$D21,0)</f>
        <v>0</v>
      </c>
      <c r="BS21" s="116">
        <f>IF($G21=Paramètres!I$3,$D21,0)</f>
        <v>0</v>
      </c>
      <c r="BT21" s="116">
        <f>IF($G21=Paramètres!I$4,$D21,0)</f>
        <v>0</v>
      </c>
      <c r="BU21" s="116">
        <f>IF($G21=Paramètres!J$2,$D21,0)</f>
        <v>0</v>
      </c>
      <c r="BV21" s="116">
        <f>IF($G21=Paramètres!J$3,$D21,0)</f>
        <v>0</v>
      </c>
      <c r="BW21" s="116">
        <f>IF($G21=Paramètres!J$4,$D21,0)</f>
        <v>0</v>
      </c>
      <c r="BX21" s="116">
        <f t="shared" si="5"/>
        <v>0</v>
      </c>
      <c r="BY21" s="116">
        <f t="shared" si="6"/>
        <v>0</v>
      </c>
      <c r="BZ21" s="116">
        <f t="shared" si="7"/>
        <v>0</v>
      </c>
      <c r="CA21" s="116">
        <f t="shared" si="8"/>
        <v>0</v>
      </c>
      <c r="CB21" s="116">
        <f t="shared" si="9"/>
        <v>0</v>
      </c>
      <c r="CC21" s="116">
        <f t="shared" si="10"/>
        <v>0</v>
      </c>
      <c r="CD21" s="116">
        <f t="shared" si="11"/>
        <v>0</v>
      </c>
      <c r="CE21" s="116">
        <f t="shared" si="12"/>
        <v>0</v>
      </c>
      <c r="CF21" s="116">
        <f t="shared" si="13"/>
        <v>0</v>
      </c>
      <c r="CG21" s="116">
        <f t="shared" si="14"/>
        <v>0</v>
      </c>
      <c r="CH21" s="116">
        <f t="shared" si="15"/>
        <v>0</v>
      </c>
      <c r="CI21" s="116">
        <f t="shared" si="16"/>
        <v>0</v>
      </c>
      <c r="CJ21" s="116">
        <f t="shared" si="17"/>
        <v>0</v>
      </c>
      <c r="CK21" s="116">
        <f t="shared" si="18"/>
        <v>0</v>
      </c>
      <c r="CL21" s="116">
        <f t="shared" si="19"/>
        <v>0</v>
      </c>
      <c r="CM21" s="116">
        <f t="shared" si="20"/>
        <v>0</v>
      </c>
      <c r="CN21" s="116">
        <f t="shared" si="21"/>
        <v>0</v>
      </c>
      <c r="CO21" s="116">
        <f t="shared" si="22"/>
        <v>0</v>
      </c>
      <c r="CP21" s="116">
        <f t="shared" si="23"/>
        <v>0</v>
      </c>
      <c r="CQ21" s="116">
        <f t="shared" si="24"/>
        <v>0</v>
      </c>
      <c r="CR21" s="116">
        <f t="shared" si="25"/>
        <v>0</v>
      </c>
      <c r="CS21" s="116">
        <f t="shared" si="26"/>
        <v>0</v>
      </c>
      <c r="CT21" s="116">
        <f t="shared" si="27"/>
        <v>0</v>
      </c>
      <c r="CU21" s="116">
        <f t="shared" si="28"/>
        <v>0</v>
      </c>
    </row>
    <row r="22" spans="5:99">
      <c r="E22" s="106"/>
      <c r="F22" s="109"/>
      <c r="G22" s="109"/>
      <c r="H22" s="109"/>
      <c r="I22" s="109"/>
      <c r="J22" s="110" t="str">
        <f t="shared" si="4"/>
        <v/>
      </c>
      <c r="K22" s="116">
        <f>IF(MONTH($B22)=1,IF($G22=Paramètres!H$2,$D22,0),0)</f>
        <v>0</v>
      </c>
      <c r="L22" s="116">
        <f>IF(OR(MONTH($B22)=1,MONTH($B22)=2,MONTH($B22)=3),IF($G22=Paramètres!H$3,$D22,0),0)</f>
        <v>0</v>
      </c>
      <c r="M22" s="116">
        <f>IF(OR(MONTH($B22)=1,MONTH($B22)=2,MONTH($B22)=3),IF($G22=Paramètres!H$4,$D22,0),0)</f>
        <v>0</v>
      </c>
      <c r="N22" s="116">
        <f>IF(OR(MONTH($B22)=1,MONTH($B22)=2,MONTH($B22)=3),IF($G22=Paramètres!H$5,$D22,0),0)</f>
        <v>0</v>
      </c>
      <c r="O22" s="116">
        <f>IF(MONTH($B22)=1,IF($G22=Paramètres!F$4,$D22,0),0)</f>
        <v>0</v>
      </c>
      <c r="P22" s="116">
        <f>IF(MONTH($B22)=2,IF($G22=Paramètres!$H$2,$D22,0),0)</f>
        <v>0</v>
      </c>
      <c r="Q22" s="116">
        <f>IF(MONTH($B22)=2,IF($G22=Paramètres!$F$4,$D22,0),0)</f>
        <v>0</v>
      </c>
      <c r="R22" s="116">
        <f>IF(MONTH($B22)=3,IF($G22=Paramètres!$H$2,$D22,0),0)</f>
        <v>0</v>
      </c>
      <c r="S22" s="116">
        <f>IF(MONTH($B22)=3,IF($G22=Paramètres!$F$4,$D22,0),0)</f>
        <v>0</v>
      </c>
      <c r="T22" s="116">
        <f>IF(MONTH($B22)=4,IF($G22=Paramètres!$H$2,$D22,0),0)</f>
        <v>0</v>
      </c>
      <c r="U22" s="116">
        <f>IF(OR(MONTH($B22)=4,MONTH($B22)=5,MONTH($B22)=6),IF($G22=Paramètres!$H$3,$D22,0),0)</f>
        <v>0</v>
      </c>
      <c r="V22" s="116">
        <f>IF(OR(MONTH($B22)=4,MONTH($B22)=5,MONTH($B22)=6),IF($G22=Paramètres!$H$4,$D22,0),0)</f>
        <v>0</v>
      </c>
      <c r="W22" s="116">
        <f>IF(OR(MONTH($B22)=4,MONTH($B22)=5,MONTH($B22)=6),IF($G22=Paramètres!$H$5,$D22,0),0)</f>
        <v>0</v>
      </c>
      <c r="X22" s="116">
        <f>IF(MONTH($B22)=4,IF($G22=Paramètres!$F$4,$D22,0),0)</f>
        <v>0</v>
      </c>
      <c r="Y22" s="116">
        <f>IF(MONTH($B22)=5,IF($G22=Paramètres!$H$2,$D22,0),0)</f>
        <v>0</v>
      </c>
      <c r="Z22" s="116">
        <f>IF(MONTH($B22)=5,IF($G22=Paramètres!$F$4,$D22,0),0)</f>
        <v>0</v>
      </c>
      <c r="AA22" s="116">
        <f>IF(MONTH($B22)=6,IF($G22=Paramètres!$H$2,$D22,0),0)</f>
        <v>0</v>
      </c>
      <c r="AB22" s="116">
        <f>IF(MONTH($B22)=6,IF($G22=Paramètres!$F$4,$D22,0),0)</f>
        <v>0</v>
      </c>
      <c r="AC22" s="116">
        <f>IF(MONTH($B22)=7,IF($G22=Paramètres!$H$2,$D22,0),0)</f>
        <v>0</v>
      </c>
      <c r="AD22" s="116">
        <f>IF(OR(MONTH($B22)=7,MONTH($B22)=8,MONTH($B22)=9),IF($G22=Paramètres!$H$3,$D22,0),0)</f>
        <v>0</v>
      </c>
      <c r="AE22" s="116">
        <f>IF(OR(MONTH($B22)=7,MONTH($B22)=8,MONTH($B22)=9),IF($G22=Paramètres!$H$4,$D22,0),0)</f>
        <v>0</v>
      </c>
      <c r="AF22" s="116">
        <f>IF(OR(MONTH($B22)=7,MONTH($B22)=8,MONTH($B22)=9),IF($G22=Paramètres!$H$5,$D22,0),0)</f>
        <v>0</v>
      </c>
      <c r="AG22" s="116">
        <f>IF(MONTH($B22)=7,IF($G22=Paramètres!$F$4,$D22,0),0)</f>
        <v>0</v>
      </c>
      <c r="AH22" s="116">
        <f>IF(MONTH($B22)=8,IF($G22=Paramètres!$H$2,$D22,0),0)</f>
        <v>0</v>
      </c>
      <c r="AI22" s="116">
        <f>IF(MONTH($B22)=8,IF($G22=Paramètres!$F$4,$D22,0),0)</f>
        <v>0</v>
      </c>
      <c r="AJ22" s="116">
        <f>IF(MONTH($B22)=9,IF($G22=Paramètres!$H$2,$D22,0),0)</f>
        <v>0</v>
      </c>
      <c r="AK22" s="116">
        <f>IF(MONTH($B22)=9,IF($G22=Paramètres!$F$4,$D22,0),0)</f>
        <v>0</v>
      </c>
      <c r="AL22" s="116">
        <f>IF(MONTH($B22)=10,IF($G22=Paramètres!$H$2,$D22,0),0)</f>
        <v>0</v>
      </c>
      <c r="AM22" s="116">
        <f>IF(OR(MONTH($B22)=10,MONTH($B22)=11,MONTH($B22)=12),IF($G22=Paramètres!$H$3,$D22,0),0)</f>
        <v>0</v>
      </c>
      <c r="AN22" s="116">
        <f>IF(OR(MONTH($B22)=10,MONTH($B22)=11,MONTH($B22)=12),IF($G22=Paramètres!$H$4,$D22,0),0)</f>
        <v>0</v>
      </c>
      <c r="AO22" s="116">
        <f>IF(OR(MONTH($B22)=10,MONTH($B22)=11,MONTH($B22)=12),IF($G22=Paramètres!$H$5,$D22,0),0)</f>
        <v>0</v>
      </c>
      <c r="AP22" s="116">
        <f>IF(MONTH($B22)=10,IF($G22=Paramètres!$F$4,$D22,0),0)</f>
        <v>0</v>
      </c>
      <c r="AQ22" s="116">
        <f>IF(MONTH($B22)=11,IF($G22=Paramètres!$H$2,$D22,0),0)</f>
        <v>0</v>
      </c>
      <c r="AR22" s="116">
        <f>IF(MONTH($B22)=11,IF($G22=Paramètres!$F$4,$D22,0),0)</f>
        <v>0</v>
      </c>
      <c r="AS22" s="116">
        <f>IF(MONTH($B22)=12,IF($G22=Paramètres!$H$2,$D22,0),0)</f>
        <v>0</v>
      </c>
      <c r="AT22" s="116">
        <f>IF(MONTH($B22)=12,IF($G22=Paramètres!$F$4,$D22,0),0)</f>
        <v>0</v>
      </c>
      <c r="AU22" s="116">
        <f>IF($G22=Paramètres!D$2,$D22,0)</f>
        <v>0</v>
      </c>
      <c r="AV22" s="116">
        <f>IF($G22=Paramètres!D$3,$D22,0)</f>
        <v>0</v>
      </c>
      <c r="AW22" s="116">
        <f>IF($G22=Paramètres!D$4,$D22,0)</f>
        <v>0</v>
      </c>
      <c r="AX22" s="116">
        <f>IF($G22=Paramètres!D$5,$D22,0)</f>
        <v>0</v>
      </c>
      <c r="AY22" s="116">
        <f>IF($G22=Paramètres!D$6,$D22,0)</f>
        <v>0</v>
      </c>
      <c r="AZ22" s="116">
        <f>IF($G22=Paramètres!D$7,$D22,0)</f>
        <v>0</v>
      </c>
      <c r="BA22" s="116">
        <f>IF($G22=Paramètres!D$8,$D22,0)</f>
        <v>0</v>
      </c>
      <c r="BB22" s="116">
        <f>IF($G22=Paramètres!D$9,$D22,0)</f>
        <v>0</v>
      </c>
      <c r="BC22" s="116">
        <f>IF($G22=Paramètres!D$10,$D22,0)</f>
        <v>0</v>
      </c>
      <c r="BD22" s="116">
        <f>IF($G22=Paramètres!D$11,$D22,0)</f>
        <v>0</v>
      </c>
      <c r="BE22" s="116">
        <f>IF($G22=Paramètres!D$12,$D22,0)</f>
        <v>0</v>
      </c>
      <c r="BF22" s="116">
        <f>IF($G22=Paramètres!E$2,$D22,0)</f>
        <v>0</v>
      </c>
      <c r="BG22" s="116">
        <f>IF($G22=Paramètres!E$3,$D22,0)</f>
        <v>0</v>
      </c>
      <c r="BH22" s="116">
        <f>IF($G22=Paramètres!E$4,$D22,0)</f>
        <v>0</v>
      </c>
      <c r="BI22" s="116">
        <f>IF($G22=Paramètres!F$2,$D22,0)</f>
        <v>0</v>
      </c>
      <c r="BJ22" s="116">
        <f>IF($G22=Paramètres!F$3,$D22,0)</f>
        <v>0</v>
      </c>
      <c r="BK22" s="116">
        <f>IF($G22=Paramètres!F$5,$D22,0)</f>
        <v>0</v>
      </c>
      <c r="BL22" s="116">
        <f>IF($G22=Paramètres!F$6,$D22,0)</f>
        <v>0</v>
      </c>
      <c r="BM22" s="116">
        <f>IF($G22=Paramètres!F$7,$D22,0)</f>
        <v>0</v>
      </c>
      <c r="BN22" s="116">
        <f>IF($G22=Paramètres!F$8,$D22,0)</f>
        <v>0</v>
      </c>
      <c r="BO22" s="116">
        <f>IF($G22=Paramètres!F$9,$D22,0)</f>
        <v>0</v>
      </c>
      <c r="BP22" s="116">
        <f t="shared" si="3"/>
        <v>0</v>
      </c>
      <c r="BQ22" s="116">
        <f>IF($G22=Paramètres!H$6,$D22,0)</f>
        <v>0</v>
      </c>
      <c r="BR22" s="116">
        <f>IF($G22=Paramètres!I$2,$D22,0)</f>
        <v>0</v>
      </c>
      <c r="BS22" s="116">
        <f>IF($G22=Paramètres!I$3,$D22,0)</f>
        <v>0</v>
      </c>
      <c r="BT22" s="116">
        <f>IF($G22=Paramètres!I$4,$D22,0)</f>
        <v>0</v>
      </c>
      <c r="BU22" s="116">
        <f>IF($G22=Paramètres!J$2,$D22,0)</f>
        <v>0</v>
      </c>
      <c r="BV22" s="116">
        <f>IF($G22=Paramètres!J$3,$D22,0)</f>
        <v>0</v>
      </c>
      <c r="BW22" s="116">
        <f>IF($G22=Paramètres!J$4,$D22,0)</f>
        <v>0</v>
      </c>
      <c r="BX22" s="116">
        <f t="shared" si="5"/>
        <v>0</v>
      </c>
      <c r="BY22" s="116">
        <f t="shared" si="6"/>
        <v>0</v>
      </c>
      <c r="BZ22" s="116">
        <f t="shared" si="7"/>
        <v>0</v>
      </c>
      <c r="CA22" s="116">
        <f t="shared" si="8"/>
        <v>0</v>
      </c>
      <c r="CB22" s="116">
        <f t="shared" si="9"/>
        <v>0</v>
      </c>
      <c r="CC22" s="116">
        <f t="shared" si="10"/>
        <v>0</v>
      </c>
      <c r="CD22" s="116">
        <f t="shared" si="11"/>
        <v>0</v>
      </c>
      <c r="CE22" s="116">
        <f t="shared" si="12"/>
        <v>0</v>
      </c>
      <c r="CF22" s="116">
        <f t="shared" si="13"/>
        <v>0</v>
      </c>
      <c r="CG22" s="116">
        <f t="shared" si="14"/>
        <v>0</v>
      </c>
      <c r="CH22" s="116">
        <f t="shared" si="15"/>
        <v>0</v>
      </c>
      <c r="CI22" s="116">
        <f t="shared" si="16"/>
        <v>0</v>
      </c>
      <c r="CJ22" s="116">
        <f t="shared" si="17"/>
        <v>0</v>
      </c>
      <c r="CK22" s="116">
        <f t="shared" si="18"/>
        <v>0</v>
      </c>
      <c r="CL22" s="116">
        <f t="shared" si="19"/>
        <v>0</v>
      </c>
      <c r="CM22" s="116">
        <f t="shared" si="20"/>
        <v>0</v>
      </c>
      <c r="CN22" s="116">
        <f t="shared" si="21"/>
        <v>0</v>
      </c>
      <c r="CO22" s="116">
        <f t="shared" si="22"/>
        <v>0</v>
      </c>
      <c r="CP22" s="116">
        <f t="shared" si="23"/>
        <v>0</v>
      </c>
      <c r="CQ22" s="116">
        <f t="shared" si="24"/>
        <v>0</v>
      </c>
      <c r="CR22" s="116">
        <f t="shared" si="25"/>
        <v>0</v>
      </c>
      <c r="CS22" s="116">
        <f t="shared" si="26"/>
        <v>0</v>
      </c>
      <c r="CT22" s="116">
        <f t="shared" si="27"/>
        <v>0</v>
      </c>
      <c r="CU22" s="116">
        <f t="shared" si="28"/>
        <v>0</v>
      </c>
    </row>
    <row r="23" spans="5:99">
      <c r="E23" s="106"/>
      <c r="F23" s="109"/>
      <c r="G23" s="109"/>
      <c r="H23" s="109"/>
      <c r="I23" s="109"/>
      <c r="J23" s="110" t="str">
        <f t="shared" si="4"/>
        <v/>
      </c>
      <c r="K23" s="116">
        <f>IF(MONTH($B23)=1,IF($G23=Paramètres!H$2,$D23,0),0)</f>
        <v>0</v>
      </c>
      <c r="L23" s="116">
        <f>IF(OR(MONTH($B23)=1,MONTH($B23)=2,MONTH($B23)=3),IF($G23=Paramètres!H$3,$D23,0),0)</f>
        <v>0</v>
      </c>
      <c r="M23" s="116">
        <f>IF(OR(MONTH($B23)=1,MONTH($B23)=2,MONTH($B23)=3),IF($G23=Paramètres!H$4,$D23,0),0)</f>
        <v>0</v>
      </c>
      <c r="N23" s="116">
        <f>IF(OR(MONTH($B23)=1,MONTH($B23)=2,MONTH($B23)=3),IF($G23=Paramètres!H$5,$D23,0),0)</f>
        <v>0</v>
      </c>
      <c r="O23" s="116">
        <f>IF(MONTH($B23)=1,IF($G23=Paramètres!F$4,$D23,0),0)</f>
        <v>0</v>
      </c>
      <c r="P23" s="116">
        <f>IF(MONTH($B23)=2,IF($G23=Paramètres!$H$2,$D23,0),0)</f>
        <v>0</v>
      </c>
      <c r="Q23" s="116">
        <f>IF(MONTH($B23)=2,IF($G23=Paramètres!$F$4,$D23,0),0)</f>
        <v>0</v>
      </c>
      <c r="R23" s="116">
        <f>IF(MONTH($B23)=3,IF($G23=Paramètres!$H$2,$D23,0),0)</f>
        <v>0</v>
      </c>
      <c r="S23" s="116">
        <f>IF(MONTH($B23)=3,IF($G23=Paramètres!$F$4,$D23,0),0)</f>
        <v>0</v>
      </c>
      <c r="T23" s="116">
        <f>IF(MONTH($B23)=4,IF($G23=Paramètres!$H$2,$D23,0),0)</f>
        <v>0</v>
      </c>
      <c r="U23" s="116">
        <f>IF(OR(MONTH($B23)=4,MONTH($B23)=5,MONTH($B23)=6),IF($G23=Paramètres!$H$3,$D23,0),0)</f>
        <v>0</v>
      </c>
      <c r="V23" s="116">
        <f>IF(OR(MONTH($B23)=4,MONTH($B23)=5,MONTH($B23)=6),IF($G23=Paramètres!$H$4,$D23,0),0)</f>
        <v>0</v>
      </c>
      <c r="W23" s="116">
        <f>IF(OR(MONTH($B23)=4,MONTH($B23)=5,MONTH($B23)=6),IF($G23=Paramètres!$H$5,$D23,0),0)</f>
        <v>0</v>
      </c>
      <c r="X23" s="116">
        <f>IF(MONTH($B23)=4,IF($G23=Paramètres!$F$4,$D23,0),0)</f>
        <v>0</v>
      </c>
      <c r="Y23" s="116">
        <f>IF(MONTH($B23)=5,IF($G23=Paramètres!$H$2,$D23,0),0)</f>
        <v>0</v>
      </c>
      <c r="Z23" s="116">
        <f>IF(MONTH($B23)=5,IF($G23=Paramètres!$F$4,$D23,0),0)</f>
        <v>0</v>
      </c>
      <c r="AA23" s="116">
        <f>IF(MONTH($B23)=6,IF($G23=Paramètres!$H$2,$D23,0),0)</f>
        <v>0</v>
      </c>
      <c r="AB23" s="116">
        <f>IF(MONTH($B23)=6,IF($G23=Paramètres!$F$4,$D23,0),0)</f>
        <v>0</v>
      </c>
      <c r="AC23" s="116">
        <f>IF(MONTH($B23)=7,IF($G23=Paramètres!$H$2,$D23,0),0)</f>
        <v>0</v>
      </c>
      <c r="AD23" s="116">
        <f>IF(OR(MONTH($B23)=7,MONTH($B23)=8,MONTH($B23)=9),IF($G23=Paramètres!$H$3,$D23,0),0)</f>
        <v>0</v>
      </c>
      <c r="AE23" s="116">
        <f>IF(OR(MONTH($B23)=7,MONTH($B23)=8,MONTH($B23)=9),IF($G23=Paramètres!$H$4,$D23,0),0)</f>
        <v>0</v>
      </c>
      <c r="AF23" s="116">
        <f>IF(OR(MONTH($B23)=7,MONTH($B23)=8,MONTH($B23)=9),IF($G23=Paramètres!$H$5,$D23,0),0)</f>
        <v>0</v>
      </c>
      <c r="AG23" s="116">
        <f>IF(MONTH($B23)=7,IF($G23=Paramètres!$F$4,$D23,0),0)</f>
        <v>0</v>
      </c>
      <c r="AH23" s="116">
        <f>IF(MONTH($B23)=8,IF($G23=Paramètres!$H$2,$D23,0),0)</f>
        <v>0</v>
      </c>
      <c r="AI23" s="116">
        <f>IF(MONTH($B23)=8,IF($G23=Paramètres!$F$4,$D23,0),0)</f>
        <v>0</v>
      </c>
      <c r="AJ23" s="116">
        <f>IF(MONTH($B23)=9,IF($G23=Paramètres!$H$2,$D23,0),0)</f>
        <v>0</v>
      </c>
      <c r="AK23" s="116">
        <f>IF(MONTH($B23)=9,IF($G23=Paramètres!$F$4,$D23,0),0)</f>
        <v>0</v>
      </c>
      <c r="AL23" s="116">
        <f>IF(MONTH($B23)=10,IF($G23=Paramètres!$H$2,$D23,0),0)</f>
        <v>0</v>
      </c>
      <c r="AM23" s="116">
        <f>IF(OR(MONTH($B23)=10,MONTH($B23)=11,MONTH($B23)=12),IF($G23=Paramètres!$H$3,$D23,0),0)</f>
        <v>0</v>
      </c>
      <c r="AN23" s="116">
        <f>IF(OR(MONTH($B23)=10,MONTH($B23)=11,MONTH($B23)=12),IF($G23=Paramètres!$H$4,$D23,0),0)</f>
        <v>0</v>
      </c>
      <c r="AO23" s="116">
        <f>IF(OR(MONTH($B23)=10,MONTH($B23)=11,MONTH($B23)=12),IF($G23=Paramètres!$H$5,$D23,0),0)</f>
        <v>0</v>
      </c>
      <c r="AP23" s="116">
        <f>IF(MONTH($B23)=10,IF($G23=Paramètres!$F$4,$D23,0),0)</f>
        <v>0</v>
      </c>
      <c r="AQ23" s="116">
        <f>IF(MONTH($B23)=11,IF($G23=Paramètres!$H$2,$D23,0),0)</f>
        <v>0</v>
      </c>
      <c r="AR23" s="116">
        <f>IF(MONTH($B23)=11,IF($G23=Paramètres!$F$4,$D23,0),0)</f>
        <v>0</v>
      </c>
      <c r="AS23" s="116">
        <f>IF(MONTH($B23)=12,IF($G23=Paramètres!$H$2,$D23,0),0)</f>
        <v>0</v>
      </c>
      <c r="AT23" s="116">
        <f>IF(MONTH($B23)=12,IF($G23=Paramètres!$F$4,$D23,0),0)</f>
        <v>0</v>
      </c>
      <c r="AU23" s="116">
        <f>IF($G23=Paramètres!D$2,$D23,0)</f>
        <v>0</v>
      </c>
      <c r="AV23" s="116">
        <f>IF($G23=Paramètres!D$3,$D23,0)</f>
        <v>0</v>
      </c>
      <c r="AW23" s="116">
        <f>IF($G23=Paramètres!D$4,$D23,0)</f>
        <v>0</v>
      </c>
      <c r="AX23" s="116">
        <f>IF($G23=Paramètres!D$5,$D23,0)</f>
        <v>0</v>
      </c>
      <c r="AY23" s="116">
        <f>IF($G23=Paramètres!D$6,$D23,0)</f>
        <v>0</v>
      </c>
      <c r="AZ23" s="116">
        <f>IF($G23=Paramètres!D$7,$D23,0)</f>
        <v>0</v>
      </c>
      <c r="BA23" s="116">
        <f>IF($G23=Paramètres!D$8,$D23,0)</f>
        <v>0</v>
      </c>
      <c r="BB23" s="116">
        <f>IF($G23=Paramètres!D$9,$D23,0)</f>
        <v>0</v>
      </c>
      <c r="BC23" s="116">
        <f>IF($G23=Paramètres!D$10,$D23,0)</f>
        <v>0</v>
      </c>
      <c r="BD23" s="116">
        <f>IF($G23=Paramètres!D$11,$D23,0)</f>
        <v>0</v>
      </c>
      <c r="BE23" s="116">
        <f>IF($G23=Paramètres!D$12,$D23,0)</f>
        <v>0</v>
      </c>
      <c r="BF23" s="116">
        <f>IF($G23=Paramètres!E$2,$D23,0)</f>
        <v>0</v>
      </c>
      <c r="BG23" s="116">
        <f>IF($G23=Paramètres!E$3,$D23,0)</f>
        <v>0</v>
      </c>
      <c r="BH23" s="116">
        <f>IF($G23=Paramètres!E$4,$D23,0)</f>
        <v>0</v>
      </c>
      <c r="BI23" s="116">
        <f>IF($G23=Paramètres!F$2,$D23,0)</f>
        <v>0</v>
      </c>
      <c r="BJ23" s="116">
        <f>IF($G23=Paramètres!F$3,$D23,0)</f>
        <v>0</v>
      </c>
      <c r="BK23" s="116">
        <f>IF($G23=Paramètres!F$5,$D23,0)</f>
        <v>0</v>
      </c>
      <c r="BL23" s="116">
        <f>IF($G23=Paramètres!F$6,$D23,0)</f>
        <v>0</v>
      </c>
      <c r="BM23" s="116">
        <f>IF($G23=Paramètres!F$7,$D23,0)</f>
        <v>0</v>
      </c>
      <c r="BN23" s="116">
        <f>IF($G23=Paramètres!F$8,$D23,0)</f>
        <v>0</v>
      </c>
      <c r="BO23" s="116">
        <f>IF($G23=Paramètres!F$9,$D23,0)</f>
        <v>0</v>
      </c>
      <c r="BP23" s="116">
        <f t="shared" si="3"/>
        <v>0</v>
      </c>
      <c r="BQ23" s="116">
        <f>IF($G23=Paramètres!H$6,$D23,0)</f>
        <v>0</v>
      </c>
      <c r="BR23" s="116">
        <f>IF($G23=Paramètres!I$2,$D23,0)</f>
        <v>0</v>
      </c>
      <c r="BS23" s="116">
        <f>IF($G23=Paramètres!I$3,$D23,0)</f>
        <v>0</v>
      </c>
      <c r="BT23" s="116">
        <f>IF($G23=Paramètres!I$4,$D23,0)</f>
        <v>0</v>
      </c>
      <c r="BU23" s="116">
        <f>IF($G23=Paramètres!J$2,$D23,0)</f>
        <v>0</v>
      </c>
      <c r="BV23" s="116">
        <f>IF($G23=Paramètres!J$3,$D23,0)</f>
        <v>0</v>
      </c>
      <c r="BW23" s="116">
        <f>IF($G23=Paramètres!J$4,$D23,0)</f>
        <v>0</v>
      </c>
      <c r="BX23" s="116">
        <f t="shared" si="5"/>
        <v>0</v>
      </c>
      <c r="BY23" s="116">
        <f t="shared" si="6"/>
        <v>0</v>
      </c>
      <c r="BZ23" s="116">
        <f t="shared" si="7"/>
        <v>0</v>
      </c>
      <c r="CA23" s="116">
        <f t="shared" si="8"/>
        <v>0</v>
      </c>
      <c r="CB23" s="116">
        <f t="shared" si="9"/>
        <v>0</v>
      </c>
      <c r="CC23" s="116">
        <f t="shared" si="10"/>
        <v>0</v>
      </c>
      <c r="CD23" s="116">
        <f t="shared" si="11"/>
        <v>0</v>
      </c>
      <c r="CE23" s="116">
        <f t="shared" si="12"/>
        <v>0</v>
      </c>
      <c r="CF23" s="116">
        <f t="shared" si="13"/>
        <v>0</v>
      </c>
      <c r="CG23" s="116">
        <f t="shared" si="14"/>
        <v>0</v>
      </c>
      <c r="CH23" s="116">
        <f t="shared" si="15"/>
        <v>0</v>
      </c>
      <c r="CI23" s="116">
        <f t="shared" si="16"/>
        <v>0</v>
      </c>
      <c r="CJ23" s="116">
        <f t="shared" si="17"/>
        <v>0</v>
      </c>
      <c r="CK23" s="116">
        <f t="shared" si="18"/>
        <v>0</v>
      </c>
      <c r="CL23" s="116">
        <f t="shared" si="19"/>
        <v>0</v>
      </c>
      <c r="CM23" s="116">
        <f t="shared" si="20"/>
        <v>0</v>
      </c>
      <c r="CN23" s="116">
        <f t="shared" si="21"/>
        <v>0</v>
      </c>
      <c r="CO23" s="116">
        <f t="shared" si="22"/>
        <v>0</v>
      </c>
      <c r="CP23" s="116">
        <f t="shared" si="23"/>
        <v>0</v>
      </c>
      <c r="CQ23" s="116">
        <f t="shared" si="24"/>
        <v>0</v>
      </c>
      <c r="CR23" s="116">
        <f t="shared" si="25"/>
        <v>0</v>
      </c>
      <c r="CS23" s="116">
        <f t="shared" si="26"/>
        <v>0</v>
      </c>
      <c r="CT23" s="116">
        <f t="shared" si="27"/>
        <v>0</v>
      </c>
      <c r="CU23" s="116">
        <f t="shared" si="28"/>
        <v>0</v>
      </c>
    </row>
    <row r="24" spans="5:99">
      <c r="E24" s="106"/>
      <c r="F24" s="109"/>
      <c r="G24" s="109"/>
      <c r="H24" s="109"/>
      <c r="I24" s="109"/>
      <c r="J24" s="110" t="str">
        <f t="shared" si="4"/>
        <v/>
      </c>
      <c r="K24" s="116">
        <f>IF(MONTH($B24)=1,IF($G24=Paramètres!H$2,$D24,0),0)</f>
        <v>0</v>
      </c>
      <c r="L24" s="116">
        <f>IF(OR(MONTH($B24)=1,MONTH($B24)=2,MONTH($B24)=3),IF($G24=Paramètres!H$3,$D24,0),0)</f>
        <v>0</v>
      </c>
      <c r="M24" s="116">
        <f>IF(OR(MONTH($B24)=1,MONTH($B24)=2,MONTH($B24)=3),IF($G24=Paramètres!H$4,$D24,0),0)</f>
        <v>0</v>
      </c>
      <c r="N24" s="116">
        <f>IF(OR(MONTH($B24)=1,MONTH($B24)=2,MONTH($B24)=3),IF($G24=Paramètres!H$5,$D24,0),0)</f>
        <v>0</v>
      </c>
      <c r="O24" s="116">
        <f>IF(MONTH($B24)=1,IF($G24=Paramètres!F$4,$D24,0),0)</f>
        <v>0</v>
      </c>
      <c r="P24" s="116">
        <f>IF(MONTH($B24)=2,IF($G24=Paramètres!$H$2,$D24,0),0)</f>
        <v>0</v>
      </c>
      <c r="Q24" s="116">
        <f>IF(MONTH($B24)=2,IF($G24=Paramètres!$F$4,$D24,0),0)</f>
        <v>0</v>
      </c>
      <c r="R24" s="116">
        <f>IF(MONTH($B24)=3,IF($G24=Paramètres!$H$2,$D24,0),0)</f>
        <v>0</v>
      </c>
      <c r="S24" s="116">
        <f>IF(MONTH($B24)=3,IF($G24=Paramètres!$F$4,$D24,0),0)</f>
        <v>0</v>
      </c>
      <c r="T24" s="116">
        <f>IF(MONTH($B24)=4,IF($G24=Paramètres!$H$2,$D24,0),0)</f>
        <v>0</v>
      </c>
      <c r="U24" s="116">
        <f>IF(OR(MONTH($B24)=4,MONTH($B24)=5,MONTH($B24)=6),IF($G24=Paramètres!$H$3,$D24,0),0)</f>
        <v>0</v>
      </c>
      <c r="V24" s="116">
        <f>IF(OR(MONTH($B24)=4,MONTH($B24)=5,MONTH($B24)=6),IF($G24=Paramètres!$H$4,$D24,0),0)</f>
        <v>0</v>
      </c>
      <c r="W24" s="116">
        <f>IF(OR(MONTH($B24)=4,MONTH($B24)=5,MONTH($B24)=6),IF($G24=Paramètres!$H$5,$D24,0),0)</f>
        <v>0</v>
      </c>
      <c r="X24" s="116">
        <f>IF(MONTH($B24)=4,IF($G24=Paramètres!$F$4,$D24,0),0)</f>
        <v>0</v>
      </c>
      <c r="Y24" s="116">
        <f>IF(MONTH($B24)=5,IF($G24=Paramètres!$H$2,$D24,0),0)</f>
        <v>0</v>
      </c>
      <c r="Z24" s="116">
        <f>IF(MONTH($B24)=5,IF($G24=Paramètres!$F$4,$D24,0),0)</f>
        <v>0</v>
      </c>
      <c r="AA24" s="116">
        <f>IF(MONTH($B24)=6,IF($G24=Paramètres!$H$2,$D24,0),0)</f>
        <v>0</v>
      </c>
      <c r="AB24" s="116">
        <f>IF(MONTH($B24)=6,IF($G24=Paramètres!$F$4,$D24,0),0)</f>
        <v>0</v>
      </c>
      <c r="AC24" s="116">
        <f>IF(MONTH($B24)=7,IF($G24=Paramètres!$H$2,$D24,0),0)</f>
        <v>0</v>
      </c>
      <c r="AD24" s="116">
        <f>IF(OR(MONTH($B24)=7,MONTH($B24)=8,MONTH($B24)=9),IF($G24=Paramètres!$H$3,$D24,0),0)</f>
        <v>0</v>
      </c>
      <c r="AE24" s="116">
        <f>IF(OR(MONTH($B24)=7,MONTH($B24)=8,MONTH($B24)=9),IF($G24=Paramètres!$H$4,$D24,0),0)</f>
        <v>0</v>
      </c>
      <c r="AF24" s="116">
        <f>IF(OR(MONTH($B24)=7,MONTH($B24)=8,MONTH($B24)=9),IF($G24=Paramètres!$H$5,$D24,0),0)</f>
        <v>0</v>
      </c>
      <c r="AG24" s="116">
        <f>IF(MONTH($B24)=7,IF($G24=Paramètres!$F$4,$D24,0),0)</f>
        <v>0</v>
      </c>
      <c r="AH24" s="116">
        <f>IF(MONTH($B24)=8,IF($G24=Paramètres!$H$2,$D24,0),0)</f>
        <v>0</v>
      </c>
      <c r="AI24" s="116">
        <f>IF(MONTH($B24)=8,IF($G24=Paramètres!$F$4,$D24,0),0)</f>
        <v>0</v>
      </c>
      <c r="AJ24" s="116">
        <f>IF(MONTH($B24)=9,IF($G24=Paramètres!$H$2,$D24,0),0)</f>
        <v>0</v>
      </c>
      <c r="AK24" s="116">
        <f>IF(MONTH($B24)=9,IF($G24=Paramètres!$F$4,$D24,0),0)</f>
        <v>0</v>
      </c>
      <c r="AL24" s="116">
        <f>IF(MONTH($B24)=10,IF($G24=Paramètres!$H$2,$D24,0),0)</f>
        <v>0</v>
      </c>
      <c r="AM24" s="116">
        <f>IF(OR(MONTH($B24)=10,MONTH($B24)=11,MONTH($B24)=12),IF($G24=Paramètres!$H$3,$D24,0),0)</f>
        <v>0</v>
      </c>
      <c r="AN24" s="116">
        <f>IF(OR(MONTH($B24)=10,MONTH($B24)=11,MONTH($B24)=12),IF($G24=Paramètres!$H$4,$D24,0),0)</f>
        <v>0</v>
      </c>
      <c r="AO24" s="116">
        <f>IF(OR(MONTH($B24)=10,MONTH($B24)=11,MONTH($B24)=12),IF($G24=Paramètres!$H$5,$D24,0),0)</f>
        <v>0</v>
      </c>
      <c r="AP24" s="116">
        <f>IF(MONTH($B24)=10,IF($G24=Paramètres!$F$4,$D24,0),0)</f>
        <v>0</v>
      </c>
      <c r="AQ24" s="116">
        <f>IF(MONTH($B24)=11,IF($G24=Paramètres!$H$2,$D24,0),0)</f>
        <v>0</v>
      </c>
      <c r="AR24" s="116">
        <f>IF(MONTH($B24)=11,IF($G24=Paramètres!$F$4,$D24,0),0)</f>
        <v>0</v>
      </c>
      <c r="AS24" s="116">
        <f>IF(MONTH($B24)=12,IF($G24=Paramètres!$H$2,$D24,0),0)</f>
        <v>0</v>
      </c>
      <c r="AT24" s="116">
        <f>IF(MONTH($B24)=12,IF($G24=Paramètres!$F$4,$D24,0),0)</f>
        <v>0</v>
      </c>
      <c r="AU24" s="116">
        <f>IF($G24=Paramètres!D$2,$D24,0)</f>
        <v>0</v>
      </c>
      <c r="AV24" s="116">
        <f>IF($G24=Paramètres!D$3,$D24,0)</f>
        <v>0</v>
      </c>
      <c r="AW24" s="116">
        <f>IF($G24=Paramètres!D$4,$D24,0)</f>
        <v>0</v>
      </c>
      <c r="AX24" s="116">
        <f>IF($G24=Paramètres!D$5,$D24,0)</f>
        <v>0</v>
      </c>
      <c r="AY24" s="116">
        <f>IF($G24=Paramètres!D$6,$D24,0)</f>
        <v>0</v>
      </c>
      <c r="AZ24" s="116">
        <f>IF($G24=Paramètres!D$7,$D24,0)</f>
        <v>0</v>
      </c>
      <c r="BA24" s="116">
        <f>IF($G24=Paramètres!D$8,$D24,0)</f>
        <v>0</v>
      </c>
      <c r="BB24" s="116">
        <f>IF($G24=Paramètres!D$9,$D24,0)</f>
        <v>0</v>
      </c>
      <c r="BC24" s="116">
        <f>IF($G24=Paramètres!D$10,$D24,0)</f>
        <v>0</v>
      </c>
      <c r="BD24" s="116">
        <f>IF($G24=Paramètres!D$11,$D24,0)</f>
        <v>0</v>
      </c>
      <c r="BE24" s="116">
        <f>IF($G24=Paramètres!D$12,$D24,0)</f>
        <v>0</v>
      </c>
      <c r="BF24" s="116">
        <f>IF($G24=Paramètres!E$2,$D24,0)</f>
        <v>0</v>
      </c>
      <c r="BG24" s="116">
        <f>IF($G24=Paramètres!E$3,$D24,0)</f>
        <v>0</v>
      </c>
      <c r="BH24" s="116">
        <f>IF($G24=Paramètres!E$4,$D24,0)</f>
        <v>0</v>
      </c>
      <c r="BI24" s="116">
        <f>IF($G24=Paramètres!F$2,$D24,0)</f>
        <v>0</v>
      </c>
      <c r="BJ24" s="116">
        <f>IF($G24=Paramètres!F$3,$D24,0)</f>
        <v>0</v>
      </c>
      <c r="BK24" s="116">
        <f>IF($G24=Paramètres!F$5,$D24,0)</f>
        <v>0</v>
      </c>
      <c r="BL24" s="116">
        <f>IF($G24=Paramètres!F$6,$D24,0)</f>
        <v>0</v>
      </c>
      <c r="BM24" s="116">
        <f>IF($G24=Paramètres!F$7,$D24,0)</f>
        <v>0</v>
      </c>
      <c r="BN24" s="116">
        <f>IF($G24=Paramètres!F$8,$D24,0)</f>
        <v>0</v>
      </c>
      <c r="BO24" s="116">
        <f>IF($G24=Paramètres!F$9,$D24,0)</f>
        <v>0</v>
      </c>
      <c r="BP24" s="116">
        <f t="shared" si="3"/>
        <v>0</v>
      </c>
      <c r="BQ24" s="116">
        <f>IF($G24=Paramètres!H$6,$D24,0)</f>
        <v>0</v>
      </c>
      <c r="BR24" s="116">
        <f>IF($G24=Paramètres!I$2,$D24,0)</f>
        <v>0</v>
      </c>
      <c r="BS24" s="116">
        <f>IF($G24=Paramètres!I$3,$D24,0)</f>
        <v>0</v>
      </c>
      <c r="BT24" s="116">
        <f>IF($G24=Paramètres!I$4,$D24,0)</f>
        <v>0</v>
      </c>
      <c r="BU24" s="116">
        <f>IF($G24=Paramètres!J$2,$D24,0)</f>
        <v>0</v>
      </c>
      <c r="BV24" s="116">
        <f>IF($G24=Paramètres!J$3,$D24,0)</f>
        <v>0</v>
      </c>
      <c r="BW24" s="116">
        <f>IF($G24=Paramètres!J$4,$D24,0)</f>
        <v>0</v>
      </c>
      <c r="BX24" s="116">
        <f t="shared" si="5"/>
        <v>0</v>
      </c>
      <c r="BY24" s="116">
        <f t="shared" si="6"/>
        <v>0</v>
      </c>
      <c r="BZ24" s="116">
        <f t="shared" si="7"/>
        <v>0</v>
      </c>
      <c r="CA24" s="116">
        <f t="shared" si="8"/>
        <v>0</v>
      </c>
      <c r="CB24" s="116">
        <f t="shared" si="9"/>
        <v>0</v>
      </c>
      <c r="CC24" s="116">
        <f t="shared" si="10"/>
        <v>0</v>
      </c>
      <c r="CD24" s="116">
        <f t="shared" si="11"/>
        <v>0</v>
      </c>
      <c r="CE24" s="116">
        <f t="shared" si="12"/>
        <v>0</v>
      </c>
      <c r="CF24" s="116">
        <f t="shared" si="13"/>
        <v>0</v>
      </c>
      <c r="CG24" s="116">
        <f t="shared" si="14"/>
        <v>0</v>
      </c>
      <c r="CH24" s="116">
        <f t="shared" si="15"/>
        <v>0</v>
      </c>
      <c r="CI24" s="116">
        <f t="shared" si="16"/>
        <v>0</v>
      </c>
      <c r="CJ24" s="116">
        <f t="shared" si="17"/>
        <v>0</v>
      </c>
      <c r="CK24" s="116">
        <f t="shared" si="18"/>
        <v>0</v>
      </c>
      <c r="CL24" s="116">
        <f t="shared" si="19"/>
        <v>0</v>
      </c>
      <c r="CM24" s="116">
        <f t="shared" si="20"/>
        <v>0</v>
      </c>
      <c r="CN24" s="116">
        <f t="shared" si="21"/>
        <v>0</v>
      </c>
      <c r="CO24" s="116">
        <f t="shared" si="22"/>
        <v>0</v>
      </c>
      <c r="CP24" s="116">
        <f t="shared" si="23"/>
        <v>0</v>
      </c>
      <c r="CQ24" s="116">
        <f t="shared" si="24"/>
        <v>0</v>
      </c>
      <c r="CR24" s="116">
        <f t="shared" si="25"/>
        <v>0</v>
      </c>
      <c r="CS24" s="116">
        <f t="shared" si="26"/>
        <v>0</v>
      </c>
      <c r="CT24" s="116">
        <f t="shared" si="27"/>
        <v>0</v>
      </c>
      <c r="CU24" s="116">
        <f t="shared" si="28"/>
        <v>0</v>
      </c>
    </row>
    <row r="25" spans="5:99">
      <c r="E25" s="106"/>
      <c r="F25" s="109"/>
      <c r="G25" s="109"/>
      <c r="H25" s="109"/>
      <c r="I25" s="109"/>
      <c r="J25" s="110" t="str">
        <f t="shared" si="4"/>
        <v/>
      </c>
      <c r="K25" s="116">
        <f>IF(MONTH($B25)=1,IF($G25=Paramètres!H$2,$D25,0),0)</f>
        <v>0</v>
      </c>
      <c r="L25" s="116">
        <f>IF(OR(MONTH($B25)=1,MONTH($B25)=2,MONTH($B25)=3),IF($G25=Paramètres!H$3,$D25,0),0)</f>
        <v>0</v>
      </c>
      <c r="M25" s="116">
        <f>IF(OR(MONTH($B25)=1,MONTH($B25)=2,MONTH($B25)=3),IF($G25=Paramètres!H$4,$D25,0),0)</f>
        <v>0</v>
      </c>
      <c r="N25" s="116">
        <f>IF(OR(MONTH($B25)=1,MONTH($B25)=2,MONTH($B25)=3),IF($G25=Paramètres!H$5,$D25,0),0)</f>
        <v>0</v>
      </c>
      <c r="O25" s="116">
        <f>IF(MONTH($B25)=1,IF($G25=Paramètres!F$4,$D25,0),0)</f>
        <v>0</v>
      </c>
      <c r="P25" s="116">
        <f>IF(MONTH($B25)=2,IF($G25=Paramètres!$H$2,$D25,0),0)</f>
        <v>0</v>
      </c>
      <c r="Q25" s="116">
        <f>IF(MONTH($B25)=2,IF($G25=Paramètres!$F$4,$D25,0),0)</f>
        <v>0</v>
      </c>
      <c r="R25" s="116">
        <f>IF(MONTH($B25)=3,IF($G25=Paramètres!$H$2,$D25,0),0)</f>
        <v>0</v>
      </c>
      <c r="S25" s="116">
        <f>IF(MONTH($B25)=3,IF($G25=Paramètres!$F$4,$D25,0),0)</f>
        <v>0</v>
      </c>
      <c r="T25" s="116">
        <f>IF(MONTH($B25)=4,IF($G25=Paramètres!$H$2,$D25,0),0)</f>
        <v>0</v>
      </c>
      <c r="U25" s="116">
        <f>IF(OR(MONTH($B25)=4,MONTH($B25)=5,MONTH($B25)=6),IF($G25=Paramètres!$H$3,$D25,0),0)</f>
        <v>0</v>
      </c>
      <c r="V25" s="116">
        <f>IF(OR(MONTH($B25)=4,MONTH($B25)=5,MONTH($B25)=6),IF($G25=Paramètres!$H$4,$D25,0),0)</f>
        <v>0</v>
      </c>
      <c r="W25" s="116">
        <f>IF(OR(MONTH($B25)=4,MONTH($B25)=5,MONTH($B25)=6),IF($G25=Paramètres!$H$5,$D25,0),0)</f>
        <v>0</v>
      </c>
      <c r="X25" s="116">
        <f>IF(MONTH($B25)=4,IF($G25=Paramètres!$F$4,$D25,0),0)</f>
        <v>0</v>
      </c>
      <c r="Y25" s="116">
        <f>IF(MONTH($B25)=5,IF($G25=Paramètres!$H$2,$D25,0),0)</f>
        <v>0</v>
      </c>
      <c r="Z25" s="116">
        <f>IF(MONTH($B25)=5,IF($G25=Paramètres!$F$4,$D25,0),0)</f>
        <v>0</v>
      </c>
      <c r="AA25" s="116">
        <f>IF(MONTH($B25)=6,IF($G25=Paramètres!$H$2,$D25,0),0)</f>
        <v>0</v>
      </c>
      <c r="AB25" s="116">
        <f>IF(MONTH($B25)=6,IF($G25=Paramètres!$F$4,$D25,0),0)</f>
        <v>0</v>
      </c>
      <c r="AC25" s="116">
        <f>IF(MONTH($B25)=7,IF($G25=Paramètres!$H$2,$D25,0),0)</f>
        <v>0</v>
      </c>
      <c r="AD25" s="116">
        <f>IF(OR(MONTH($B25)=7,MONTH($B25)=8,MONTH($B25)=9),IF($G25=Paramètres!$H$3,$D25,0),0)</f>
        <v>0</v>
      </c>
      <c r="AE25" s="116">
        <f>IF(OR(MONTH($B25)=7,MONTH($B25)=8,MONTH($B25)=9),IF($G25=Paramètres!$H$4,$D25,0),0)</f>
        <v>0</v>
      </c>
      <c r="AF25" s="116">
        <f>IF(OR(MONTH($B25)=7,MONTH($B25)=8,MONTH($B25)=9),IF($G25=Paramètres!$H$5,$D25,0),0)</f>
        <v>0</v>
      </c>
      <c r="AG25" s="116">
        <f>IF(MONTH($B25)=7,IF($G25=Paramètres!$F$4,$D25,0),0)</f>
        <v>0</v>
      </c>
      <c r="AH25" s="116">
        <f>IF(MONTH($B25)=8,IF($G25=Paramètres!$H$2,$D25,0),0)</f>
        <v>0</v>
      </c>
      <c r="AI25" s="116">
        <f>IF(MONTH($B25)=8,IF($G25=Paramètres!$F$4,$D25,0),0)</f>
        <v>0</v>
      </c>
      <c r="AJ25" s="116">
        <f>IF(MONTH($B25)=9,IF($G25=Paramètres!$H$2,$D25,0),0)</f>
        <v>0</v>
      </c>
      <c r="AK25" s="116">
        <f>IF(MONTH($B25)=9,IF($G25=Paramètres!$F$4,$D25,0),0)</f>
        <v>0</v>
      </c>
      <c r="AL25" s="116">
        <f>IF(MONTH($B25)=10,IF($G25=Paramètres!$H$2,$D25,0),0)</f>
        <v>0</v>
      </c>
      <c r="AM25" s="116">
        <f>IF(OR(MONTH($B25)=10,MONTH($B25)=11,MONTH($B25)=12),IF($G25=Paramètres!$H$3,$D25,0),0)</f>
        <v>0</v>
      </c>
      <c r="AN25" s="116">
        <f>IF(OR(MONTH($B25)=10,MONTH($B25)=11,MONTH($B25)=12),IF($G25=Paramètres!$H$4,$D25,0),0)</f>
        <v>0</v>
      </c>
      <c r="AO25" s="116">
        <f>IF(OR(MONTH($B25)=10,MONTH($B25)=11,MONTH($B25)=12),IF($G25=Paramètres!$H$5,$D25,0),0)</f>
        <v>0</v>
      </c>
      <c r="AP25" s="116">
        <f>IF(MONTH($B25)=10,IF($G25=Paramètres!$F$4,$D25,0),0)</f>
        <v>0</v>
      </c>
      <c r="AQ25" s="116">
        <f>IF(MONTH($B25)=11,IF($G25=Paramètres!$H$2,$D25,0),0)</f>
        <v>0</v>
      </c>
      <c r="AR25" s="116">
        <f>IF(MONTH($B25)=11,IF($G25=Paramètres!$F$4,$D25,0),0)</f>
        <v>0</v>
      </c>
      <c r="AS25" s="116">
        <f>IF(MONTH($B25)=12,IF($G25=Paramètres!$H$2,$D25,0),0)</f>
        <v>0</v>
      </c>
      <c r="AT25" s="116">
        <f>IF(MONTH($B25)=12,IF($G25=Paramètres!$F$4,$D25,0),0)</f>
        <v>0</v>
      </c>
      <c r="AU25" s="116">
        <f>IF($G25=Paramètres!D$2,$D25,0)</f>
        <v>0</v>
      </c>
      <c r="AV25" s="116">
        <f>IF($G25=Paramètres!D$3,$D25,0)</f>
        <v>0</v>
      </c>
      <c r="AW25" s="116">
        <f>IF($G25=Paramètres!D$4,$D25,0)</f>
        <v>0</v>
      </c>
      <c r="AX25" s="116">
        <f>IF($G25=Paramètres!D$5,$D25,0)</f>
        <v>0</v>
      </c>
      <c r="AY25" s="116">
        <f>IF($G25=Paramètres!D$6,$D25,0)</f>
        <v>0</v>
      </c>
      <c r="AZ25" s="116">
        <f>IF($G25=Paramètres!D$7,$D25,0)</f>
        <v>0</v>
      </c>
      <c r="BA25" s="116">
        <f>IF($G25=Paramètres!D$8,$D25,0)</f>
        <v>0</v>
      </c>
      <c r="BB25" s="116">
        <f>IF($G25=Paramètres!D$9,$D25,0)</f>
        <v>0</v>
      </c>
      <c r="BC25" s="116">
        <f>IF($G25=Paramètres!D$10,$D25,0)</f>
        <v>0</v>
      </c>
      <c r="BD25" s="116">
        <f>IF($G25=Paramètres!D$11,$D25,0)</f>
        <v>0</v>
      </c>
      <c r="BE25" s="116">
        <f>IF($G25=Paramètres!D$12,$D25,0)</f>
        <v>0</v>
      </c>
      <c r="BF25" s="116">
        <f>IF($G25=Paramètres!E$2,$D25,0)</f>
        <v>0</v>
      </c>
      <c r="BG25" s="116">
        <f>IF($G25=Paramètres!E$3,$D25,0)</f>
        <v>0</v>
      </c>
      <c r="BH25" s="116">
        <f>IF($G25=Paramètres!E$4,$D25,0)</f>
        <v>0</v>
      </c>
      <c r="BI25" s="116">
        <f>IF($G25=Paramètres!F$2,$D25,0)</f>
        <v>0</v>
      </c>
      <c r="BJ25" s="116">
        <f>IF($G25=Paramètres!F$3,$D25,0)</f>
        <v>0</v>
      </c>
      <c r="BK25" s="116">
        <f>IF($G25=Paramètres!F$5,$D25,0)</f>
        <v>0</v>
      </c>
      <c r="BL25" s="116">
        <f>IF($G25=Paramètres!F$6,$D25,0)</f>
        <v>0</v>
      </c>
      <c r="BM25" s="116">
        <f>IF($G25=Paramètres!F$7,$D25,0)</f>
        <v>0</v>
      </c>
      <c r="BN25" s="116">
        <f>IF($G25=Paramètres!F$8,$D25,0)</f>
        <v>0</v>
      </c>
      <c r="BO25" s="116">
        <f>IF($G25=Paramètres!F$9,$D25,0)</f>
        <v>0</v>
      </c>
      <c r="BP25" s="116">
        <f t="shared" si="3"/>
        <v>0</v>
      </c>
      <c r="BQ25" s="116">
        <f>IF($G25=Paramètres!H$6,$D25,0)</f>
        <v>0</v>
      </c>
      <c r="BR25" s="116">
        <f>IF($G25=Paramètres!I$2,$D25,0)</f>
        <v>0</v>
      </c>
      <c r="BS25" s="116">
        <f>IF($G25=Paramètres!I$3,$D25,0)</f>
        <v>0</v>
      </c>
      <c r="BT25" s="116">
        <f>IF($G25=Paramètres!I$4,$D25,0)</f>
        <v>0</v>
      </c>
      <c r="BU25" s="116">
        <f>IF($G25=Paramètres!J$2,$D25,0)</f>
        <v>0</v>
      </c>
      <c r="BV25" s="116">
        <f>IF($G25=Paramètres!J$3,$D25,0)</f>
        <v>0</v>
      </c>
      <c r="BW25" s="116">
        <f>IF($G25=Paramètres!J$4,$D25,0)</f>
        <v>0</v>
      </c>
      <c r="BX25" s="116">
        <f t="shared" si="5"/>
        <v>0</v>
      </c>
      <c r="BY25" s="116">
        <f t="shared" si="6"/>
        <v>0</v>
      </c>
      <c r="BZ25" s="116">
        <f t="shared" si="7"/>
        <v>0</v>
      </c>
      <c r="CA25" s="116">
        <f t="shared" si="8"/>
        <v>0</v>
      </c>
      <c r="CB25" s="116">
        <f t="shared" si="9"/>
        <v>0</v>
      </c>
      <c r="CC25" s="116">
        <f t="shared" si="10"/>
        <v>0</v>
      </c>
      <c r="CD25" s="116">
        <f t="shared" si="11"/>
        <v>0</v>
      </c>
      <c r="CE25" s="116">
        <f t="shared" si="12"/>
        <v>0</v>
      </c>
      <c r="CF25" s="116">
        <f t="shared" si="13"/>
        <v>0</v>
      </c>
      <c r="CG25" s="116">
        <f t="shared" si="14"/>
        <v>0</v>
      </c>
      <c r="CH25" s="116">
        <f t="shared" si="15"/>
        <v>0</v>
      </c>
      <c r="CI25" s="116">
        <f t="shared" si="16"/>
        <v>0</v>
      </c>
      <c r="CJ25" s="116">
        <f t="shared" si="17"/>
        <v>0</v>
      </c>
      <c r="CK25" s="116">
        <f t="shared" si="18"/>
        <v>0</v>
      </c>
      <c r="CL25" s="116">
        <f t="shared" si="19"/>
        <v>0</v>
      </c>
      <c r="CM25" s="116">
        <f t="shared" si="20"/>
        <v>0</v>
      </c>
      <c r="CN25" s="116">
        <f t="shared" si="21"/>
        <v>0</v>
      </c>
      <c r="CO25" s="116">
        <f t="shared" si="22"/>
        <v>0</v>
      </c>
      <c r="CP25" s="116">
        <f t="shared" si="23"/>
        <v>0</v>
      </c>
      <c r="CQ25" s="116">
        <f t="shared" si="24"/>
        <v>0</v>
      </c>
      <c r="CR25" s="116">
        <f t="shared" si="25"/>
        <v>0</v>
      </c>
      <c r="CS25" s="116">
        <f t="shared" si="26"/>
        <v>0</v>
      </c>
      <c r="CT25" s="116">
        <f t="shared" si="27"/>
        <v>0</v>
      </c>
      <c r="CU25" s="116">
        <f t="shared" si="28"/>
        <v>0</v>
      </c>
    </row>
    <row r="26" spans="5:99">
      <c r="E26" s="106"/>
      <c r="F26" s="109"/>
      <c r="G26" s="109"/>
      <c r="H26" s="109"/>
      <c r="I26" s="109"/>
      <c r="J26" s="110" t="str">
        <f t="shared" si="4"/>
        <v/>
      </c>
      <c r="K26" s="116">
        <f>IF(MONTH($B26)=1,IF($G26=Paramètres!H$2,$D26,0),0)</f>
        <v>0</v>
      </c>
      <c r="L26" s="116">
        <f>IF(OR(MONTH($B26)=1,MONTH($B26)=2,MONTH($B26)=3),IF($G26=Paramètres!H$3,$D26,0),0)</f>
        <v>0</v>
      </c>
      <c r="M26" s="116">
        <f>IF(OR(MONTH($B26)=1,MONTH($B26)=2,MONTH($B26)=3),IF($G26=Paramètres!H$4,$D26,0),0)</f>
        <v>0</v>
      </c>
      <c r="N26" s="116">
        <f>IF(OR(MONTH($B26)=1,MONTH($B26)=2,MONTH($B26)=3),IF($G26=Paramètres!H$5,$D26,0),0)</f>
        <v>0</v>
      </c>
      <c r="O26" s="116">
        <f>IF(MONTH($B26)=1,IF($G26=Paramètres!F$4,$D26,0),0)</f>
        <v>0</v>
      </c>
      <c r="P26" s="116">
        <f>IF(MONTH($B26)=2,IF($G26=Paramètres!$H$2,$D26,0),0)</f>
        <v>0</v>
      </c>
      <c r="Q26" s="116">
        <f>IF(MONTH($B26)=2,IF($G26=Paramètres!$F$4,$D26,0),0)</f>
        <v>0</v>
      </c>
      <c r="R26" s="116">
        <f>IF(MONTH($B26)=3,IF($G26=Paramètres!$H$2,$D26,0),0)</f>
        <v>0</v>
      </c>
      <c r="S26" s="116">
        <f>IF(MONTH($B26)=3,IF($G26=Paramètres!$F$4,$D26,0),0)</f>
        <v>0</v>
      </c>
      <c r="T26" s="116">
        <f>IF(MONTH($B26)=4,IF($G26=Paramètres!$H$2,$D26,0),0)</f>
        <v>0</v>
      </c>
      <c r="U26" s="116">
        <f>IF(OR(MONTH($B26)=4,MONTH($B26)=5,MONTH($B26)=6),IF($G26=Paramètres!$H$3,$D26,0),0)</f>
        <v>0</v>
      </c>
      <c r="V26" s="116">
        <f>IF(OR(MONTH($B26)=4,MONTH($B26)=5,MONTH($B26)=6),IF($G26=Paramètres!$H$4,$D26,0),0)</f>
        <v>0</v>
      </c>
      <c r="W26" s="116">
        <f>IF(OR(MONTH($B26)=4,MONTH($B26)=5,MONTH($B26)=6),IF($G26=Paramètres!$H$5,$D26,0),0)</f>
        <v>0</v>
      </c>
      <c r="X26" s="116">
        <f>IF(MONTH($B26)=4,IF($G26=Paramètres!$F$4,$D26,0),0)</f>
        <v>0</v>
      </c>
      <c r="Y26" s="116">
        <f>IF(MONTH($B26)=5,IF($G26=Paramètres!$H$2,$D26,0),0)</f>
        <v>0</v>
      </c>
      <c r="Z26" s="116">
        <f>IF(MONTH($B26)=5,IF($G26=Paramètres!$F$4,$D26,0),0)</f>
        <v>0</v>
      </c>
      <c r="AA26" s="116">
        <f>IF(MONTH($B26)=6,IF($G26=Paramètres!$H$2,$D26,0),0)</f>
        <v>0</v>
      </c>
      <c r="AB26" s="116">
        <f>IF(MONTH($B26)=6,IF($G26=Paramètres!$F$4,$D26,0),0)</f>
        <v>0</v>
      </c>
      <c r="AC26" s="116">
        <f>IF(MONTH($B26)=7,IF($G26=Paramètres!$H$2,$D26,0),0)</f>
        <v>0</v>
      </c>
      <c r="AD26" s="116">
        <f>IF(OR(MONTH($B26)=7,MONTH($B26)=8,MONTH($B26)=9),IF($G26=Paramètres!$H$3,$D26,0),0)</f>
        <v>0</v>
      </c>
      <c r="AE26" s="116">
        <f>IF(OR(MONTH($B26)=7,MONTH($B26)=8,MONTH($B26)=9),IF($G26=Paramètres!$H$4,$D26,0),0)</f>
        <v>0</v>
      </c>
      <c r="AF26" s="116">
        <f>IF(OR(MONTH($B26)=7,MONTH($B26)=8,MONTH($B26)=9),IF($G26=Paramètres!$H$5,$D26,0),0)</f>
        <v>0</v>
      </c>
      <c r="AG26" s="116">
        <f>IF(MONTH($B26)=7,IF($G26=Paramètres!$F$4,$D26,0),0)</f>
        <v>0</v>
      </c>
      <c r="AH26" s="116">
        <f>IF(MONTH($B26)=8,IF($G26=Paramètres!$H$2,$D26,0),0)</f>
        <v>0</v>
      </c>
      <c r="AI26" s="116">
        <f>IF(MONTH($B26)=8,IF($G26=Paramètres!$F$4,$D26,0),0)</f>
        <v>0</v>
      </c>
      <c r="AJ26" s="116">
        <f>IF(MONTH($B26)=9,IF($G26=Paramètres!$H$2,$D26,0),0)</f>
        <v>0</v>
      </c>
      <c r="AK26" s="116">
        <f>IF(MONTH($B26)=9,IF($G26=Paramètres!$F$4,$D26,0),0)</f>
        <v>0</v>
      </c>
      <c r="AL26" s="116">
        <f>IF(MONTH($B26)=10,IF($G26=Paramètres!$H$2,$D26,0),0)</f>
        <v>0</v>
      </c>
      <c r="AM26" s="116">
        <f>IF(OR(MONTH($B26)=10,MONTH($B26)=11,MONTH($B26)=12),IF($G26=Paramètres!$H$3,$D26,0),0)</f>
        <v>0</v>
      </c>
      <c r="AN26" s="116">
        <f>IF(OR(MONTH($B26)=10,MONTH($B26)=11,MONTH($B26)=12),IF($G26=Paramètres!$H$4,$D26,0),0)</f>
        <v>0</v>
      </c>
      <c r="AO26" s="116">
        <f>IF(OR(MONTH($B26)=10,MONTH($B26)=11,MONTH($B26)=12),IF($G26=Paramètres!$H$5,$D26,0),0)</f>
        <v>0</v>
      </c>
      <c r="AP26" s="116">
        <f>IF(MONTH($B26)=10,IF($G26=Paramètres!$F$4,$D26,0),0)</f>
        <v>0</v>
      </c>
      <c r="AQ26" s="116">
        <f>IF(MONTH($B26)=11,IF($G26=Paramètres!$H$2,$D26,0),0)</f>
        <v>0</v>
      </c>
      <c r="AR26" s="116">
        <f>IF(MONTH($B26)=11,IF($G26=Paramètres!$F$4,$D26,0),0)</f>
        <v>0</v>
      </c>
      <c r="AS26" s="116">
        <f>IF(MONTH($B26)=12,IF($G26=Paramètres!$H$2,$D26,0),0)</f>
        <v>0</v>
      </c>
      <c r="AT26" s="116">
        <f>IF(MONTH($B26)=12,IF($G26=Paramètres!$F$4,$D26,0),0)</f>
        <v>0</v>
      </c>
      <c r="AU26" s="116">
        <f>IF($G26=Paramètres!D$2,$D26,0)</f>
        <v>0</v>
      </c>
      <c r="AV26" s="116">
        <f>IF($G26=Paramètres!D$3,$D26,0)</f>
        <v>0</v>
      </c>
      <c r="AW26" s="116">
        <f>IF($G26=Paramètres!D$4,$D26,0)</f>
        <v>0</v>
      </c>
      <c r="AX26" s="116">
        <f>IF($G26=Paramètres!D$5,$D26,0)</f>
        <v>0</v>
      </c>
      <c r="AY26" s="116">
        <f>IF($G26=Paramètres!D$6,$D26,0)</f>
        <v>0</v>
      </c>
      <c r="AZ26" s="116">
        <f>IF($G26=Paramètres!D$7,$D26,0)</f>
        <v>0</v>
      </c>
      <c r="BA26" s="116">
        <f>IF($G26=Paramètres!D$8,$D26,0)</f>
        <v>0</v>
      </c>
      <c r="BB26" s="116">
        <f>IF($G26=Paramètres!D$9,$D26,0)</f>
        <v>0</v>
      </c>
      <c r="BC26" s="116">
        <f>IF($G26=Paramètres!D$10,$D26,0)</f>
        <v>0</v>
      </c>
      <c r="BD26" s="116">
        <f>IF($G26=Paramètres!D$11,$D26,0)</f>
        <v>0</v>
      </c>
      <c r="BE26" s="116">
        <f>IF($G26=Paramètres!D$12,$D26,0)</f>
        <v>0</v>
      </c>
      <c r="BF26" s="116">
        <f>IF($G26=Paramètres!E$2,$D26,0)</f>
        <v>0</v>
      </c>
      <c r="BG26" s="116">
        <f>IF($G26=Paramètres!E$3,$D26,0)</f>
        <v>0</v>
      </c>
      <c r="BH26" s="116">
        <f>IF($G26=Paramètres!E$4,$D26,0)</f>
        <v>0</v>
      </c>
      <c r="BI26" s="116">
        <f>IF($G26=Paramètres!F$2,$D26,0)</f>
        <v>0</v>
      </c>
      <c r="BJ26" s="116">
        <f>IF($G26=Paramètres!F$3,$D26,0)</f>
        <v>0</v>
      </c>
      <c r="BK26" s="116">
        <f>IF($G26=Paramètres!F$5,$D26,0)</f>
        <v>0</v>
      </c>
      <c r="BL26" s="116">
        <f>IF($G26=Paramètres!F$6,$D26,0)</f>
        <v>0</v>
      </c>
      <c r="BM26" s="116">
        <f>IF($G26=Paramètres!F$7,$D26,0)</f>
        <v>0</v>
      </c>
      <c r="BN26" s="116">
        <f>IF($G26=Paramètres!F$8,$D26,0)</f>
        <v>0</v>
      </c>
      <c r="BO26" s="116">
        <f>IF($G26=Paramètres!F$9,$D26,0)</f>
        <v>0</v>
      </c>
      <c r="BP26" s="116">
        <f t="shared" si="3"/>
        <v>0</v>
      </c>
      <c r="BQ26" s="116">
        <f>IF($G26=Paramètres!H$6,$D26,0)</f>
        <v>0</v>
      </c>
      <c r="BR26" s="116">
        <f>IF($G26=Paramètres!I$2,$D26,0)</f>
        <v>0</v>
      </c>
      <c r="BS26" s="116">
        <f>IF($G26=Paramètres!I$3,$D26,0)</f>
        <v>0</v>
      </c>
      <c r="BT26" s="116">
        <f>IF($G26=Paramètres!I$4,$D26,0)</f>
        <v>0</v>
      </c>
      <c r="BU26" s="116">
        <f>IF($G26=Paramètres!J$2,$D26,0)</f>
        <v>0</v>
      </c>
      <c r="BV26" s="116">
        <f>IF($G26=Paramètres!J$3,$D26,0)</f>
        <v>0</v>
      </c>
      <c r="BW26" s="116">
        <f>IF($G26=Paramètres!J$4,$D26,0)</f>
        <v>0</v>
      </c>
      <c r="BX26" s="116">
        <f t="shared" si="5"/>
        <v>0</v>
      </c>
      <c r="BY26" s="116">
        <f t="shared" si="6"/>
        <v>0</v>
      </c>
      <c r="BZ26" s="116">
        <f t="shared" si="7"/>
        <v>0</v>
      </c>
      <c r="CA26" s="116">
        <f t="shared" si="8"/>
        <v>0</v>
      </c>
      <c r="CB26" s="116">
        <f t="shared" si="9"/>
        <v>0</v>
      </c>
      <c r="CC26" s="116">
        <f t="shared" si="10"/>
        <v>0</v>
      </c>
      <c r="CD26" s="116">
        <f t="shared" si="11"/>
        <v>0</v>
      </c>
      <c r="CE26" s="116">
        <f t="shared" si="12"/>
        <v>0</v>
      </c>
      <c r="CF26" s="116">
        <f t="shared" si="13"/>
        <v>0</v>
      </c>
      <c r="CG26" s="116">
        <f t="shared" si="14"/>
        <v>0</v>
      </c>
      <c r="CH26" s="116">
        <f t="shared" si="15"/>
        <v>0</v>
      </c>
      <c r="CI26" s="116">
        <f t="shared" si="16"/>
        <v>0</v>
      </c>
      <c r="CJ26" s="116">
        <f t="shared" si="17"/>
        <v>0</v>
      </c>
      <c r="CK26" s="116">
        <f t="shared" si="18"/>
        <v>0</v>
      </c>
      <c r="CL26" s="116">
        <f t="shared" si="19"/>
        <v>0</v>
      </c>
      <c r="CM26" s="116">
        <f t="shared" si="20"/>
        <v>0</v>
      </c>
      <c r="CN26" s="116">
        <f t="shared" si="21"/>
        <v>0</v>
      </c>
      <c r="CO26" s="116">
        <f t="shared" si="22"/>
        <v>0</v>
      </c>
      <c r="CP26" s="116">
        <f t="shared" si="23"/>
        <v>0</v>
      </c>
      <c r="CQ26" s="116">
        <f t="shared" si="24"/>
        <v>0</v>
      </c>
      <c r="CR26" s="116">
        <f t="shared" si="25"/>
        <v>0</v>
      </c>
      <c r="CS26" s="116">
        <f t="shared" si="26"/>
        <v>0</v>
      </c>
      <c r="CT26" s="116">
        <f t="shared" si="27"/>
        <v>0</v>
      </c>
      <c r="CU26" s="116">
        <f t="shared" si="28"/>
        <v>0</v>
      </c>
    </row>
    <row r="27" spans="5:99">
      <c r="E27" s="106"/>
      <c r="F27" s="109"/>
      <c r="G27" s="109"/>
      <c r="H27" s="109"/>
      <c r="I27" s="109"/>
      <c r="J27" s="110" t="str">
        <f t="shared" si="4"/>
        <v/>
      </c>
      <c r="K27" s="116">
        <f>IF(MONTH($B27)=1,IF($G27=Paramètres!H$2,$D27,0),0)</f>
        <v>0</v>
      </c>
      <c r="L27" s="116">
        <f>IF(OR(MONTH($B27)=1,MONTH($B27)=2,MONTH($B27)=3),IF($G27=Paramètres!H$3,$D27,0),0)</f>
        <v>0</v>
      </c>
      <c r="M27" s="116">
        <f>IF(OR(MONTH($B27)=1,MONTH($B27)=2,MONTH($B27)=3),IF($G27=Paramètres!H$4,$D27,0),0)</f>
        <v>0</v>
      </c>
      <c r="N27" s="116">
        <f>IF(OR(MONTH($B27)=1,MONTH($B27)=2,MONTH($B27)=3),IF($G27=Paramètres!H$5,$D27,0),0)</f>
        <v>0</v>
      </c>
      <c r="O27" s="116">
        <f>IF(MONTH($B27)=1,IF($G27=Paramètres!F$4,$D27,0),0)</f>
        <v>0</v>
      </c>
      <c r="P27" s="116">
        <f>IF(MONTH($B27)=2,IF($G27=Paramètres!$H$2,$D27,0),0)</f>
        <v>0</v>
      </c>
      <c r="Q27" s="116">
        <f>IF(MONTH($B27)=2,IF($G27=Paramètres!$F$4,$D27,0),0)</f>
        <v>0</v>
      </c>
      <c r="R27" s="116">
        <f>IF(MONTH($B27)=3,IF($G27=Paramètres!$H$2,$D27,0),0)</f>
        <v>0</v>
      </c>
      <c r="S27" s="116">
        <f>IF(MONTH($B27)=3,IF($G27=Paramètres!$F$4,$D27,0),0)</f>
        <v>0</v>
      </c>
      <c r="T27" s="116">
        <f>IF(MONTH($B27)=4,IF($G27=Paramètres!$H$2,$D27,0),0)</f>
        <v>0</v>
      </c>
      <c r="U27" s="116">
        <f>IF(OR(MONTH($B27)=4,MONTH($B27)=5,MONTH($B27)=6),IF($G27=Paramètres!$H$3,$D27,0),0)</f>
        <v>0</v>
      </c>
      <c r="V27" s="116">
        <f>IF(OR(MONTH($B27)=4,MONTH($B27)=5,MONTH($B27)=6),IF($G27=Paramètres!$H$4,$D27,0),0)</f>
        <v>0</v>
      </c>
      <c r="W27" s="116">
        <f>IF(OR(MONTH($B27)=4,MONTH($B27)=5,MONTH($B27)=6),IF($G27=Paramètres!$H$5,$D27,0),0)</f>
        <v>0</v>
      </c>
      <c r="X27" s="116">
        <f>IF(MONTH($B27)=4,IF($G27=Paramètres!$F$4,$D27,0),0)</f>
        <v>0</v>
      </c>
      <c r="Y27" s="116">
        <f>IF(MONTH($B27)=5,IF($G27=Paramètres!$H$2,$D27,0),0)</f>
        <v>0</v>
      </c>
      <c r="Z27" s="116">
        <f>IF(MONTH($B27)=5,IF($G27=Paramètres!$F$4,$D27,0),0)</f>
        <v>0</v>
      </c>
      <c r="AA27" s="116">
        <f>IF(MONTH($B27)=6,IF($G27=Paramètres!$H$2,$D27,0),0)</f>
        <v>0</v>
      </c>
      <c r="AB27" s="116">
        <f>IF(MONTH($B27)=6,IF($G27=Paramètres!$F$4,$D27,0),0)</f>
        <v>0</v>
      </c>
      <c r="AC27" s="116">
        <f>IF(MONTH($B27)=7,IF($G27=Paramètres!$H$2,$D27,0),0)</f>
        <v>0</v>
      </c>
      <c r="AD27" s="116">
        <f>IF(OR(MONTH($B27)=7,MONTH($B27)=8,MONTH($B27)=9),IF($G27=Paramètres!$H$3,$D27,0),0)</f>
        <v>0</v>
      </c>
      <c r="AE27" s="116">
        <f>IF(OR(MONTH($B27)=7,MONTH($B27)=8,MONTH($B27)=9),IF($G27=Paramètres!$H$4,$D27,0),0)</f>
        <v>0</v>
      </c>
      <c r="AF27" s="116">
        <f>IF(OR(MONTH($B27)=7,MONTH($B27)=8,MONTH($B27)=9),IF($G27=Paramètres!$H$5,$D27,0),0)</f>
        <v>0</v>
      </c>
      <c r="AG27" s="116">
        <f>IF(MONTH($B27)=7,IF($G27=Paramètres!$F$4,$D27,0),0)</f>
        <v>0</v>
      </c>
      <c r="AH27" s="116">
        <f>IF(MONTH($B27)=8,IF($G27=Paramètres!$H$2,$D27,0),0)</f>
        <v>0</v>
      </c>
      <c r="AI27" s="116">
        <f>IF(MONTH($B27)=8,IF($G27=Paramètres!$F$4,$D27,0),0)</f>
        <v>0</v>
      </c>
      <c r="AJ27" s="116">
        <f>IF(MONTH($B27)=9,IF($G27=Paramètres!$H$2,$D27,0),0)</f>
        <v>0</v>
      </c>
      <c r="AK27" s="116">
        <f>IF(MONTH($B27)=9,IF($G27=Paramètres!$F$4,$D27,0),0)</f>
        <v>0</v>
      </c>
      <c r="AL27" s="116">
        <f>IF(MONTH($B27)=10,IF($G27=Paramètres!$H$2,$D27,0),0)</f>
        <v>0</v>
      </c>
      <c r="AM27" s="116">
        <f>IF(OR(MONTH($B27)=10,MONTH($B27)=11,MONTH($B27)=12),IF($G27=Paramètres!$H$3,$D27,0),0)</f>
        <v>0</v>
      </c>
      <c r="AN27" s="116">
        <f>IF(OR(MONTH($B27)=10,MONTH($B27)=11,MONTH($B27)=12),IF($G27=Paramètres!$H$4,$D27,0),0)</f>
        <v>0</v>
      </c>
      <c r="AO27" s="116">
        <f>IF(OR(MONTH($B27)=10,MONTH($B27)=11,MONTH($B27)=12),IF($G27=Paramètres!$H$5,$D27,0),0)</f>
        <v>0</v>
      </c>
      <c r="AP27" s="116">
        <f>IF(MONTH($B27)=10,IF($G27=Paramètres!$F$4,$D27,0),0)</f>
        <v>0</v>
      </c>
      <c r="AQ27" s="116">
        <f>IF(MONTH($B27)=11,IF($G27=Paramètres!$H$2,$D27,0),0)</f>
        <v>0</v>
      </c>
      <c r="AR27" s="116">
        <f>IF(MONTH($B27)=11,IF($G27=Paramètres!$F$4,$D27,0),0)</f>
        <v>0</v>
      </c>
      <c r="AS27" s="116">
        <f>IF(MONTH($B27)=12,IF($G27=Paramètres!$H$2,$D27,0),0)</f>
        <v>0</v>
      </c>
      <c r="AT27" s="116">
        <f>IF(MONTH($B27)=12,IF($G27=Paramètres!$F$4,$D27,0),0)</f>
        <v>0</v>
      </c>
      <c r="AU27" s="116">
        <f>IF($G27=Paramètres!D$2,$D27,0)</f>
        <v>0</v>
      </c>
      <c r="AV27" s="116">
        <f>IF($G27=Paramètres!D$3,$D27,0)</f>
        <v>0</v>
      </c>
      <c r="AW27" s="116">
        <f>IF($G27=Paramètres!D$4,$D27,0)</f>
        <v>0</v>
      </c>
      <c r="AX27" s="116">
        <f>IF($G27=Paramètres!D$5,$D27,0)</f>
        <v>0</v>
      </c>
      <c r="AY27" s="116">
        <f>IF($G27=Paramètres!D$6,$D27,0)</f>
        <v>0</v>
      </c>
      <c r="AZ27" s="116">
        <f>IF($G27=Paramètres!D$7,$D27,0)</f>
        <v>0</v>
      </c>
      <c r="BA27" s="116">
        <f>IF($G27=Paramètres!D$8,$D27,0)</f>
        <v>0</v>
      </c>
      <c r="BB27" s="116">
        <f>IF($G27=Paramètres!D$9,$D27,0)</f>
        <v>0</v>
      </c>
      <c r="BC27" s="116">
        <f>IF($G27=Paramètres!D$10,$D27,0)</f>
        <v>0</v>
      </c>
      <c r="BD27" s="116">
        <f>IF($G27=Paramètres!D$11,$D27,0)</f>
        <v>0</v>
      </c>
      <c r="BE27" s="116">
        <f>IF($G27=Paramètres!D$12,$D27,0)</f>
        <v>0</v>
      </c>
      <c r="BF27" s="116">
        <f>IF($G27=Paramètres!E$2,$D27,0)</f>
        <v>0</v>
      </c>
      <c r="BG27" s="116">
        <f>IF($G27=Paramètres!E$3,$D27,0)</f>
        <v>0</v>
      </c>
      <c r="BH27" s="116">
        <f>IF($G27=Paramètres!E$4,$D27,0)</f>
        <v>0</v>
      </c>
      <c r="BI27" s="116">
        <f>IF($G27=Paramètres!F$2,$D27,0)</f>
        <v>0</v>
      </c>
      <c r="BJ27" s="116">
        <f>IF($G27=Paramètres!F$3,$D27,0)</f>
        <v>0</v>
      </c>
      <c r="BK27" s="116">
        <f>IF($G27=Paramètres!F$5,$D27,0)</f>
        <v>0</v>
      </c>
      <c r="BL27" s="116">
        <f>IF($G27=Paramètres!F$6,$D27,0)</f>
        <v>0</v>
      </c>
      <c r="BM27" s="116">
        <f>IF($G27=Paramètres!F$7,$D27,0)</f>
        <v>0</v>
      </c>
      <c r="BN27" s="116">
        <f>IF($G27=Paramètres!F$8,$D27,0)</f>
        <v>0</v>
      </c>
      <c r="BO27" s="116">
        <f>IF($G27=Paramètres!F$9,$D27,0)</f>
        <v>0</v>
      </c>
      <c r="BP27" s="116">
        <f t="shared" si="3"/>
        <v>0</v>
      </c>
      <c r="BQ27" s="116">
        <f>IF($G27=Paramètres!H$6,$D27,0)</f>
        <v>0</v>
      </c>
      <c r="BR27" s="116">
        <f>IF($G27=Paramètres!I$2,$D27,0)</f>
        <v>0</v>
      </c>
      <c r="BS27" s="116">
        <f>IF($G27=Paramètres!I$3,$D27,0)</f>
        <v>0</v>
      </c>
      <c r="BT27" s="116">
        <f>IF($G27=Paramètres!I$4,$D27,0)</f>
        <v>0</v>
      </c>
      <c r="BU27" s="116">
        <f>IF($G27=Paramètres!J$2,$D27,0)</f>
        <v>0</v>
      </c>
      <c r="BV27" s="116">
        <f>IF($G27=Paramètres!J$3,$D27,0)</f>
        <v>0</v>
      </c>
      <c r="BW27" s="116">
        <f>IF($G27=Paramètres!J$4,$D27,0)</f>
        <v>0</v>
      </c>
      <c r="BX27" s="116">
        <f t="shared" si="5"/>
        <v>0</v>
      </c>
      <c r="BY27" s="116">
        <f t="shared" si="6"/>
        <v>0</v>
      </c>
      <c r="BZ27" s="116">
        <f t="shared" si="7"/>
        <v>0</v>
      </c>
      <c r="CA27" s="116">
        <f t="shared" si="8"/>
        <v>0</v>
      </c>
      <c r="CB27" s="116">
        <f t="shared" si="9"/>
        <v>0</v>
      </c>
      <c r="CC27" s="116">
        <f t="shared" si="10"/>
        <v>0</v>
      </c>
      <c r="CD27" s="116">
        <f t="shared" si="11"/>
        <v>0</v>
      </c>
      <c r="CE27" s="116">
        <f t="shared" si="12"/>
        <v>0</v>
      </c>
      <c r="CF27" s="116">
        <f t="shared" si="13"/>
        <v>0</v>
      </c>
      <c r="CG27" s="116">
        <f t="shared" si="14"/>
        <v>0</v>
      </c>
      <c r="CH27" s="116">
        <f t="shared" si="15"/>
        <v>0</v>
      </c>
      <c r="CI27" s="116">
        <f t="shared" si="16"/>
        <v>0</v>
      </c>
      <c r="CJ27" s="116">
        <f t="shared" si="17"/>
        <v>0</v>
      </c>
      <c r="CK27" s="116">
        <f t="shared" si="18"/>
        <v>0</v>
      </c>
      <c r="CL27" s="116">
        <f t="shared" si="19"/>
        <v>0</v>
      </c>
      <c r="CM27" s="116">
        <f t="shared" si="20"/>
        <v>0</v>
      </c>
      <c r="CN27" s="116">
        <f t="shared" si="21"/>
        <v>0</v>
      </c>
      <c r="CO27" s="116">
        <f t="shared" si="22"/>
        <v>0</v>
      </c>
      <c r="CP27" s="116">
        <f t="shared" si="23"/>
        <v>0</v>
      </c>
      <c r="CQ27" s="116">
        <f t="shared" si="24"/>
        <v>0</v>
      </c>
      <c r="CR27" s="116">
        <f t="shared" si="25"/>
        <v>0</v>
      </c>
      <c r="CS27" s="116">
        <f t="shared" si="26"/>
        <v>0</v>
      </c>
      <c r="CT27" s="116">
        <f t="shared" si="27"/>
        <v>0</v>
      </c>
      <c r="CU27" s="116">
        <f t="shared" si="28"/>
        <v>0</v>
      </c>
    </row>
    <row r="28" spans="5:99">
      <c r="E28" s="106"/>
      <c r="F28" s="109"/>
      <c r="G28" s="109"/>
      <c r="H28" s="109"/>
      <c r="I28" s="109"/>
      <c r="J28" s="110" t="str">
        <f t="shared" si="4"/>
        <v/>
      </c>
      <c r="K28" s="116">
        <f>IF(MONTH($B28)=1,IF($G28=Paramètres!H$2,$D28,0),0)</f>
        <v>0</v>
      </c>
      <c r="L28" s="116">
        <f>IF(OR(MONTH($B28)=1,MONTH($B28)=2,MONTH($B28)=3),IF($G28=Paramètres!H$3,$D28,0),0)</f>
        <v>0</v>
      </c>
      <c r="M28" s="116">
        <f>IF(OR(MONTH($B28)=1,MONTH($B28)=2,MONTH($B28)=3),IF($G28=Paramètres!H$4,$D28,0),0)</f>
        <v>0</v>
      </c>
      <c r="N28" s="116">
        <f>IF(OR(MONTH($B28)=1,MONTH($B28)=2,MONTH($B28)=3),IF($G28=Paramètres!H$5,$D28,0),0)</f>
        <v>0</v>
      </c>
      <c r="O28" s="116">
        <f>IF(MONTH($B28)=1,IF($G28=Paramètres!F$4,$D28,0),0)</f>
        <v>0</v>
      </c>
      <c r="P28" s="116">
        <f>IF(MONTH($B28)=2,IF($G28=Paramètres!$H$2,$D28,0),0)</f>
        <v>0</v>
      </c>
      <c r="Q28" s="116">
        <f>IF(MONTH($B28)=2,IF($G28=Paramètres!$F$4,$D28,0),0)</f>
        <v>0</v>
      </c>
      <c r="R28" s="116">
        <f>IF(MONTH($B28)=3,IF($G28=Paramètres!$H$2,$D28,0),0)</f>
        <v>0</v>
      </c>
      <c r="S28" s="116">
        <f>IF(MONTH($B28)=3,IF($G28=Paramètres!$F$4,$D28,0),0)</f>
        <v>0</v>
      </c>
      <c r="T28" s="116">
        <f>IF(MONTH($B28)=4,IF($G28=Paramètres!$H$2,$D28,0),0)</f>
        <v>0</v>
      </c>
      <c r="U28" s="116">
        <f>IF(OR(MONTH($B28)=4,MONTH($B28)=5,MONTH($B28)=6),IF($G28=Paramètres!$H$3,$D28,0),0)</f>
        <v>0</v>
      </c>
      <c r="V28" s="116">
        <f>IF(OR(MONTH($B28)=4,MONTH($B28)=5,MONTH($B28)=6),IF($G28=Paramètres!$H$4,$D28,0),0)</f>
        <v>0</v>
      </c>
      <c r="W28" s="116">
        <f>IF(OR(MONTH($B28)=4,MONTH($B28)=5,MONTH($B28)=6),IF($G28=Paramètres!$H$5,$D28,0),0)</f>
        <v>0</v>
      </c>
      <c r="X28" s="116">
        <f>IF(MONTH($B28)=4,IF($G28=Paramètres!$F$4,$D28,0),0)</f>
        <v>0</v>
      </c>
      <c r="Y28" s="116">
        <f>IF(MONTH($B28)=5,IF($G28=Paramètres!$H$2,$D28,0),0)</f>
        <v>0</v>
      </c>
      <c r="Z28" s="116">
        <f>IF(MONTH($B28)=5,IF($G28=Paramètres!$F$4,$D28,0),0)</f>
        <v>0</v>
      </c>
      <c r="AA28" s="116">
        <f>IF(MONTH($B28)=6,IF($G28=Paramètres!$H$2,$D28,0),0)</f>
        <v>0</v>
      </c>
      <c r="AB28" s="116">
        <f>IF(MONTH($B28)=6,IF($G28=Paramètres!$F$4,$D28,0),0)</f>
        <v>0</v>
      </c>
      <c r="AC28" s="116">
        <f>IF(MONTH($B28)=7,IF($G28=Paramètres!$H$2,$D28,0),0)</f>
        <v>0</v>
      </c>
      <c r="AD28" s="116">
        <f>IF(OR(MONTH($B28)=7,MONTH($B28)=8,MONTH($B28)=9),IF($G28=Paramètres!$H$3,$D28,0),0)</f>
        <v>0</v>
      </c>
      <c r="AE28" s="116">
        <f>IF(OR(MONTH($B28)=7,MONTH($B28)=8,MONTH($B28)=9),IF($G28=Paramètres!$H$4,$D28,0),0)</f>
        <v>0</v>
      </c>
      <c r="AF28" s="116">
        <f>IF(OR(MONTH($B28)=7,MONTH($B28)=8,MONTH($B28)=9),IF($G28=Paramètres!$H$5,$D28,0),0)</f>
        <v>0</v>
      </c>
      <c r="AG28" s="116">
        <f>IF(MONTH($B28)=7,IF($G28=Paramètres!$F$4,$D28,0),0)</f>
        <v>0</v>
      </c>
      <c r="AH28" s="116">
        <f>IF(MONTH($B28)=8,IF($G28=Paramètres!$H$2,$D28,0),0)</f>
        <v>0</v>
      </c>
      <c r="AI28" s="116">
        <f>IF(MONTH($B28)=8,IF($G28=Paramètres!$F$4,$D28,0),0)</f>
        <v>0</v>
      </c>
      <c r="AJ28" s="116">
        <f>IF(MONTH($B28)=9,IF($G28=Paramètres!$H$2,$D28,0),0)</f>
        <v>0</v>
      </c>
      <c r="AK28" s="116">
        <f>IF(MONTH($B28)=9,IF($G28=Paramètres!$F$4,$D28,0),0)</f>
        <v>0</v>
      </c>
      <c r="AL28" s="116">
        <f>IF(MONTH($B28)=10,IF($G28=Paramètres!$H$2,$D28,0),0)</f>
        <v>0</v>
      </c>
      <c r="AM28" s="116">
        <f>IF(OR(MONTH($B28)=10,MONTH($B28)=11,MONTH($B28)=12),IF($G28=Paramètres!$H$3,$D28,0),0)</f>
        <v>0</v>
      </c>
      <c r="AN28" s="116">
        <f>IF(OR(MONTH($B28)=10,MONTH($B28)=11,MONTH($B28)=12),IF($G28=Paramètres!$H$4,$D28,0),0)</f>
        <v>0</v>
      </c>
      <c r="AO28" s="116">
        <f>IF(OR(MONTH($B28)=10,MONTH($B28)=11,MONTH($B28)=12),IF($G28=Paramètres!$H$5,$D28,0),0)</f>
        <v>0</v>
      </c>
      <c r="AP28" s="116">
        <f>IF(MONTH($B28)=10,IF($G28=Paramètres!$F$4,$D28,0),0)</f>
        <v>0</v>
      </c>
      <c r="AQ28" s="116">
        <f>IF(MONTH($B28)=11,IF($G28=Paramètres!$H$2,$D28,0),0)</f>
        <v>0</v>
      </c>
      <c r="AR28" s="116">
        <f>IF(MONTH($B28)=11,IF($G28=Paramètres!$F$4,$D28,0),0)</f>
        <v>0</v>
      </c>
      <c r="AS28" s="116">
        <f>IF(MONTH($B28)=12,IF($G28=Paramètres!$H$2,$D28,0),0)</f>
        <v>0</v>
      </c>
      <c r="AT28" s="116">
        <f>IF(MONTH($B28)=12,IF($G28=Paramètres!$F$4,$D28,0),0)</f>
        <v>0</v>
      </c>
      <c r="AU28" s="116">
        <f>IF($G28=Paramètres!D$2,$D28,0)</f>
        <v>0</v>
      </c>
      <c r="AV28" s="116">
        <f>IF($G28=Paramètres!D$3,$D28,0)</f>
        <v>0</v>
      </c>
      <c r="AW28" s="116">
        <f>IF($G28=Paramètres!D$4,$D28,0)</f>
        <v>0</v>
      </c>
      <c r="AX28" s="116">
        <f>IF($G28=Paramètres!D$5,$D28,0)</f>
        <v>0</v>
      </c>
      <c r="AY28" s="116">
        <f>IF($G28=Paramètres!D$6,$D28,0)</f>
        <v>0</v>
      </c>
      <c r="AZ28" s="116">
        <f>IF($G28=Paramètres!D$7,$D28,0)</f>
        <v>0</v>
      </c>
      <c r="BA28" s="116">
        <f>IF($G28=Paramètres!D$8,$D28,0)</f>
        <v>0</v>
      </c>
      <c r="BB28" s="116">
        <f>IF($G28=Paramètres!D$9,$D28,0)</f>
        <v>0</v>
      </c>
      <c r="BC28" s="116">
        <f>IF($G28=Paramètres!D$10,$D28,0)</f>
        <v>0</v>
      </c>
      <c r="BD28" s="116">
        <f>IF($G28=Paramètres!D$11,$D28,0)</f>
        <v>0</v>
      </c>
      <c r="BE28" s="116">
        <f>IF($G28=Paramètres!D$12,$D28,0)</f>
        <v>0</v>
      </c>
      <c r="BF28" s="116">
        <f>IF($G28=Paramètres!E$2,$D28,0)</f>
        <v>0</v>
      </c>
      <c r="BG28" s="116">
        <f>IF($G28=Paramètres!E$3,$D28,0)</f>
        <v>0</v>
      </c>
      <c r="BH28" s="116">
        <f>IF($G28=Paramètres!E$4,$D28,0)</f>
        <v>0</v>
      </c>
      <c r="BI28" s="116">
        <f>IF($G28=Paramètres!F$2,$D28,0)</f>
        <v>0</v>
      </c>
      <c r="BJ28" s="116">
        <f>IF($G28=Paramètres!F$3,$D28,0)</f>
        <v>0</v>
      </c>
      <c r="BK28" s="116">
        <f>IF($G28=Paramètres!F$5,$D28,0)</f>
        <v>0</v>
      </c>
      <c r="BL28" s="116">
        <f>IF($G28=Paramètres!F$6,$D28,0)</f>
        <v>0</v>
      </c>
      <c r="BM28" s="116">
        <f>IF($G28=Paramètres!F$7,$D28,0)</f>
        <v>0</v>
      </c>
      <c r="BN28" s="116">
        <f>IF($G28=Paramètres!F$8,$D28,0)</f>
        <v>0</v>
      </c>
      <c r="BO28" s="116">
        <f>IF($G28=Paramètres!F$9,$D28,0)</f>
        <v>0</v>
      </c>
      <c r="BP28" s="116">
        <f t="shared" si="3"/>
        <v>0</v>
      </c>
      <c r="BQ28" s="116">
        <f>IF($G28=Paramètres!H$6,$D28,0)</f>
        <v>0</v>
      </c>
      <c r="BR28" s="116">
        <f>IF($G28=Paramètres!I$2,$D28,0)</f>
        <v>0</v>
      </c>
      <c r="BS28" s="116">
        <f>IF($G28=Paramètres!I$3,$D28,0)</f>
        <v>0</v>
      </c>
      <c r="BT28" s="116">
        <f>IF($G28=Paramètres!I$4,$D28,0)</f>
        <v>0</v>
      </c>
      <c r="BU28" s="116">
        <f>IF($G28=Paramètres!J$2,$D28,0)</f>
        <v>0</v>
      </c>
      <c r="BV28" s="116">
        <f>IF($G28=Paramètres!J$3,$D28,0)</f>
        <v>0</v>
      </c>
      <c r="BW28" s="116">
        <f>IF($G28=Paramètres!J$4,$D28,0)</f>
        <v>0</v>
      </c>
      <c r="BX28" s="116">
        <f t="shared" si="5"/>
        <v>0</v>
      </c>
      <c r="BY28" s="116">
        <f t="shared" si="6"/>
        <v>0</v>
      </c>
      <c r="BZ28" s="116">
        <f t="shared" si="7"/>
        <v>0</v>
      </c>
      <c r="CA28" s="116">
        <f t="shared" si="8"/>
        <v>0</v>
      </c>
      <c r="CB28" s="116">
        <f t="shared" si="9"/>
        <v>0</v>
      </c>
      <c r="CC28" s="116">
        <f t="shared" si="10"/>
        <v>0</v>
      </c>
      <c r="CD28" s="116">
        <f t="shared" si="11"/>
        <v>0</v>
      </c>
      <c r="CE28" s="116">
        <f t="shared" si="12"/>
        <v>0</v>
      </c>
      <c r="CF28" s="116">
        <f t="shared" si="13"/>
        <v>0</v>
      </c>
      <c r="CG28" s="116">
        <f t="shared" si="14"/>
        <v>0</v>
      </c>
      <c r="CH28" s="116">
        <f t="shared" si="15"/>
        <v>0</v>
      </c>
      <c r="CI28" s="116">
        <f t="shared" si="16"/>
        <v>0</v>
      </c>
      <c r="CJ28" s="116">
        <f t="shared" si="17"/>
        <v>0</v>
      </c>
      <c r="CK28" s="116">
        <f t="shared" si="18"/>
        <v>0</v>
      </c>
      <c r="CL28" s="116">
        <f t="shared" si="19"/>
        <v>0</v>
      </c>
      <c r="CM28" s="116">
        <f t="shared" si="20"/>
        <v>0</v>
      </c>
      <c r="CN28" s="116">
        <f t="shared" si="21"/>
        <v>0</v>
      </c>
      <c r="CO28" s="116">
        <f t="shared" si="22"/>
        <v>0</v>
      </c>
      <c r="CP28" s="116">
        <f t="shared" si="23"/>
        <v>0</v>
      </c>
      <c r="CQ28" s="116">
        <f t="shared" si="24"/>
        <v>0</v>
      </c>
      <c r="CR28" s="116">
        <f t="shared" si="25"/>
        <v>0</v>
      </c>
      <c r="CS28" s="116">
        <f t="shared" si="26"/>
        <v>0</v>
      </c>
      <c r="CT28" s="116">
        <f t="shared" si="27"/>
        <v>0</v>
      </c>
      <c r="CU28" s="116">
        <f t="shared" si="28"/>
        <v>0</v>
      </c>
    </row>
    <row r="29" spans="5:99">
      <c r="E29" s="106"/>
      <c r="F29" s="109"/>
      <c r="G29" s="109"/>
      <c r="H29" s="109"/>
      <c r="I29" s="109"/>
      <c r="J29" s="110" t="str">
        <f t="shared" si="4"/>
        <v/>
      </c>
      <c r="K29" s="116">
        <f>IF(MONTH($B29)=1,IF($G29=Paramètres!H$2,$D29,0),0)</f>
        <v>0</v>
      </c>
      <c r="L29" s="116">
        <f>IF(OR(MONTH($B29)=1,MONTH($B29)=2,MONTH($B29)=3),IF($G29=Paramètres!H$3,$D29,0),0)</f>
        <v>0</v>
      </c>
      <c r="M29" s="116">
        <f>IF(OR(MONTH($B29)=1,MONTH($B29)=2,MONTH($B29)=3),IF($G29=Paramètres!H$4,$D29,0),0)</f>
        <v>0</v>
      </c>
      <c r="N29" s="116">
        <f>IF(OR(MONTH($B29)=1,MONTH($B29)=2,MONTH($B29)=3),IF($G29=Paramètres!H$5,$D29,0),0)</f>
        <v>0</v>
      </c>
      <c r="O29" s="116">
        <f>IF(MONTH($B29)=1,IF($G29=Paramètres!F$4,$D29,0),0)</f>
        <v>0</v>
      </c>
      <c r="P29" s="116">
        <f>IF(MONTH($B29)=2,IF($G29=Paramètres!$H$2,$D29,0),0)</f>
        <v>0</v>
      </c>
      <c r="Q29" s="116">
        <f>IF(MONTH($B29)=2,IF($G29=Paramètres!$F$4,$D29,0),0)</f>
        <v>0</v>
      </c>
      <c r="R29" s="116">
        <f>IF(MONTH($B29)=3,IF($G29=Paramètres!$H$2,$D29,0),0)</f>
        <v>0</v>
      </c>
      <c r="S29" s="116">
        <f>IF(MONTH($B29)=3,IF($G29=Paramètres!$F$4,$D29,0),0)</f>
        <v>0</v>
      </c>
      <c r="T29" s="116">
        <f>IF(MONTH($B29)=4,IF($G29=Paramètres!$H$2,$D29,0),0)</f>
        <v>0</v>
      </c>
      <c r="U29" s="116">
        <f>IF(OR(MONTH($B29)=4,MONTH($B29)=5,MONTH($B29)=6),IF($G29=Paramètres!$H$3,$D29,0),0)</f>
        <v>0</v>
      </c>
      <c r="V29" s="116">
        <f>IF(OR(MONTH($B29)=4,MONTH($B29)=5,MONTH($B29)=6),IF($G29=Paramètres!$H$4,$D29,0),0)</f>
        <v>0</v>
      </c>
      <c r="W29" s="116">
        <f>IF(OR(MONTH($B29)=4,MONTH($B29)=5,MONTH($B29)=6),IF($G29=Paramètres!$H$5,$D29,0),0)</f>
        <v>0</v>
      </c>
      <c r="X29" s="116">
        <f>IF(MONTH($B29)=4,IF($G29=Paramètres!$F$4,$D29,0),0)</f>
        <v>0</v>
      </c>
      <c r="Y29" s="116">
        <f>IF(MONTH($B29)=5,IF($G29=Paramètres!$H$2,$D29,0),0)</f>
        <v>0</v>
      </c>
      <c r="Z29" s="116">
        <f>IF(MONTH($B29)=5,IF($G29=Paramètres!$F$4,$D29,0),0)</f>
        <v>0</v>
      </c>
      <c r="AA29" s="116">
        <f>IF(MONTH($B29)=6,IF($G29=Paramètres!$H$2,$D29,0),0)</f>
        <v>0</v>
      </c>
      <c r="AB29" s="116">
        <f>IF(MONTH($B29)=6,IF($G29=Paramètres!$F$4,$D29,0),0)</f>
        <v>0</v>
      </c>
      <c r="AC29" s="116">
        <f>IF(MONTH($B29)=7,IF($G29=Paramètres!$H$2,$D29,0),0)</f>
        <v>0</v>
      </c>
      <c r="AD29" s="116">
        <f>IF(OR(MONTH($B29)=7,MONTH($B29)=8,MONTH($B29)=9),IF($G29=Paramètres!$H$3,$D29,0),0)</f>
        <v>0</v>
      </c>
      <c r="AE29" s="116">
        <f>IF(OR(MONTH($B29)=7,MONTH($B29)=8,MONTH($B29)=9),IF($G29=Paramètres!$H$4,$D29,0),0)</f>
        <v>0</v>
      </c>
      <c r="AF29" s="116">
        <f>IF(OR(MONTH($B29)=7,MONTH($B29)=8,MONTH($B29)=9),IF($G29=Paramètres!$H$5,$D29,0),0)</f>
        <v>0</v>
      </c>
      <c r="AG29" s="116">
        <f>IF(MONTH($B29)=7,IF($G29=Paramètres!$F$4,$D29,0),0)</f>
        <v>0</v>
      </c>
      <c r="AH29" s="116">
        <f>IF(MONTH($B29)=8,IF($G29=Paramètres!$H$2,$D29,0),0)</f>
        <v>0</v>
      </c>
      <c r="AI29" s="116">
        <f>IF(MONTH($B29)=8,IF($G29=Paramètres!$F$4,$D29,0),0)</f>
        <v>0</v>
      </c>
      <c r="AJ29" s="116">
        <f>IF(MONTH($B29)=9,IF($G29=Paramètres!$H$2,$D29,0),0)</f>
        <v>0</v>
      </c>
      <c r="AK29" s="116">
        <f>IF(MONTH($B29)=9,IF($G29=Paramètres!$F$4,$D29,0),0)</f>
        <v>0</v>
      </c>
      <c r="AL29" s="116">
        <f>IF(MONTH($B29)=10,IF($G29=Paramètres!$H$2,$D29,0),0)</f>
        <v>0</v>
      </c>
      <c r="AM29" s="116">
        <f>IF(OR(MONTH($B29)=10,MONTH($B29)=11,MONTH($B29)=12),IF($G29=Paramètres!$H$3,$D29,0),0)</f>
        <v>0</v>
      </c>
      <c r="AN29" s="116">
        <f>IF(OR(MONTH($B29)=10,MONTH($B29)=11,MONTH($B29)=12),IF($G29=Paramètres!$H$4,$D29,0),0)</f>
        <v>0</v>
      </c>
      <c r="AO29" s="116">
        <f>IF(OR(MONTH($B29)=10,MONTH($B29)=11,MONTH($B29)=12),IF($G29=Paramètres!$H$5,$D29,0),0)</f>
        <v>0</v>
      </c>
      <c r="AP29" s="116">
        <f>IF(MONTH($B29)=10,IF($G29=Paramètres!$F$4,$D29,0),0)</f>
        <v>0</v>
      </c>
      <c r="AQ29" s="116">
        <f>IF(MONTH($B29)=11,IF($G29=Paramètres!$H$2,$D29,0),0)</f>
        <v>0</v>
      </c>
      <c r="AR29" s="116">
        <f>IF(MONTH($B29)=11,IF($G29=Paramètres!$F$4,$D29,0),0)</f>
        <v>0</v>
      </c>
      <c r="AS29" s="116">
        <f>IF(MONTH($B29)=12,IF($G29=Paramètres!$H$2,$D29,0),0)</f>
        <v>0</v>
      </c>
      <c r="AT29" s="116">
        <f>IF(MONTH($B29)=12,IF($G29=Paramètres!$F$4,$D29,0),0)</f>
        <v>0</v>
      </c>
      <c r="AU29" s="116">
        <f>IF($G29=Paramètres!D$2,$D29,0)</f>
        <v>0</v>
      </c>
      <c r="AV29" s="116">
        <f>IF($G29=Paramètres!D$3,$D29,0)</f>
        <v>0</v>
      </c>
      <c r="AW29" s="116">
        <f>IF($G29=Paramètres!D$4,$D29,0)</f>
        <v>0</v>
      </c>
      <c r="AX29" s="116">
        <f>IF($G29=Paramètres!D$5,$D29,0)</f>
        <v>0</v>
      </c>
      <c r="AY29" s="116">
        <f>IF($G29=Paramètres!D$6,$D29,0)</f>
        <v>0</v>
      </c>
      <c r="AZ29" s="116">
        <f>IF($G29=Paramètres!D$7,$D29,0)</f>
        <v>0</v>
      </c>
      <c r="BA29" s="116">
        <f>IF($G29=Paramètres!D$8,$D29,0)</f>
        <v>0</v>
      </c>
      <c r="BB29" s="116">
        <f>IF($G29=Paramètres!D$9,$D29,0)</f>
        <v>0</v>
      </c>
      <c r="BC29" s="116">
        <f>IF($G29=Paramètres!D$10,$D29,0)</f>
        <v>0</v>
      </c>
      <c r="BD29" s="116">
        <f>IF($G29=Paramètres!D$11,$D29,0)</f>
        <v>0</v>
      </c>
      <c r="BE29" s="116">
        <f>IF($G29=Paramètres!D$12,$D29,0)</f>
        <v>0</v>
      </c>
      <c r="BF29" s="116">
        <f>IF($G29=Paramètres!E$2,$D29,0)</f>
        <v>0</v>
      </c>
      <c r="BG29" s="116">
        <f>IF($G29=Paramètres!E$3,$D29,0)</f>
        <v>0</v>
      </c>
      <c r="BH29" s="116">
        <f>IF($G29=Paramètres!E$4,$D29,0)</f>
        <v>0</v>
      </c>
      <c r="BI29" s="116">
        <f>IF($G29=Paramètres!F$2,$D29,0)</f>
        <v>0</v>
      </c>
      <c r="BJ29" s="116">
        <f>IF($G29=Paramètres!F$3,$D29,0)</f>
        <v>0</v>
      </c>
      <c r="BK29" s="116">
        <f>IF($G29=Paramètres!F$5,$D29,0)</f>
        <v>0</v>
      </c>
      <c r="BL29" s="116">
        <f>IF($G29=Paramètres!F$6,$D29,0)</f>
        <v>0</v>
      </c>
      <c r="BM29" s="116">
        <f>IF($G29=Paramètres!F$7,$D29,0)</f>
        <v>0</v>
      </c>
      <c r="BN29" s="116">
        <f>IF($G29=Paramètres!F$8,$D29,0)</f>
        <v>0</v>
      </c>
      <c r="BO29" s="116">
        <f>IF($G29=Paramètres!F$9,$D29,0)</f>
        <v>0</v>
      </c>
      <c r="BP29" s="116">
        <f t="shared" si="3"/>
        <v>0</v>
      </c>
      <c r="BQ29" s="116">
        <f>IF($G29=Paramètres!H$6,$D29,0)</f>
        <v>0</v>
      </c>
      <c r="BR29" s="116">
        <f>IF($G29=Paramètres!I$2,$D29,0)</f>
        <v>0</v>
      </c>
      <c r="BS29" s="116">
        <f>IF($G29=Paramètres!I$3,$D29,0)</f>
        <v>0</v>
      </c>
      <c r="BT29" s="116">
        <f>IF($G29=Paramètres!I$4,$D29,0)</f>
        <v>0</v>
      </c>
      <c r="BU29" s="116">
        <f>IF($G29=Paramètres!J$2,$D29,0)</f>
        <v>0</v>
      </c>
      <c r="BV29" s="116">
        <f>IF($G29=Paramètres!J$3,$D29,0)</f>
        <v>0</v>
      </c>
      <c r="BW29" s="116">
        <f>IF($G29=Paramètres!J$4,$D29,0)</f>
        <v>0</v>
      </c>
      <c r="BX29" s="116">
        <f t="shared" si="5"/>
        <v>0</v>
      </c>
      <c r="BY29" s="116">
        <f t="shared" si="6"/>
        <v>0</v>
      </c>
      <c r="BZ29" s="116">
        <f t="shared" si="7"/>
        <v>0</v>
      </c>
      <c r="CA29" s="116">
        <f t="shared" si="8"/>
        <v>0</v>
      </c>
      <c r="CB29" s="116">
        <f t="shared" si="9"/>
        <v>0</v>
      </c>
      <c r="CC29" s="116">
        <f t="shared" si="10"/>
        <v>0</v>
      </c>
      <c r="CD29" s="116">
        <f t="shared" si="11"/>
        <v>0</v>
      </c>
      <c r="CE29" s="116">
        <f t="shared" si="12"/>
        <v>0</v>
      </c>
      <c r="CF29" s="116">
        <f t="shared" si="13"/>
        <v>0</v>
      </c>
      <c r="CG29" s="116">
        <f t="shared" si="14"/>
        <v>0</v>
      </c>
      <c r="CH29" s="116">
        <f t="shared" si="15"/>
        <v>0</v>
      </c>
      <c r="CI29" s="116">
        <f t="shared" si="16"/>
        <v>0</v>
      </c>
      <c r="CJ29" s="116">
        <f t="shared" si="17"/>
        <v>0</v>
      </c>
      <c r="CK29" s="116">
        <f t="shared" si="18"/>
        <v>0</v>
      </c>
      <c r="CL29" s="116">
        <f t="shared" si="19"/>
        <v>0</v>
      </c>
      <c r="CM29" s="116">
        <f t="shared" si="20"/>
        <v>0</v>
      </c>
      <c r="CN29" s="116">
        <f t="shared" si="21"/>
        <v>0</v>
      </c>
      <c r="CO29" s="116">
        <f t="shared" si="22"/>
        <v>0</v>
      </c>
      <c r="CP29" s="116">
        <f t="shared" si="23"/>
        <v>0</v>
      </c>
      <c r="CQ29" s="116">
        <f t="shared" si="24"/>
        <v>0</v>
      </c>
      <c r="CR29" s="116">
        <f t="shared" si="25"/>
        <v>0</v>
      </c>
      <c r="CS29" s="116">
        <f t="shared" si="26"/>
        <v>0</v>
      </c>
      <c r="CT29" s="116">
        <f t="shared" si="27"/>
        <v>0</v>
      </c>
      <c r="CU29" s="116">
        <f t="shared" si="28"/>
        <v>0</v>
      </c>
    </row>
    <row r="30" spans="5:99">
      <c r="E30" s="106"/>
      <c r="F30" s="109"/>
      <c r="G30" s="109"/>
      <c r="H30" s="109"/>
      <c r="I30" s="109"/>
      <c r="J30" s="110" t="str">
        <f t="shared" si="4"/>
        <v/>
      </c>
      <c r="K30" s="116">
        <f>IF(MONTH($B30)=1,IF($G30=Paramètres!H$2,$D30,0),0)</f>
        <v>0</v>
      </c>
      <c r="L30" s="116">
        <f>IF(OR(MONTH($B30)=1,MONTH($B30)=2,MONTH($B30)=3),IF($G30=Paramètres!H$3,$D30,0),0)</f>
        <v>0</v>
      </c>
      <c r="M30" s="116">
        <f>IF(OR(MONTH($B30)=1,MONTH($B30)=2,MONTH($B30)=3),IF($G30=Paramètres!H$4,$D30,0),0)</f>
        <v>0</v>
      </c>
      <c r="N30" s="116">
        <f>IF(OR(MONTH($B30)=1,MONTH($B30)=2,MONTH($B30)=3),IF($G30=Paramètres!H$5,$D30,0),0)</f>
        <v>0</v>
      </c>
      <c r="O30" s="116">
        <f>IF(MONTH($B30)=1,IF($G30=Paramètres!F$4,$D30,0),0)</f>
        <v>0</v>
      </c>
      <c r="P30" s="116">
        <f>IF(MONTH($B30)=2,IF($G30=Paramètres!$H$2,$D30,0),0)</f>
        <v>0</v>
      </c>
      <c r="Q30" s="116">
        <f>IF(MONTH($B30)=2,IF($G30=Paramètres!$F$4,$D30,0),0)</f>
        <v>0</v>
      </c>
      <c r="R30" s="116">
        <f>IF(MONTH($B30)=3,IF($G30=Paramètres!$H$2,$D30,0),0)</f>
        <v>0</v>
      </c>
      <c r="S30" s="116">
        <f>IF(MONTH($B30)=3,IF($G30=Paramètres!$F$4,$D30,0),0)</f>
        <v>0</v>
      </c>
      <c r="T30" s="116">
        <f>IF(MONTH($B30)=4,IF($G30=Paramètres!$H$2,$D30,0),0)</f>
        <v>0</v>
      </c>
      <c r="U30" s="116">
        <f>IF(OR(MONTH($B30)=4,MONTH($B30)=5,MONTH($B30)=6),IF($G30=Paramètres!$H$3,$D30,0),0)</f>
        <v>0</v>
      </c>
      <c r="V30" s="116">
        <f>IF(OR(MONTH($B30)=4,MONTH($B30)=5,MONTH($B30)=6),IF($G30=Paramètres!$H$4,$D30,0),0)</f>
        <v>0</v>
      </c>
      <c r="W30" s="116">
        <f>IF(OR(MONTH($B30)=4,MONTH($B30)=5,MONTH($B30)=6),IF($G30=Paramètres!$H$5,$D30,0),0)</f>
        <v>0</v>
      </c>
      <c r="X30" s="116">
        <f>IF(MONTH($B30)=4,IF($G30=Paramètres!$F$4,$D30,0),0)</f>
        <v>0</v>
      </c>
      <c r="Y30" s="116">
        <f>IF(MONTH($B30)=5,IF($G30=Paramètres!$H$2,$D30,0),0)</f>
        <v>0</v>
      </c>
      <c r="Z30" s="116">
        <f>IF(MONTH($B30)=5,IF($G30=Paramètres!$F$4,$D30,0),0)</f>
        <v>0</v>
      </c>
      <c r="AA30" s="116">
        <f>IF(MONTH($B30)=6,IF($G30=Paramètres!$H$2,$D30,0),0)</f>
        <v>0</v>
      </c>
      <c r="AB30" s="116">
        <f>IF(MONTH($B30)=6,IF($G30=Paramètres!$F$4,$D30,0),0)</f>
        <v>0</v>
      </c>
      <c r="AC30" s="116">
        <f>IF(MONTH($B30)=7,IF($G30=Paramètres!$H$2,$D30,0),0)</f>
        <v>0</v>
      </c>
      <c r="AD30" s="116">
        <f>IF(OR(MONTH($B30)=7,MONTH($B30)=8,MONTH($B30)=9),IF($G30=Paramètres!$H$3,$D30,0),0)</f>
        <v>0</v>
      </c>
      <c r="AE30" s="116">
        <f>IF(OR(MONTH($B30)=7,MONTH($B30)=8,MONTH($B30)=9),IF($G30=Paramètres!$H$4,$D30,0),0)</f>
        <v>0</v>
      </c>
      <c r="AF30" s="116">
        <f>IF(OR(MONTH($B30)=7,MONTH($B30)=8,MONTH($B30)=9),IF($G30=Paramètres!$H$5,$D30,0),0)</f>
        <v>0</v>
      </c>
      <c r="AG30" s="116">
        <f>IF(MONTH($B30)=7,IF($G30=Paramètres!$F$4,$D30,0),0)</f>
        <v>0</v>
      </c>
      <c r="AH30" s="116">
        <f>IF(MONTH($B30)=8,IF($G30=Paramètres!$H$2,$D30,0),0)</f>
        <v>0</v>
      </c>
      <c r="AI30" s="116">
        <f>IF(MONTH($B30)=8,IF($G30=Paramètres!$F$4,$D30,0),0)</f>
        <v>0</v>
      </c>
      <c r="AJ30" s="116">
        <f>IF(MONTH($B30)=9,IF($G30=Paramètres!$H$2,$D30,0),0)</f>
        <v>0</v>
      </c>
      <c r="AK30" s="116">
        <f>IF(MONTH($B30)=9,IF($G30=Paramètres!$F$4,$D30,0),0)</f>
        <v>0</v>
      </c>
      <c r="AL30" s="116">
        <f>IF(MONTH($B30)=10,IF($G30=Paramètres!$H$2,$D30,0),0)</f>
        <v>0</v>
      </c>
      <c r="AM30" s="116">
        <f>IF(OR(MONTH($B30)=10,MONTH($B30)=11,MONTH($B30)=12),IF($G30=Paramètres!$H$3,$D30,0),0)</f>
        <v>0</v>
      </c>
      <c r="AN30" s="116">
        <f>IF(OR(MONTH($B30)=10,MONTH($B30)=11,MONTH($B30)=12),IF($G30=Paramètres!$H$4,$D30,0),0)</f>
        <v>0</v>
      </c>
      <c r="AO30" s="116">
        <f>IF(OR(MONTH($B30)=10,MONTH($B30)=11,MONTH($B30)=12),IF($G30=Paramètres!$H$5,$D30,0),0)</f>
        <v>0</v>
      </c>
      <c r="AP30" s="116">
        <f>IF(MONTH($B30)=10,IF($G30=Paramètres!$F$4,$D30,0),0)</f>
        <v>0</v>
      </c>
      <c r="AQ30" s="116">
        <f>IF(MONTH($B30)=11,IF($G30=Paramètres!$H$2,$D30,0),0)</f>
        <v>0</v>
      </c>
      <c r="AR30" s="116">
        <f>IF(MONTH($B30)=11,IF($G30=Paramètres!$F$4,$D30,0),0)</f>
        <v>0</v>
      </c>
      <c r="AS30" s="116">
        <f>IF(MONTH($B30)=12,IF($G30=Paramètres!$H$2,$D30,0),0)</f>
        <v>0</v>
      </c>
      <c r="AT30" s="116">
        <f>IF(MONTH($B30)=12,IF($G30=Paramètres!$F$4,$D30,0),0)</f>
        <v>0</v>
      </c>
      <c r="AU30" s="116">
        <f>IF($G30=Paramètres!D$2,$D30,0)</f>
        <v>0</v>
      </c>
      <c r="AV30" s="116">
        <f>IF($G30=Paramètres!D$3,$D30,0)</f>
        <v>0</v>
      </c>
      <c r="AW30" s="116">
        <f>IF($G30=Paramètres!D$4,$D30,0)</f>
        <v>0</v>
      </c>
      <c r="AX30" s="116">
        <f>IF($G30=Paramètres!D$5,$D30,0)</f>
        <v>0</v>
      </c>
      <c r="AY30" s="116">
        <f>IF($G30=Paramètres!D$6,$D30,0)</f>
        <v>0</v>
      </c>
      <c r="AZ30" s="116">
        <f>IF($G30=Paramètres!D$7,$D30,0)</f>
        <v>0</v>
      </c>
      <c r="BA30" s="116">
        <f>IF($G30=Paramètres!D$8,$D30,0)</f>
        <v>0</v>
      </c>
      <c r="BB30" s="116">
        <f>IF($G30=Paramètres!D$9,$D30,0)</f>
        <v>0</v>
      </c>
      <c r="BC30" s="116">
        <f>IF($G30=Paramètres!D$10,$D30,0)</f>
        <v>0</v>
      </c>
      <c r="BD30" s="116">
        <f>IF($G30=Paramètres!D$11,$D30,0)</f>
        <v>0</v>
      </c>
      <c r="BE30" s="116">
        <f>IF($G30=Paramètres!D$12,$D30,0)</f>
        <v>0</v>
      </c>
      <c r="BF30" s="116">
        <f>IF($G30=Paramètres!E$2,$D30,0)</f>
        <v>0</v>
      </c>
      <c r="BG30" s="116">
        <f>IF($G30=Paramètres!E$3,$D30,0)</f>
        <v>0</v>
      </c>
      <c r="BH30" s="116">
        <f>IF($G30=Paramètres!E$4,$D30,0)</f>
        <v>0</v>
      </c>
      <c r="BI30" s="116">
        <f>IF($G30=Paramètres!F$2,$D30,0)</f>
        <v>0</v>
      </c>
      <c r="BJ30" s="116">
        <f>IF($G30=Paramètres!F$3,$D30,0)</f>
        <v>0</v>
      </c>
      <c r="BK30" s="116">
        <f>IF($G30=Paramètres!F$5,$D30,0)</f>
        <v>0</v>
      </c>
      <c r="BL30" s="116">
        <f>IF($G30=Paramètres!F$6,$D30,0)</f>
        <v>0</v>
      </c>
      <c r="BM30" s="116">
        <f>IF($G30=Paramètres!F$7,$D30,0)</f>
        <v>0</v>
      </c>
      <c r="BN30" s="116">
        <f>IF($G30=Paramètres!F$8,$D30,0)</f>
        <v>0</v>
      </c>
      <c r="BO30" s="116">
        <f>IF($G30=Paramètres!F$9,$D30,0)</f>
        <v>0</v>
      </c>
      <c r="BP30" s="116">
        <f t="shared" si="3"/>
        <v>0</v>
      </c>
      <c r="BQ30" s="116">
        <f>IF($G30=Paramètres!H$6,$D30,0)</f>
        <v>0</v>
      </c>
      <c r="BR30" s="116">
        <f>IF($G30=Paramètres!I$2,$D30,0)</f>
        <v>0</v>
      </c>
      <c r="BS30" s="116">
        <f>IF($G30=Paramètres!I$3,$D30,0)</f>
        <v>0</v>
      </c>
      <c r="BT30" s="116">
        <f>IF($G30=Paramètres!I$4,$D30,0)</f>
        <v>0</v>
      </c>
      <c r="BU30" s="116">
        <f>IF($G30=Paramètres!J$2,$D30,0)</f>
        <v>0</v>
      </c>
      <c r="BV30" s="116">
        <f>IF($G30=Paramètres!J$3,$D30,0)</f>
        <v>0</v>
      </c>
      <c r="BW30" s="116">
        <f>IF($G30=Paramètres!J$4,$D30,0)</f>
        <v>0</v>
      </c>
      <c r="BX30" s="116">
        <f t="shared" si="5"/>
        <v>0</v>
      </c>
      <c r="BY30" s="116">
        <f t="shared" si="6"/>
        <v>0</v>
      </c>
      <c r="BZ30" s="116">
        <f t="shared" si="7"/>
        <v>0</v>
      </c>
      <c r="CA30" s="116">
        <f t="shared" si="8"/>
        <v>0</v>
      </c>
      <c r="CB30" s="116">
        <f t="shared" si="9"/>
        <v>0</v>
      </c>
      <c r="CC30" s="116">
        <f t="shared" si="10"/>
        <v>0</v>
      </c>
      <c r="CD30" s="116">
        <f t="shared" si="11"/>
        <v>0</v>
      </c>
      <c r="CE30" s="116">
        <f t="shared" si="12"/>
        <v>0</v>
      </c>
      <c r="CF30" s="116">
        <f t="shared" si="13"/>
        <v>0</v>
      </c>
      <c r="CG30" s="116">
        <f t="shared" si="14"/>
        <v>0</v>
      </c>
      <c r="CH30" s="116">
        <f t="shared" si="15"/>
        <v>0</v>
      </c>
      <c r="CI30" s="116">
        <f t="shared" si="16"/>
        <v>0</v>
      </c>
      <c r="CJ30" s="116">
        <f t="shared" si="17"/>
        <v>0</v>
      </c>
      <c r="CK30" s="116">
        <f t="shared" si="18"/>
        <v>0</v>
      </c>
      <c r="CL30" s="116">
        <f t="shared" si="19"/>
        <v>0</v>
      </c>
      <c r="CM30" s="116">
        <f t="shared" si="20"/>
        <v>0</v>
      </c>
      <c r="CN30" s="116">
        <f t="shared" si="21"/>
        <v>0</v>
      </c>
      <c r="CO30" s="116">
        <f t="shared" si="22"/>
        <v>0</v>
      </c>
      <c r="CP30" s="116">
        <f t="shared" si="23"/>
        <v>0</v>
      </c>
      <c r="CQ30" s="116">
        <f t="shared" si="24"/>
        <v>0</v>
      </c>
      <c r="CR30" s="116">
        <f t="shared" si="25"/>
        <v>0</v>
      </c>
      <c r="CS30" s="116">
        <f t="shared" si="26"/>
        <v>0</v>
      </c>
      <c r="CT30" s="116">
        <f t="shared" si="27"/>
        <v>0</v>
      </c>
      <c r="CU30" s="116">
        <f t="shared" si="28"/>
        <v>0</v>
      </c>
    </row>
    <row r="31" spans="5:99">
      <c r="E31" s="106"/>
      <c r="F31" s="109"/>
      <c r="G31" s="109"/>
      <c r="H31" s="109"/>
      <c r="I31" s="109"/>
      <c r="J31" s="110" t="str">
        <f t="shared" si="4"/>
        <v/>
      </c>
      <c r="K31" s="116">
        <f>IF(MONTH($B31)=1,IF($G31=Paramètres!H$2,$D31,0),0)</f>
        <v>0</v>
      </c>
      <c r="L31" s="116">
        <f>IF(OR(MONTH($B31)=1,MONTH($B31)=2,MONTH($B31)=3),IF($G31=Paramètres!H$3,$D31,0),0)</f>
        <v>0</v>
      </c>
      <c r="M31" s="116">
        <f>IF(OR(MONTH($B31)=1,MONTH($B31)=2,MONTH($B31)=3),IF($G31=Paramètres!H$4,$D31,0),0)</f>
        <v>0</v>
      </c>
      <c r="N31" s="116">
        <f>IF(OR(MONTH($B31)=1,MONTH($B31)=2,MONTH($B31)=3),IF($G31=Paramètres!H$5,$D31,0),0)</f>
        <v>0</v>
      </c>
      <c r="O31" s="116">
        <f>IF(MONTH($B31)=1,IF($G31=Paramètres!F$4,$D31,0),0)</f>
        <v>0</v>
      </c>
      <c r="P31" s="116">
        <f>IF(MONTH($B31)=2,IF($G31=Paramètres!$H$2,$D31,0),0)</f>
        <v>0</v>
      </c>
      <c r="Q31" s="116">
        <f>IF(MONTH($B31)=2,IF($G31=Paramètres!$F$4,$D31,0),0)</f>
        <v>0</v>
      </c>
      <c r="R31" s="116">
        <f>IF(MONTH($B31)=3,IF($G31=Paramètres!$H$2,$D31,0),0)</f>
        <v>0</v>
      </c>
      <c r="S31" s="116">
        <f>IF(MONTH($B31)=3,IF($G31=Paramètres!$F$4,$D31,0),0)</f>
        <v>0</v>
      </c>
      <c r="T31" s="116">
        <f>IF(MONTH($B31)=4,IF($G31=Paramètres!$H$2,$D31,0),0)</f>
        <v>0</v>
      </c>
      <c r="U31" s="116">
        <f>IF(OR(MONTH($B31)=4,MONTH($B31)=5,MONTH($B31)=6),IF($G31=Paramètres!$H$3,$D31,0),0)</f>
        <v>0</v>
      </c>
      <c r="V31" s="116">
        <f>IF(OR(MONTH($B31)=4,MONTH($B31)=5,MONTH($B31)=6),IF($G31=Paramètres!$H$4,$D31,0),0)</f>
        <v>0</v>
      </c>
      <c r="W31" s="116">
        <f>IF(OR(MONTH($B31)=4,MONTH($B31)=5,MONTH($B31)=6),IF($G31=Paramètres!$H$5,$D31,0),0)</f>
        <v>0</v>
      </c>
      <c r="X31" s="116">
        <f>IF(MONTH($B31)=4,IF($G31=Paramètres!$F$4,$D31,0),0)</f>
        <v>0</v>
      </c>
      <c r="Y31" s="116">
        <f>IF(MONTH($B31)=5,IF($G31=Paramètres!$H$2,$D31,0),0)</f>
        <v>0</v>
      </c>
      <c r="Z31" s="116">
        <f>IF(MONTH($B31)=5,IF($G31=Paramètres!$F$4,$D31,0),0)</f>
        <v>0</v>
      </c>
      <c r="AA31" s="116">
        <f>IF(MONTH($B31)=6,IF($G31=Paramètres!$H$2,$D31,0),0)</f>
        <v>0</v>
      </c>
      <c r="AB31" s="116">
        <f>IF(MONTH($B31)=6,IF($G31=Paramètres!$F$4,$D31,0),0)</f>
        <v>0</v>
      </c>
      <c r="AC31" s="116">
        <f>IF(MONTH($B31)=7,IF($G31=Paramètres!$H$2,$D31,0),0)</f>
        <v>0</v>
      </c>
      <c r="AD31" s="116">
        <f>IF(OR(MONTH($B31)=7,MONTH($B31)=8,MONTH($B31)=9),IF($G31=Paramètres!$H$3,$D31,0),0)</f>
        <v>0</v>
      </c>
      <c r="AE31" s="116">
        <f>IF(OR(MONTH($B31)=7,MONTH($B31)=8,MONTH($B31)=9),IF($G31=Paramètres!$H$4,$D31,0),0)</f>
        <v>0</v>
      </c>
      <c r="AF31" s="116">
        <f>IF(OR(MONTH($B31)=7,MONTH($B31)=8,MONTH($B31)=9),IF($G31=Paramètres!$H$5,$D31,0),0)</f>
        <v>0</v>
      </c>
      <c r="AG31" s="116">
        <f>IF(MONTH($B31)=7,IF($G31=Paramètres!$F$4,$D31,0),0)</f>
        <v>0</v>
      </c>
      <c r="AH31" s="116">
        <f>IF(MONTH($B31)=8,IF($G31=Paramètres!$H$2,$D31,0),0)</f>
        <v>0</v>
      </c>
      <c r="AI31" s="116">
        <f>IF(MONTH($B31)=8,IF($G31=Paramètres!$F$4,$D31,0),0)</f>
        <v>0</v>
      </c>
      <c r="AJ31" s="116">
        <f>IF(MONTH($B31)=9,IF($G31=Paramètres!$H$2,$D31,0),0)</f>
        <v>0</v>
      </c>
      <c r="AK31" s="116">
        <f>IF(MONTH($B31)=9,IF($G31=Paramètres!$F$4,$D31,0),0)</f>
        <v>0</v>
      </c>
      <c r="AL31" s="116">
        <f>IF(MONTH($B31)=10,IF($G31=Paramètres!$H$2,$D31,0),0)</f>
        <v>0</v>
      </c>
      <c r="AM31" s="116">
        <f>IF(OR(MONTH($B31)=10,MONTH($B31)=11,MONTH($B31)=12),IF($G31=Paramètres!$H$3,$D31,0),0)</f>
        <v>0</v>
      </c>
      <c r="AN31" s="116">
        <f>IF(OR(MONTH($B31)=10,MONTH($B31)=11,MONTH($B31)=12),IF($G31=Paramètres!$H$4,$D31,0),0)</f>
        <v>0</v>
      </c>
      <c r="AO31" s="116">
        <f>IF(OR(MONTH($B31)=10,MONTH($B31)=11,MONTH($B31)=12),IF($G31=Paramètres!$H$5,$D31,0),0)</f>
        <v>0</v>
      </c>
      <c r="AP31" s="116">
        <f>IF(MONTH($B31)=10,IF($G31=Paramètres!$F$4,$D31,0),0)</f>
        <v>0</v>
      </c>
      <c r="AQ31" s="116">
        <f>IF(MONTH($B31)=11,IF($G31=Paramètres!$H$2,$D31,0),0)</f>
        <v>0</v>
      </c>
      <c r="AR31" s="116">
        <f>IF(MONTH($B31)=11,IF($G31=Paramètres!$F$4,$D31,0),0)</f>
        <v>0</v>
      </c>
      <c r="AS31" s="116">
        <f>IF(MONTH($B31)=12,IF($G31=Paramètres!$H$2,$D31,0),0)</f>
        <v>0</v>
      </c>
      <c r="AT31" s="116">
        <f>IF(MONTH($B31)=12,IF($G31=Paramètres!$F$4,$D31,0),0)</f>
        <v>0</v>
      </c>
      <c r="AU31" s="116">
        <f>IF($G31=Paramètres!D$2,$D31,0)</f>
        <v>0</v>
      </c>
      <c r="AV31" s="116">
        <f>IF($G31=Paramètres!D$3,$D31,0)</f>
        <v>0</v>
      </c>
      <c r="AW31" s="116">
        <f>IF($G31=Paramètres!D$4,$D31,0)</f>
        <v>0</v>
      </c>
      <c r="AX31" s="116">
        <f>IF($G31=Paramètres!D$5,$D31,0)</f>
        <v>0</v>
      </c>
      <c r="AY31" s="116">
        <f>IF($G31=Paramètres!D$6,$D31,0)</f>
        <v>0</v>
      </c>
      <c r="AZ31" s="116">
        <f>IF($G31=Paramètres!D$7,$D31,0)</f>
        <v>0</v>
      </c>
      <c r="BA31" s="116">
        <f>IF($G31=Paramètres!D$8,$D31,0)</f>
        <v>0</v>
      </c>
      <c r="BB31" s="116">
        <f>IF($G31=Paramètres!D$9,$D31,0)</f>
        <v>0</v>
      </c>
      <c r="BC31" s="116">
        <f>IF($G31=Paramètres!D$10,$D31,0)</f>
        <v>0</v>
      </c>
      <c r="BD31" s="116">
        <f>IF($G31=Paramètres!D$11,$D31,0)</f>
        <v>0</v>
      </c>
      <c r="BE31" s="116">
        <f>IF($G31=Paramètres!D$12,$D31,0)</f>
        <v>0</v>
      </c>
      <c r="BF31" s="116">
        <f>IF($G31=Paramètres!E$2,$D31,0)</f>
        <v>0</v>
      </c>
      <c r="BG31" s="116">
        <f>IF($G31=Paramètres!E$3,$D31,0)</f>
        <v>0</v>
      </c>
      <c r="BH31" s="116">
        <f>IF($G31=Paramètres!E$4,$D31,0)</f>
        <v>0</v>
      </c>
      <c r="BI31" s="116">
        <f>IF($G31=Paramètres!F$2,$D31,0)</f>
        <v>0</v>
      </c>
      <c r="BJ31" s="116">
        <f>IF($G31=Paramètres!F$3,$D31,0)</f>
        <v>0</v>
      </c>
      <c r="BK31" s="116">
        <f>IF($G31=Paramètres!F$5,$D31,0)</f>
        <v>0</v>
      </c>
      <c r="BL31" s="116">
        <f>IF($G31=Paramètres!F$6,$D31,0)</f>
        <v>0</v>
      </c>
      <c r="BM31" s="116">
        <f>IF($G31=Paramètres!F$7,$D31,0)</f>
        <v>0</v>
      </c>
      <c r="BN31" s="116">
        <f>IF($G31=Paramètres!F$8,$D31,0)</f>
        <v>0</v>
      </c>
      <c r="BO31" s="116">
        <f>IF($G31=Paramètres!F$9,$D31,0)</f>
        <v>0</v>
      </c>
      <c r="BP31" s="116">
        <f t="shared" si="3"/>
        <v>0</v>
      </c>
      <c r="BQ31" s="116">
        <f>IF($G31=Paramètres!H$6,$D31,0)</f>
        <v>0</v>
      </c>
      <c r="BR31" s="116">
        <f>IF($G31=Paramètres!I$2,$D31,0)</f>
        <v>0</v>
      </c>
      <c r="BS31" s="116">
        <f>IF($G31=Paramètres!I$3,$D31,0)</f>
        <v>0</v>
      </c>
      <c r="BT31" s="116">
        <f>IF($G31=Paramètres!I$4,$D31,0)</f>
        <v>0</v>
      </c>
      <c r="BU31" s="116">
        <f>IF($G31=Paramètres!J$2,$D31,0)</f>
        <v>0</v>
      </c>
      <c r="BV31" s="116">
        <f>IF($G31=Paramètres!J$3,$D31,0)</f>
        <v>0</v>
      </c>
      <c r="BW31" s="116">
        <f>IF($G31=Paramètres!J$4,$D31,0)</f>
        <v>0</v>
      </c>
      <c r="BX31" s="116">
        <f t="shared" si="5"/>
        <v>0</v>
      </c>
      <c r="BY31" s="116">
        <f t="shared" si="6"/>
        <v>0</v>
      </c>
      <c r="BZ31" s="116">
        <f t="shared" si="7"/>
        <v>0</v>
      </c>
      <c r="CA31" s="116">
        <f t="shared" si="8"/>
        <v>0</v>
      </c>
      <c r="CB31" s="116">
        <f t="shared" si="9"/>
        <v>0</v>
      </c>
      <c r="CC31" s="116">
        <f t="shared" si="10"/>
        <v>0</v>
      </c>
      <c r="CD31" s="116">
        <f t="shared" si="11"/>
        <v>0</v>
      </c>
      <c r="CE31" s="116">
        <f t="shared" si="12"/>
        <v>0</v>
      </c>
      <c r="CF31" s="116">
        <f t="shared" si="13"/>
        <v>0</v>
      </c>
      <c r="CG31" s="116">
        <f t="shared" si="14"/>
        <v>0</v>
      </c>
      <c r="CH31" s="116">
        <f t="shared" si="15"/>
        <v>0</v>
      </c>
      <c r="CI31" s="116">
        <f t="shared" si="16"/>
        <v>0</v>
      </c>
      <c r="CJ31" s="116">
        <f t="shared" si="17"/>
        <v>0</v>
      </c>
      <c r="CK31" s="116">
        <f t="shared" si="18"/>
        <v>0</v>
      </c>
      <c r="CL31" s="116">
        <f t="shared" si="19"/>
        <v>0</v>
      </c>
      <c r="CM31" s="116">
        <f t="shared" si="20"/>
        <v>0</v>
      </c>
      <c r="CN31" s="116">
        <f t="shared" si="21"/>
        <v>0</v>
      </c>
      <c r="CO31" s="116">
        <f t="shared" si="22"/>
        <v>0</v>
      </c>
      <c r="CP31" s="116">
        <f t="shared" si="23"/>
        <v>0</v>
      </c>
      <c r="CQ31" s="116">
        <f t="shared" si="24"/>
        <v>0</v>
      </c>
      <c r="CR31" s="116">
        <f t="shared" si="25"/>
        <v>0</v>
      </c>
      <c r="CS31" s="116">
        <f t="shared" si="26"/>
        <v>0</v>
      </c>
      <c r="CT31" s="116">
        <f t="shared" si="27"/>
        <v>0</v>
      </c>
      <c r="CU31" s="116">
        <f t="shared" si="28"/>
        <v>0</v>
      </c>
    </row>
    <row r="32" spans="5:99">
      <c r="E32" s="106"/>
      <c r="F32" s="109"/>
      <c r="G32" s="109"/>
      <c r="H32" s="109"/>
      <c r="I32" s="109"/>
      <c r="J32" s="110" t="str">
        <f t="shared" si="4"/>
        <v/>
      </c>
      <c r="K32" s="116">
        <f>IF(MONTH($B32)=1,IF($G32=Paramètres!H$2,$D32,0),0)</f>
        <v>0</v>
      </c>
      <c r="L32" s="116">
        <f>IF(OR(MONTH($B32)=1,MONTH($B32)=2,MONTH($B32)=3),IF($G32=Paramètres!H$3,$D32,0),0)</f>
        <v>0</v>
      </c>
      <c r="M32" s="116">
        <f>IF(OR(MONTH($B32)=1,MONTH($B32)=2,MONTH($B32)=3),IF($G32=Paramètres!H$4,$D32,0),0)</f>
        <v>0</v>
      </c>
      <c r="N32" s="116">
        <f>IF(OR(MONTH($B32)=1,MONTH($B32)=2,MONTH($B32)=3),IF($G32=Paramètres!H$5,$D32,0),0)</f>
        <v>0</v>
      </c>
      <c r="O32" s="116">
        <f>IF(MONTH($B32)=1,IF($G32=Paramètres!F$4,$D32,0),0)</f>
        <v>0</v>
      </c>
      <c r="P32" s="116">
        <f>IF(MONTH($B32)=2,IF($G32=Paramètres!$H$2,$D32,0),0)</f>
        <v>0</v>
      </c>
      <c r="Q32" s="116">
        <f>IF(MONTH($B32)=2,IF($G32=Paramètres!$F$4,$D32,0),0)</f>
        <v>0</v>
      </c>
      <c r="R32" s="116">
        <f>IF(MONTH($B32)=3,IF($G32=Paramètres!$H$2,$D32,0),0)</f>
        <v>0</v>
      </c>
      <c r="S32" s="116">
        <f>IF(MONTH($B32)=3,IF($G32=Paramètres!$F$4,$D32,0),0)</f>
        <v>0</v>
      </c>
      <c r="T32" s="116">
        <f>IF(MONTH($B32)=4,IF($G32=Paramètres!$H$2,$D32,0),0)</f>
        <v>0</v>
      </c>
      <c r="U32" s="116">
        <f>IF(OR(MONTH($B32)=4,MONTH($B32)=5,MONTH($B32)=6),IF($G32=Paramètres!$H$3,$D32,0),0)</f>
        <v>0</v>
      </c>
      <c r="V32" s="116">
        <f>IF(OR(MONTH($B32)=4,MONTH($B32)=5,MONTH($B32)=6),IF($G32=Paramètres!$H$4,$D32,0),0)</f>
        <v>0</v>
      </c>
      <c r="W32" s="116">
        <f>IF(OR(MONTH($B32)=4,MONTH($B32)=5,MONTH($B32)=6),IF($G32=Paramètres!$H$5,$D32,0),0)</f>
        <v>0</v>
      </c>
      <c r="X32" s="116">
        <f>IF(MONTH($B32)=4,IF($G32=Paramètres!$F$4,$D32,0),0)</f>
        <v>0</v>
      </c>
      <c r="Y32" s="116">
        <f>IF(MONTH($B32)=5,IF($G32=Paramètres!$H$2,$D32,0),0)</f>
        <v>0</v>
      </c>
      <c r="Z32" s="116">
        <f>IF(MONTH($B32)=5,IF($G32=Paramètres!$F$4,$D32,0),0)</f>
        <v>0</v>
      </c>
      <c r="AA32" s="116">
        <f>IF(MONTH($B32)=6,IF($G32=Paramètres!$H$2,$D32,0),0)</f>
        <v>0</v>
      </c>
      <c r="AB32" s="116">
        <f>IF(MONTH($B32)=6,IF($G32=Paramètres!$F$4,$D32,0),0)</f>
        <v>0</v>
      </c>
      <c r="AC32" s="116">
        <f>IF(MONTH($B32)=7,IF($G32=Paramètres!$H$2,$D32,0),0)</f>
        <v>0</v>
      </c>
      <c r="AD32" s="116">
        <f>IF(OR(MONTH($B32)=7,MONTH($B32)=8,MONTH($B32)=9),IF($G32=Paramètres!$H$3,$D32,0),0)</f>
        <v>0</v>
      </c>
      <c r="AE32" s="116">
        <f>IF(OR(MONTH($B32)=7,MONTH($B32)=8,MONTH($B32)=9),IF($G32=Paramètres!$H$4,$D32,0),0)</f>
        <v>0</v>
      </c>
      <c r="AF32" s="116">
        <f>IF(OR(MONTH($B32)=7,MONTH($B32)=8,MONTH($B32)=9),IF($G32=Paramètres!$H$5,$D32,0),0)</f>
        <v>0</v>
      </c>
      <c r="AG32" s="116">
        <f>IF(MONTH($B32)=7,IF($G32=Paramètres!$F$4,$D32,0),0)</f>
        <v>0</v>
      </c>
      <c r="AH32" s="116">
        <f>IF(MONTH($B32)=8,IF($G32=Paramètres!$H$2,$D32,0),0)</f>
        <v>0</v>
      </c>
      <c r="AI32" s="116">
        <f>IF(MONTH($B32)=8,IF($G32=Paramètres!$F$4,$D32,0),0)</f>
        <v>0</v>
      </c>
      <c r="AJ32" s="116">
        <f>IF(MONTH($B32)=9,IF($G32=Paramètres!$H$2,$D32,0),0)</f>
        <v>0</v>
      </c>
      <c r="AK32" s="116">
        <f>IF(MONTH($B32)=9,IF($G32=Paramètres!$F$4,$D32,0),0)</f>
        <v>0</v>
      </c>
      <c r="AL32" s="116">
        <f>IF(MONTH($B32)=10,IF($G32=Paramètres!$H$2,$D32,0),0)</f>
        <v>0</v>
      </c>
      <c r="AM32" s="116">
        <f>IF(OR(MONTH($B32)=10,MONTH($B32)=11,MONTH($B32)=12),IF($G32=Paramètres!$H$3,$D32,0),0)</f>
        <v>0</v>
      </c>
      <c r="AN32" s="116">
        <f>IF(OR(MONTH($B32)=10,MONTH($B32)=11,MONTH($B32)=12),IF($G32=Paramètres!$H$4,$D32,0),0)</f>
        <v>0</v>
      </c>
      <c r="AO32" s="116">
        <f>IF(OR(MONTH($B32)=10,MONTH($B32)=11,MONTH($B32)=12),IF($G32=Paramètres!$H$5,$D32,0),0)</f>
        <v>0</v>
      </c>
      <c r="AP32" s="116">
        <f>IF(MONTH($B32)=10,IF($G32=Paramètres!$F$4,$D32,0),0)</f>
        <v>0</v>
      </c>
      <c r="AQ32" s="116">
        <f>IF(MONTH($B32)=11,IF($G32=Paramètres!$H$2,$D32,0),0)</f>
        <v>0</v>
      </c>
      <c r="AR32" s="116">
        <f>IF(MONTH($B32)=11,IF($G32=Paramètres!$F$4,$D32,0),0)</f>
        <v>0</v>
      </c>
      <c r="AS32" s="116">
        <f>IF(MONTH($B32)=12,IF($G32=Paramètres!$H$2,$D32,0),0)</f>
        <v>0</v>
      </c>
      <c r="AT32" s="116">
        <f>IF(MONTH($B32)=12,IF($G32=Paramètres!$F$4,$D32,0),0)</f>
        <v>0</v>
      </c>
      <c r="AU32" s="116">
        <f>IF($G32=Paramètres!D$2,$D32,0)</f>
        <v>0</v>
      </c>
      <c r="AV32" s="116">
        <f>IF($G32=Paramètres!D$3,$D32,0)</f>
        <v>0</v>
      </c>
      <c r="AW32" s="116">
        <f>IF($G32=Paramètres!D$4,$D32,0)</f>
        <v>0</v>
      </c>
      <c r="AX32" s="116">
        <f>IF($G32=Paramètres!D$5,$D32,0)</f>
        <v>0</v>
      </c>
      <c r="AY32" s="116">
        <f>IF($G32=Paramètres!D$6,$D32,0)</f>
        <v>0</v>
      </c>
      <c r="AZ32" s="116">
        <f>IF($G32=Paramètres!D$7,$D32,0)</f>
        <v>0</v>
      </c>
      <c r="BA32" s="116">
        <f>IF($G32=Paramètres!D$8,$D32,0)</f>
        <v>0</v>
      </c>
      <c r="BB32" s="116">
        <f>IF($G32=Paramètres!D$9,$D32,0)</f>
        <v>0</v>
      </c>
      <c r="BC32" s="116">
        <f>IF($G32=Paramètres!D$10,$D32,0)</f>
        <v>0</v>
      </c>
      <c r="BD32" s="116">
        <f>IF($G32=Paramètres!D$11,$D32,0)</f>
        <v>0</v>
      </c>
      <c r="BE32" s="116">
        <f>IF($G32=Paramètres!D$12,$D32,0)</f>
        <v>0</v>
      </c>
      <c r="BF32" s="116">
        <f>IF($G32=Paramètres!E$2,$D32,0)</f>
        <v>0</v>
      </c>
      <c r="BG32" s="116">
        <f>IF($G32=Paramètres!E$3,$D32,0)</f>
        <v>0</v>
      </c>
      <c r="BH32" s="116">
        <f>IF($G32=Paramètres!E$4,$D32,0)</f>
        <v>0</v>
      </c>
      <c r="BI32" s="116">
        <f>IF($G32=Paramètres!F$2,$D32,0)</f>
        <v>0</v>
      </c>
      <c r="BJ32" s="116">
        <f>IF($G32=Paramètres!F$3,$D32,0)</f>
        <v>0</v>
      </c>
      <c r="BK32" s="116">
        <f>IF($G32=Paramètres!F$5,$D32,0)</f>
        <v>0</v>
      </c>
      <c r="BL32" s="116">
        <f>IF($G32=Paramètres!F$6,$D32,0)</f>
        <v>0</v>
      </c>
      <c r="BM32" s="116">
        <f>IF($G32=Paramètres!F$7,$D32,0)</f>
        <v>0</v>
      </c>
      <c r="BN32" s="116">
        <f>IF($G32=Paramètres!F$8,$D32,0)</f>
        <v>0</v>
      </c>
      <c r="BO32" s="116">
        <f>IF($G32=Paramètres!F$9,$D32,0)</f>
        <v>0</v>
      </c>
      <c r="BP32" s="116">
        <f t="shared" si="3"/>
        <v>0</v>
      </c>
      <c r="BQ32" s="116">
        <f>IF($G32=Paramètres!H$6,$D32,0)</f>
        <v>0</v>
      </c>
      <c r="BR32" s="116">
        <f>IF($G32=Paramètres!I$2,$D32,0)</f>
        <v>0</v>
      </c>
      <c r="BS32" s="116">
        <f>IF($G32=Paramètres!I$3,$D32,0)</f>
        <v>0</v>
      </c>
      <c r="BT32" s="116">
        <f>IF($G32=Paramètres!I$4,$D32,0)</f>
        <v>0</v>
      </c>
      <c r="BU32" s="116">
        <f>IF($G32=Paramètres!J$2,$D32,0)</f>
        <v>0</v>
      </c>
      <c r="BV32" s="116">
        <f>IF($G32=Paramètres!J$3,$D32,0)</f>
        <v>0</v>
      </c>
      <c r="BW32" s="116">
        <f>IF($G32=Paramètres!J$4,$D32,0)</f>
        <v>0</v>
      </c>
      <c r="BX32" s="116">
        <f t="shared" si="5"/>
        <v>0</v>
      </c>
      <c r="BY32" s="116">
        <f t="shared" si="6"/>
        <v>0</v>
      </c>
      <c r="BZ32" s="116">
        <f t="shared" si="7"/>
        <v>0</v>
      </c>
      <c r="CA32" s="116">
        <f t="shared" si="8"/>
        <v>0</v>
      </c>
      <c r="CB32" s="116">
        <f t="shared" si="9"/>
        <v>0</v>
      </c>
      <c r="CC32" s="116">
        <f t="shared" si="10"/>
        <v>0</v>
      </c>
      <c r="CD32" s="116">
        <f t="shared" si="11"/>
        <v>0</v>
      </c>
      <c r="CE32" s="116">
        <f t="shared" si="12"/>
        <v>0</v>
      </c>
      <c r="CF32" s="116">
        <f t="shared" si="13"/>
        <v>0</v>
      </c>
      <c r="CG32" s="116">
        <f t="shared" si="14"/>
        <v>0</v>
      </c>
      <c r="CH32" s="116">
        <f t="shared" si="15"/>
        <v>0</v>
      </c>
      <c r="CI32" s="116">
        <f t="shared" si="16"/>
        <v>0</v>
      </c>
      <c r="CJ32" s="116">
        <f t="shared" si="17"/>
        <v>0</v>
      </c>
      <c r="CK32" s="116">
        <f t="shared" si="18"/>
        <v>0</v>
      </c>
      <c r="CL32" s="116">
        <f t="shared" si="19"/>
        <v>0</v>
      </c>
      <c r="CM32" s="116">
        <f t="shared" si="20"/>
        <v>0</v>
      </c>
      <c r="CN32" s="116">
        <f t="shared" si="21"/>
        <v>0</v>
      </c>
      <c r="CO32" s="116">
        <f t="shared" si="22"/>
        <v>0</v>
      </c>
      <c r="CP32" s="116">
        <f t="shared" si="23"/>
        <v>0</v>
      </c>
      <c r="CQ32" s="116">
        <f t="shared" si="24"/>
        <v>0</v>
      </c>
      <c r="CR32" s="116">
        <f t="shared" si="25"/>
        <v>0</v>
      </c>
      <c r="CS32" s="116">
        <f t="shared" si="26"/>
        <v>0</v>
      </c>
      <c r="CT32" s="116">
        <f t="shared" si="27"/>
        <v>0</v>
      </c>
      <c r="CU32" s="116">
        <f t="shared" si="28"/>
        <v>0</v>
      </c>
    </row>
    <row r="33" spans="5:99">
      <c r="E33" s="106"/>
      <c r="F33" s="109"/>
      <c r="G33" s="109"/>
      <c r="H33" s="109"/>
      <c r="I33" s="109"/>
      <c r="J33" s="110" t="str">
        <f t="shared" si="4"/>
        <v/>
      </c>
      <c r="K33" s="116">
        <f>IF(MONTH($B33)=1,IF($G33=Paramètres!H$2,$D33,0),0)</f>
        <v>0</v>
      </c>
      <c r="L33" s="116">
        <f>IF(OR(MONTH($B33)=1,MONTH($B33)=2,MONTH($B33)=3),IF($G33=Paramètres!H$3,$D33,0),0)</f>
        <v>0</v>
      </c>
      <c r="M33" s="116">
        <f>IF(OR(MONTH($B33)=1,MONTH($B33)=2,MONTH($B33)=3),IF($G33=Paramètres!H$4,$D33,0),0)</f>
        <v>0</v>
      </c>
      <c r="N33" s="116">
        <f>IF(OR(MONTH($B33)=1,MONTH($B33)=2,MONTH($B33)=3),IF($G33=Paramètres!H$5,$D33,0),0)</f>
        <v>0</v>
      </c>
      <c r="O33" s="116">
        <f>IF(MONTH($B33)=1,IF($G33=Paramètres!F$4,$D33,0),0)</f>
        <v>0</v>
      </c>
      <c r="P33" s="116">
        <f>IF(MONTH($B33)=2,IF($G33=Paramètres!$H$2,$D33,0),0)</f>
        <v>0</v>
      </c>
      <c r="Q33" s="116">
        <f>IF(MONTH($B33)=2,IF($G33=Paramètres!$F$4,$D33,0),0)</f>
        <v>0</v>
      </c>
      <c r="R33" s="116">
        <f>IF(MONTH($B33)=3,IF($G33=Paramètres!$H$2,$D33,0),0)</f>
        <v>0</v>
      </c>
      <c r="S33" s="116">
        <f>IF(MONTH($B33)=3,IF($G33=Paramètres!$F$4,$D33,0),0)</f>
        <v>0</v>
      </c>
      <c r="T33" s="116">
        <f>IF(MONTH($B33)=4,IF($G33=Paramètres!$H$2,$D33,0),0)</f>
        <v>0</v>
      </c>
      <c r="U33" s="116">
        <f>IF(OR(MONTH($B33)=4,MONTH($B33)=5,MONTH($B33)=6),IF($G33=Paramètres!$H$3,$D33,0),0)</f>
        <v>0</v>
      </c>
      <c r="V33" s="116">
        <f>IF(OR(MONTH($B33)=4,MONTH($B33)=5,MONTH($B33)=6),IF($G33=Paramètres!$H$4,$D33,0),0)</f>
        <v>0</v>
      </c>
      <c r="W33" s="116">
        <f>IF(OR(MONTH($B33)=4,MONTH($B33)=5,MONTH($B33)=6),IF($G33=Paramètres!$H$5,$D33,0),0)</f>
        <v>0</v>
      </c>
      <c r="X33" s="116">
        <f>IF(MONTH($B33)=4,IF($G33=Paramètres!$F$4,$D33,0),0)</f>
        <v>0</v>
      </c>
      <c r="Y33" s="116">
        <f>IF(MONTH($B33)=5,IF($G33=Paramètres!$H$2,$D33,0),0)</f>
        <v>0</v>
      </c>
      <c r="Z33" s="116">
        <f>IF(MONTH($B33)=5,IF($G33=Paramètres!$F$4,$D33,0),0)</f>
        <v>0</v>
      </c>
      <c r="AA33" s="116">
        <f>IF(MONTH($B33)=6,IF($G33=Paramètres!$H$2,$D33,0),0)</f>
        <v>0</v>
      </c>
      <c r="AB33" s="116">
        <f>IF(MONTH($B33)=6,IF($G33=Paramètres!$F$4,$D33,0),0)</f>
        <v>0</v>
      </c>
      <c r="AC33" s="116">
        <f>IF(MONTH($B33)=7,IF($G33=Paramètres!$H$2,$D33,0),0)</f>
        <v>0</v>
      </c>
      <c r="AD33" s="116">
        <f>IF(OR(MONTH($B33)=7,MONTH($B33)=8,MONTH($B33)=9),IF($G33=Paramètres!$H$3,$D33,0),0)</f>
        <v>0</v>
      </c>
      <c r="AE33" s="116">
        <f>IF(OR(MONTH($B33)=7,MONTH($B33)=8,MONTH($B33)=9),IF($G33=Paramètres!$H$4,$D33,0),0)</f>
        <v>0</v>
      </c>
      <c r="AF33" s="116">
        <f>IF(OR(MONTH($B33)=7,MONTH($B33)=8,MONTH($B33)=9),IF($G33=Paramètres!$H$5,$D33,0),0)</f>
        <v>0</v>
      </c>
      <c r="AG33" s="116">
        <f>IF(MONTH($B33)=7,IF($G33=Paramètres!$F$4,$D33,0),0)</f>
        <v>0</v>
      </c>
      <c r="AH33" s="116">
        <f>IF(MONTH($B33)=8,IF($G33=Paramètres!$H$2,$D33,0),0)</f>
        <v>0</v>
      </c>
      <c r="AI33" s="116">
        <f>IF(MONTH($B33)=8,IF($G33=Paramètres!$F$4,$D33,0),0)</f>
        <v>0</v>
      </c>
      <c r="AJ33" s="116">
        <f>IF(MONTH($B33)=9,IF($G33=Paramètres!$H$2,$D33,0),0)</f>
        <v>0</v>
      </c>
      <c r="AK33" s="116">
        <f>IF(MONTH($B33)=9,IF($G33=Paramètres!$F$4,$D33,0),0)</f>
        <v>0</v>
      </c>
      <c r="AL33" s="116">
        <f>IF(MONTH($B33)=10,IF($G33=Paramètres!$H$2,$D33,0),0)</f>
        <v>0</v>
      </c>
      <c r="AM33" s="116">
        <f>IF(OR(MONTH($B33)=10,MONTH($B33)=11,MONTH($B33)=12),IF($G33=Paramètres!$H$3,$D33,0),0)</f>
        <v>0</v>
      </c>
      <c r="AN33" s="116">
        <f>IF(OR(MONTH($B33)=10,MONTH($B33)=11,MONTH($B33)=12),IF($G33=Paramètres!$H$4,$D33,0),0)</f>
        <v>0</v>
      </c>
      <c r="AO33" s="116">
        <f>IF(OR(MONTH($B33)=10,MONTH($B33)=11,MONTH($B33)=12),IF($G33=Paramètres!$H$5,$D33,0),0)</f>
        <v>0</v>
      </c>
      <c r="AP33" s="116">
        <f>IF(MONTH($B33)=10,IF($G33=Paramètres!$F$4,$D33,0),0)</f>
        <v>0</v>
      </c>
      <c r="AQ33" s="116">
        <f>IF(MONTH($B33)=11,IF($G33=Paramètres!$H$2,$D33,0),0)</f>
        <v>0</v>
      </c>
      <c r="AR33" s="116">
        <f>IF(MONTH($B33)=11,IF($G33=Paramètres!$F$4,$D33,0),0)</f>
        <v>0</v>
      </c>
      <c r="AS33" s="116">
        <f>IF(MONTH($B33)=12,IF($G33=Paramètres!$H$2,$D33,0),0)</f>
        <v>0</v>
      </c>
      <c r="AT33" s="116">
        <f>IF(MONTH($B33)=12,IF($G33=Paramètres!$F$4,$D33,0),0)</f>
        <v>0</v>
      </c>
      <c r="AU33" s="116">
        <f>IF($G33=Paramètres!D$2,$D33,0)</f>
        <v>0</v>
      </c>
      <c r="AV33" s="116">
        <f>IF($G33=Paramètres!D$3,$D33,0)</f>
        <v>0</v>
      </c>
      <c r="AW33" s="116">
        <f>IF($G33=Paramètres!D$4,$D33,0)</f>
        <v>0</v>
      </c>
      <c r="AX33" s="116">
        <f>IF($G33=Paramètres!D$5,$D33,0)</f>
        <v>0</v>
      </c>
      <c r="AY33" s="116">
        <f>IF($G33=Paramètres!D$6,$D33,0)</f>
        <v>0</v>
      </c>
      <c r="AZ33" s="116">
        <f>IF($G33=Paramètres!D$7,$D33,0)</f>
        <v>0</v>
      </c>
      <c r="BA33" s="116">
        <f>IF($G33=Paramètres!D$8,$D33,0)</f>
        <v>0</v>
      </c>
      <c r="BB33" s="116">
        <f>IF($G33=Paramètres!D$9,$D33,0)</f>
        <v>0</v>
      </c>
      <c r="BC33" s="116">
        <f>IF($G33=Paramètres!D$10,$D33,0)</f>
        <v>0</v>
      </c>
      <c r="BD33" s="116">
        <f>IF($G33=Paramètres!D$11,$D33,0)</f>
        <v>0</v>
      </c>
      <c r="BE33" s="116">
        <f>IF($G33=Paramètres!D$12,$D33,0)</f>
        <v>0</v>
      </c>
      <c r="BF33" s="116">
        <f>IF($G33=Paramètres!E$2,$D33,0)</f>
        <v>0</v>
      </c>
      <c r="BG33" s="116">
        <f>IF($G33=Paramètres!E$3,$D33,0)</f>
        <v>0</v>
      </c>
      <c r="BH33" s="116">
        <f>IF($G33=Paramètres!E$4,$D33,0)</f>
        <v>0</v>
      </c>
      <c r="BI33" s="116">
        <f>IF($G33=Paramètres!F$2,$D33,0)</f>
        <v>0</v>
      </c>
      <c r="BJ33" s="116">
        <f>IF($G33=Paramètres!F$3,$D33,0)</f>
        <v>0</v>
      </c>
      <c r="BK33" s="116">
        <f>IF($G33=Paramètres!F$5,$D33,0)</f>
        <v>0</v>
      </c>
      <c r="BL33" s="116">
        <f>IF($G33=Paramètres!F$6,$D33,0)</f>
        <v>0</v>
      </c>
      <c r="BM33" s="116">
        <f>IF($G33=Paramètres!F$7,$D33,0)</f>
        <v>0</v>
      </c>
      <c r="BN33" s="116">
        <f>IF($G33=Paramètres!F$8,$D33,0)</f>
        <v>0</v>
      </c>
      <c r="BO33" s="116">
        <f>IF($G33=Paramètres!F$9,$D33,0)</f>
        <v>0</v>
      </c>
      <c r="BP33" s="116">
        <f t="shared" si="3"/>
        <v>0</v>
      </c>
      <c r="BQ33" s="116">
        <f>IF($G33=Paramètres!H$6,$D33,0)</f>
        <v>0</v>
      </c>
      <c r="BR33" s="116">
        <f>IF($G33=Paramètres!I$2,$D33,0)</f>
        <v>0</v>
      </c>
      <c r="BS33" s="116">
        <f>IF($G33=Paramètres!I$3,$D33,0)</f>
        <v>0</v>
      </c>
      <c r="BT33" s="116">
        <f>IF($G33=Paramètres!I$4,$D33,0)</f>
        <v>0</v>
      </c>
      <c r="BU33" s="116">
        <f>IF($G33=Paramètres!J$2,$D33,0)</f>
        <v>0</v>
      </c>
      <c r="BV33" s="116">
        <f>IF($G33=Paramètres!J$3,$D33,0)</f>
        <v>0</v>
      </c>
      <c r="BW33" s="116">
        <f>IF($G33=Paramètres!J$4,$D33,0)</f>
        <v>0</v>
      </c>
      <c r="BX33" s="116">
        <f t="shared" si="5"/>
        <v>0</v>
      </c>
      <c r="BY33" s="116">
        <f t="shared" si="6"/>
        <v>0</v>
      </c>
      <c r="BZ33" s="116">
        <f t="shared" si="7"/>
        <v>0</v>
      </c>
      <c r="CA33" s="116">
        <f t="shared" si="8"/>
        <v>0</v>
      </c>
      <c r="CB33" s="116">
        <f t="shared" si="9"/>
        <v>0</v>
      </c>
      <c r="CC33" s="116">
        <f t="shared" si="10"/>
        <v>0</v>
      </c>
      <c r="CD33" s="116">
        <f t="shared" si="11"/>
        <v>0</v>
      </c>
      <c r="CE33" s="116">
        <f t="shared" si="12"/>
        <v>0</v>
      </c>
      <c r="CF33" s="116">
        <f t="shared" si="13"/>
        <v>0</v>
      </c>
      <c r="CG33" s="116">
        <f t="shared" si="14"/>
        <v>0</v>
      </c>
      <c r="CH33" s="116">
        <f t="shared" si="15"/>
        <v>0</v>
      </c>
      <c r="CI33" s="116">
        <f t="shared" si="16"/>
        <v>0</v>
      </c>
      <c r="CJ33" s="116">
        <f t="shared" si="17"/>
        <v>0</v>
      </c>
      <c r="CK33" s="116">
        <f t="shared" si="18"/>
        <v>0</v>
      </c>
      <c r="CL33" s="116">
        <f t="shared" si="19"/>
        <v>0</v>
      </c>
      <c r="CM33" s="116">
        <f t="shared" si="20"/>
        <v>0</v>
      </c>
      <c r="CN33" s="116">
        <f t="shared" si="21"/>
        <v>0</v>
      </c>
      <c r="CO33" s="116">
        <f t="shared" si="22"/>
        <v>0</v>
      </c>
      <c r="CP33" s="116">
        <f t="shared" si="23"/>
        <v>0</v>
      </c>
      <c r="CQ33" s="116">
        <f t="shared" si="24"/>
        <v>0</v>
      </c>
      <c r="CR33" s="116">
        <f t="shared" si="25"/>
        <v>0</v>
      </c>
      <c r="CS33" s="116">
        <f t="shared" si="26"/>
        <v>0</v>
      </c>
      <c r="CT33" s="116">
        <f t="shared" si="27"/>
        <v>0</v>
      </c>
      <c r="CU33" s="116">
        <f t="shared" si="28"/>
        <v>0</v>
      </c>
    </row>
    <row r="34" spans="5:99">
      <c r="E34" s="106"/>
      <c r="F34" s="109"/>
      <c r="G34" s="109"/>
      <c r="H34" s="109"/>
      <c r="I34" s="109"/>
      <c r="J34" s="110" t="str">
        <f t="shared" si="4"/>
        <v/>
      </c>
      <c r="K34" s="116">
        <f>IF(MONTH($B34)=1,IF($G34=Paramètres!H$2,$D34,0),0)</f>
        <v>0</v>
      </c>
      <c r="L34" s="116">
        <f>IF(OR(MONTH($B34)=1,MONTH($B34)=2,MONTH($B34)=3),IF($G34=Paramètres!H$3,$D34,0),0)</f>
        <v>0</v>
      </c>
      <c r="M34" s="116">
        <f>IF(OR(MONTH($B34)=1,MONTH($B34)=2,MONTH($B34)=3),IF($G34=Paramètres!H$4,$D34,0),0)</f>
        <v>0</v>
      </c>
      <c r="N34" s="116">
        <f>IF(OR(MONTH($B34)=1,MONTH($B34)=2,MONTH($B34)=3),IF($G34=Paramètres!H$5,$D34,0),0)</f>
        <v>0</v>
      </c>
      <c r="O34" s="116">
        <f>IF(MONTH($B34)=1,IF($G34=Paramètres!F$4,$D34,0),0)</f>
        <v>0</v>
      </c>
      <c r="P34" s="116">
        <f>IF(MONTH($B34)=2,IF($G34=Paramètres!$H$2,$D34,0),0)</f>
        <v>0</v>
      </c>
      <c r="Q34" s="116">
        <f>IF(MONTH($B34)=2,IF($G34=Paramètres!$F$4,$D34,0),0)</f>
        <v>0</v>
      </c>
      <c r="R34" s="116">
        <f>IF(MONTH($B34)=3,IF($G34=Paramètres!$H$2,$D34,0),0)</f>
        <v>0</v>
      </c>
      <c r="S34" s="116">
        <f>IF(MONTH($B34)=3,IF($G34=Paramètres!$F$4,$D34,0),0)</f>
        <v>0</v>
      </c>
      <c r="T34" s="116">
        <f>IF(MONTH($B34)=4,IF($G34=Paramètres!$H$2,$D34,0),0)</f>
        <v>0</v>
      </c>
      <c r="U34" s="116">
        <f>IF(OR(MONTH($B34)=4,MONTH($B34)=5,MONTH($B34)=6),IF($G34=Paramètres!$H$3,$D34,0),0)</f>
        <v>0</v>
      </c>
      <c r="V34" s="116">
        <f>IF(OR(MONTH($B34)=4,MONTH($B34)=5,MONTH($B34)=6),IF($G34=Paramètres!$H$4,$D34,0),0)</f>
        <v>0</v>
      </c>
      <c r="W34" s="116">
        <f>IF(OR(MONTH($B34)=4,MONTH($B34)=5,MONTH($B34)=6),IF($G34=Paramètres!$H$5,$D34,0),0)</f>
        <v>0</v>
      </c>
      <c r="X34" s="116">
        <f>IF(MONTH($B34)=4,IF($G34=Paramètres!$F$4,$D34,0),0)</f>
        <v>0</v>
      </c>
      <c r="Y34" s="116">
        <f>IF(MONTH($B34)=5,IF($G34=Paramètres!$H$2,$D34,0),0)</f>
        <v>0</v>
      </c>
      <c r="Z34" s="116">
        <f>IF(MONTH($B34)=5,IF($G34=Paramètres!$F$4,$D34,0),0)</f>
        <v>0</v>
      </c>
      <c r="AA34" s="116">
        <f>IF(MONTH($B34)=6,IF($G34=Paramètres!$H$2,$D34,0),0)</f>
        <v>0</v>
      </c>
      <c r="AB34" s="116">
        <f>IF(MONTH($B34)=6,IF($G34=Paramètres!$F$4,$D34,0),0)</f>
        <v>0</v>
      </c>
      <c r="AC34" s="116">
        <f>IF(MONTH($B34)=7,IF($G34=Paramètres!$H$2,$D34,0),0)</f>
        <v>0</v>
      </c>
      <c r="AD34" s="116">
        <f>IF(OR(MONTH($B34)=7,MONTH($B34)=8,MONTH($B34)=9),IF($G34=Paramètres!$H$3,$D34,0),0)</f>
        <v>0</v>
      </c>
      <c r="AE34" s="116">
        <f>IF(OR(MONTH($B34)=7,MONTH($B34)=8,MONTH($B34)=9),IF($G34=Paramètres!$H$4,$D34,0),0)</f>
        <v>0</v>
      </c>
      <c r="AF34" s="116">
        <f>IF(OR(MONTH($B34)=7,MONTH($B34)=8,MONTH($B34)=9),IF($G34=Paramètres!$H$5,$D34,0),0)</f>
        <v>0</v>
      </c>
      <c r="AG34" s="116">
        <f>IF(MONTH($B34)=7,IF($G34=Paramètres!$F$4,$D34,0),0)</f>
        <v>0</v>
      </c>
      <c r="AH34" s="116">
        <f>IF(MONTH($B34)=8,IF($G34=Paramètres!$H$2,$D34,0),0)</f>
        <v>0</v>
      </c>
      <c r="AI34" s="116">
        <f>IF(MONTH($B34)=8,IF($G34=Paramètres!$F$4,$D34,0),0)</f>
        <v>0</v>
      </c>
      <c r="AJ34" s="116">
        <f>IF(MONTH($B34)=9,IF($G34=Paramètres!$H$2,$D34,0),0)</f>
        <v>0</v>
      </c>
      <c r="AK34" s="116">
        <f>IF(MONTH($B34)=9,IF($G34=Paramètres!$F$4,$D34,0),0)</f>
        <v>0</v>
      </c>
      <c r="AL34" s="116">
        <f>IF(MONTH($B34)=10,IF($G34=Paramètres!$H$2,$D34,0),0)</f>
        <v>0</v>
      </c>
      <c r="AM34" s="116">
        <f>IF(OR(MONTH($B34)=10,MONTH($B34)=11,MONTH($B34)=12),IF($G34=Paramètres!$H$3,$D34,0),0)</f>
        <v>0</v>
      </c>
      <c r="AN34" s="116">
        <f>IF(OR(MONTH($B34)=10,MONTH($B34)=11,MONTH($B34)=12),IF($G34=Paramètres!$H$4,$D34,0),0)</f>
        <v>0</v>
      </c>
      <c r="AO34" s="116">
        <f>IF(OR(MONTH($B34)=10,MONTH($B34)=11,MONTH($B34)=12),IF($G34=Paramètres!$H$5,$D34,0),0)</f>
        <v>0</v>
      </c>
      <c r="AP34" s="116">
        <f>IF(MONTH($B34)=10,IF($G34=Paramètres!$F$4,$D34,0),0)</f>
        <v>0</v>
      </c>
      <c r="AQ34" s="116">
        <f>IF(MONTH($B34)=11,IF($G34=Paramètres!$H$2,$D34,0),0)</f>
        <v>0</v>
      </c>
      <c r="AR34" s="116">
        <f>IF(MONTH($B34)=11,IF($G34=Paramètres!$F$4,$D34,0),0)</f>
        <v>0</v>
      </c>
      <c r="AS34" s="116">
        <f>IF(MONTH($B34)=12,IF($G34=Paramètres!$H$2,$D34,0),0)</f>
        <v>0</v>
      </c>
      <c r="AT34" s="116">
        <f>IF(MONTH($B34)=12,IF($G34=Paramètres!$F$4,$D34,0),0)</f>
        <v>0</v>
      </c>
      <c r="AU34" s="116">
        <f>IF($G34=Paramètres!D$2,$D34,0)</f>
        <v>0</v>
      </c>
      <c r="AV34" s="116">
        <f>IF($G34=Paramètres!D$3,$D34,0)</f>
        <v>0</v>
      </c>
      <c r="AW34" s="116">
        <f>IF($G34=Paramètres!D$4,$D34,0)</f>
        <v>0</v>
      </c>
      <c r="AX34" s="116">
        <f>IF($G34=Paramètres!D$5,$D34,0)</f>
        <v>0</v>
      </c>
      <c r="AY34" s="116">
        <f>IF($G34=Paramètres!D$6,$D34,0)</f>
        <v>0</v>
      </c>
      <c r="AZ34" s="116">
        <f>IF($G34=Paramètres!D$7,$D34,0)</f>
        <v>0</v>
      </c>
      <c r="BA34" s="116">
        <f>IF($G34=Paramètres!D$8,$D34,0)</f>
        <v>0</v>
      </c>
      <c r="BB34" s="116">
        <f>IF($G34=Paramètres!D$9,$D34,0)</f>
        <v>0</v>
      </c>
      <c r="BC34" s="116">
        <f>IF($G34=Paramètres!D$10,$D34,0)</f>
        <v>0</v>
      </c>
      <c r="BD34" s="116">
        <f>IF($G34=Paramètres!D$11,$D34,0)</f>
        <v>0</v>
      </c>
      <c r="BE34" s="116">
        <f>IF($G34=Paramètres!D$12,$D34,0)</f>
        <v>0</v>
      </c>
      <c r="BF34" s="116">
        <f>IF($G34=Paramètres!E$2,$D34,0)</f>
        <v>0</v>
      </c>
      <c r="BG34" s="116">
        <f>IF($G34=Paramètres!E$3,$D34,0)</f>
        <v>0</v>
      </c>
      <c r="BH34" s="116">
        <f>IF($G34=Paramètres!E$4,$D34,0)</f>
        <v>0</v>
      </c>
      <c r="BI34" s="116">
        <f>IF($G34=Paramètres!F$2,$D34,0)</f>
        <v>0</v>
      </c>
      <c r="BJ34" s="116">
        <f>IF($G34=Paramètres!F$3,$D34,0)</f>
        <v>0</v>
      </c>
      <c r="BK34" s="116">
        <f>IF($G34=Paramètres!F$5,$D34,0)</f>
        <v>0</v>
      </c>
      <c r="BL34" s="116">
        <f>IF($G34=Paramètres!F$6,$D34,0)</f>
        <v>0</v>
      </c>
      <c r="BM34" s="116">
        <f>IF($G34=Paramètres!F$7,$D34,0)</f>
        <v>0</v>
      </c>
      <c r="BN34" s="116">
        <f>IF($G34=Paramètres!F$8,$D34,0)</f>
        <v>0</v>
      </c>
      <c r="BO34" s="116">
        <f>IF($G34=Paramètres!F$9,$D34,0)</f>
        <v>0</v>
      </c>
      <c r="BP34" s="116">
        <f t="shared" si="3"/>
        <v>0</v>
      </c>
      <c r="BQ34" s="116">
        <f>IF($G34=Paramètres!H$6,$D34,0)</f>
        <v>0</v>
      </c>
      <c r="BR34" s="116">
        <f>IF($G34=Paramètres!I$2,$D34,0)</f>
        <v>0</v>
      </c>
      <c r="BS34" s="116">
        <f>IF($G34=Paramètres!I$3,$D34,0)</f>
        <v>0</v>
      </c>
      <c r="BT34" s="116">
        <f>IF($G34=Paramètres!I$4,$D34,0)</f>
        <v>0</v>
      </c>
      <c r="BU34" s="116">
        <f>IF($G34=Paramètres!J$2,$D34,0)</f>
        <v>0</v>
      </c>
      <c r="BV34" s="116">
        <f>IF($G34=Paramètres!J$3,$D34,0)</f>
        <v>0</v>
      </c>
      <c r="BW34" s="116">
        <f>IF($G34=Paramètres!J$4,$D34,0)</f>
        <v>0</v>
      </c>
      <c r="BX34" s="116">
        <f t="shared" si="5"/>
        <v>0</v>
      </c>
      <c r="BY34" s="116">
        <f t="shared" si="6"/>
        <v>0</v>
      </c>
      <c r="BZ34" s="116">
        <f t="shared" si="7"/>
        <v>0</v>
      </c>
      <c r="CA34" s="116">
        <f t="shared" si="8"/>
        <v>0</v>
      </c>
      <c r="CB34" s="116">
        <f t="shared" si="9"/>
        <v>0</v>
      </c>
      <c r="CC34" s="116">
        <f t="shared" si="10"/>
        <v>0</v>
      </c>
      <c r="CD34" s="116">
        <f t="shared" si="11"/>
        <v>0</v>
      </c>
      <c r="CE34" s="116">
        <f t="shared" si="12"/>
        <v>0</v>
      </c>
      <c r="CF34" s="116">
        <f t="shared" si="13"/>
        <v>0</v>
      </c>
      <c r="CG34" s="116">
        <f t="shared" si="14"/>
        <v>0</v>
      </c>
      <c r="CH34" s="116">
        <f t="shared" si="15"/>
        <v>0</v>
      </c>
      <c r="CI34" s="116">
        <f t="shared" si="16"/>
        <v>0</v>
      </c>
      <c r="CJ34" s="116">
        <f t="shared" si="17"/>
        <v>0</v>
      </c>
      <c r="CK34" s="116">
        <f t="shared" si="18"/>
        <v>0</v>
      </c>
      <c r="CL34" s="116">
        <f t="shared" si="19"/>
        <v>0</v>
      </c>
      <c r="CM34" s="116">
        <f t="shared" si="20"/>
        <v>0</v>
      </c>
      <c r="CN34" s="116">
        <f t="shared" si="21"/>
        <v>0</v>
      </c>
      <c r="CO34" s="116">
        <f t="shared" si="22"/>
        <v>0</v>
      </c>
      <c r="CP34" s="116">
        <f t="shared" si="23"/>
        <v>0</v>
      </c>
      <c r="CQ34" s="116">
        <f t="shared" si="24"/>
        <v>0</v>
      </c>
      <c r="CR34" s="116">
        <f t="shared" si="25"/>
        <v>0</v>
      </c>
      <c r="CS34" s="116">
        <f t="shared" si="26"/>
        <v>0</v>
      </c>
      <c r="CT34" s="116">
        <f t="shared" si="27"/>
        <v>0</v>
      </c>
      <c r="CU34" s="116">
        <f t="shared" si="28"/>
        <v>0</v>
      </c>
    </row>
    <row r="35" spans="5:99">
      <c r="E35" s="106"/>
      <c r="F35" s="109"/>
      <c r="G35" s="109"/>
      <c r="H35" s="109"/>
      <c r="I35" s="109"/>
      <c r="J35" s="110" t="str">
        <f t="shared" si="4"/>
        <v/>
      </c>
      <c r="K35" s="116">
        <f>IF(MONTH($B35)=1,IF($G35=Paramètres!H$2,$D35,0),0)</f>
        <v>0</v>
      </c>
      <c r="L35" s="116">
        <f>IF(OR(MONTH($B35)=1,MONTH($B35)=2,MONTH($B35)=3),IF($G35=Paramètres!H$3,$D35,0),0)</f>
        <v>0</v>
      </c>
      <c r="M35" s="116">
        <f>IF(OR(MONTH($B35)=1,MONTH($B35)=2,MONTH($B35)=3),IF($G35=Paramètres!H$4,$D35,0),0)</f>
        <v>0</v>
      </c>
      <c r="N35" s="116">
        <f>IF(OR(MONTH($B35)=1,MONTH($B35)=2,MONTH($B35)=3),IF($G35=Paramètres!H$5,$D35,0),0)</f>
        <v>0</v>
      </c>
      <c r="O35" s="116">
        <f>IF(MONTH($B35)=1,IF($G35=Paramètres!F$4,$D35,0),0)</f>
        <v>0</v>
      </c>
      <c r="P35" s="116">
        <f>IF(MONTH($B35)=2,IF($G35=Paramètres!$H$2,$D35,0),0)</f>
        <v>0</v>
      </c>
      <c r="Q35" s="116">
        <f>IF(MONTH($B35)=2,IF($G35=Paramètres!$F$4,$D35,0),0)</f>
        <v>0</v>
      </c>
      <c r="R35" s="116">
        <f>IF(MONTH($B35)=3,IF($G35=Paramètres!$H$2,$D35,0),0)</f>
        <v>0</v>
      </c>
      <c r="S35" s="116">
        <f>IF(MONTH($B35)=3,IF($G35=Paramètres!$F$4,$D35,0),0)</f>
        <v>0</v>
      </c>
      <c r="T35" s="116">
        <f>IF(MONTH($B35)=4,IF($G35=Paramètres!$H$2,$D35,0),0)</f>
        <v>0</v>
      </c>
      <c r="U35" s="116">
        <f>IF(OR(MONTH($B35)=4,MONTH($B35)=5,MONTH($B35)=6),IF($G35=Paramètres!$H$3,$D35,0),0)</f>
        <v>0</v>
      </c>
      <c r="V35" s="116">
        <f>IF(OR(MONTH($B35)=4,MONTH($B35)=5,MONTH($B35)=6),IF($G35=Paramètres!$H$4,$D35,0),0)</f>
        <v>0</v>
      </c>
      <c r="W35" s="116">
        <f>IF(OR(MONTH($B35)=4,MONTH($B35)=5,MONTH($B35)=6),IF($G35=Paramètres!$H$5,$D35,0),0)</f>
        <v>0</v>
      </c>
      <c r="X35" s="116">
        <f>IF(MONTH($B35)=4,IF($G35=Paramètres!$F$4,$D35,0),0)</f>
        <v>0</v>
      </c>
      <c r="Y35" s="116">
        <f>IF(MONTH($B35)=5,IF($G35=Paramètres!$H$2,$D35,0),0)</f>
        <v>0</v>
      </c>
      <c r="Z35" s="116">
        <f>IF(MONTH($B35)=5,IF($G35=Paramètres!$F$4,$D35,0),0)</f>
        <v>0</v>
      </c>
      <c r="AA35" s="116">
        <f>IF(MONTH($B35)=6,IF($G35=Paramètres!$H$2,$D35,0),0)</f>
        <v>0</v>
      </c>
      <c r="AB35" s="116">
        <f>IF(MONTH($B35)=6,IF($G35=Paramètres!$F$4,$D35,0),0)</f>
        <v>0</v>
      </c>
      <c r="AC35" s="116">
        <f>IF(MONTH($B35)=7,IF($G35=Paramètres!$H$2,$D35,0),0)</f>
        <v>0</v>
      </c>
      <c r="AD35" s="116">
        <f>IF(OR(MONTH($B35)=7,MONTH($B35)=8,MONTH($B35)=9),IF($G35=Paramètres!$H$3,$D35,0),0)</f>
        <v>0</v>
      </c>
      <c r="AE35" s="116">
        <f>IF(OR(MONTH($B35)=7,MONTH($B35)=8,MONTH($B35)=9),IF($G35=Paramètres!$H$4,$D35,0),0)</f>
        <v>0</v>
      </c>
      <c r="AF35" s="116">
        <f>IF(OR(MONTH($B35)=7,MONTH($B35)=8,MONTH($B35)=9),IF($G35=Paramètres!$H$5,$D35,0),0)</f>
        <v>0</v>
      </c>
      <c r="AG35" s="116">
        <f>IF(MONTH($B35)=7,IF($G35=Paramètres!$F$4,$D35,0),0)</f>
        <v>0</v>
      </c>
      <c r="AH35" s="116">
        <f>IF(MONTH($B35)=8,IF($G35=Paramètres!$H$2,$D35,0),0)</f>
        <v>0</v>
      </c>
      <c r="AI35" s="116">
        <f>IF(MONTH($B35)=8,IF($G35=Paramètres!$F$4,$D35,0),0)</f>
        <v>0</v>
      </c>
      <c r="AJ35" s="116">
        <f>IF(MONTH($B35)=9,IF($G35=Paramètres!$H$2,$D35,0),0)</f>
        <v>0</v>
      </c>
      <c r="AK35" s="116">
        <f>IF(MONTH($B35)=9,IF($G35=Paramètres!$F$4,$D35,0),0)</f>
        <v>0</v>
      </c>
      <c r="AL35" s="116">
        <f>IF(MONTH($B35)=10,IF($G35=Paramètres!$H$2,$D35,0),0)</f>
        <v>0</v>
      </c>
      <c r="AM35" s="116">
        <f>IF(OR(MONTH($B35)=10,MONTH($B35)=11,MONTH($B35)=12),IF($G35=Paramètres!$H$3,$D35,0),0)</f>
        <v>0</v>
      </c>
      <c r="AN35" s="116">
        <f>IF(OR(MONTH($B35)=10,MONTH($B35)=11,MONTH($B35)=12),IF($G35=Paramètres!$H$4,$D35,0),0)</f>
        <v>0</v>
      </c>
      <c r="AO35" s="116">
        <f>IF(OR(MONTH($B35)=10,MONTH($B35)=11,MONTH($B35)=12),IF($G35=Paramètres!$H$5,$D35,0),0)</f>
        <v>0</v>
      </c>
      <c r="AP35" s="116">
        <f>IF(MONTH($B35)=10,IF($G35=Paramètres!$F$4,$D35,0),0)</f>
        <v>0</v>
      </c>
      <c r="AQ35" s="116">
        <f>IF(MONTH($B35)=11,IF($G35=Paramètres!$H$2,$D35,0),0)</f>
        <v>0</v>
      </c>
      <c r="AR35" s="116">
        <f>IF(MONTH($B35)=11,IF($G35=Paramètres!$F$4,$D35,0),0)</f>
        <v>0</v>
      </c>
      <c r="AS35" s="116">
        <f>IF(MONTH($B35)=12,IF($G35=Paramètres!$H$2,$D35,0),0)</f>
        <v>0</v>
      </c>
      <c r="AT35" s="116">
        <f>IF(MONTH($B35)=12,IF($G35=Paramètres!$F$4,$D35,0),0)</f>
        <v>0</v>
      </c>
      <c r="AU35" s="116">
        <f>IF($G35=Paramètres!D$2,$D35,0)</f>
        <v>0</v>
      </c>
      <c r="AV35" s="116">
        <f>IF($G35=Paramètres!D$3,$D35,0)</f>
        <v>0</v>
      </c>
      <c r="AW35" s="116">
        <f>IF($G35=Paramètres!D$4,$D35,0)</f>
        <v>0</v>
      </c>
      <c r="AX35" s="116">
        <f>IF($G35=Paramètres!D$5,$D35,0)</f>
        <v>0</v>
      </c>
      <c r="AY35" s="116">
        <f>IF($G35=Paramètres!D$6,$D35,0)</f>
        <v>0</v>
      </c>
      <c r="AZ35" s="116">
        <f>IF($G35=Paramètres!D$7,$D35,0)</f>
        <v>0</v>
      </c>
      <c r="BA35" s="116">
        <f>IF($G35=Paramètres!D$8,$D35,0)</f>
        <v>0</v>
      </c>
      <c r="BB35" s="116">
        <f>IF($G35=Paramètres!D$9,$D35,0)</f>
        <v>0</v>
      </c>
      <c r="BC35" s="116">
        <f>IF($G35=Paramètres!D$10,$D35,0)</f>
        <v>0</v>
      </c>
      <c r="BD35" s="116">
        <f>IF($G35=Paramètres!D$11,$D35,0)</f>
        <v>0</v>
      </c>
      <c r="BE35" s="116">
        <f>IF($G35=Paramètres!D$12,$D35,0)</f>
        <v>0</v>
      </c>
      <c r="BF35" s="116">
        <f>IF($G35=Paramètres!E$2,$D35,0)</f>
        <v>0</v>
      </c>
      <c r="BG35" s="116">
        <f>IF($G35=Paramètres!E$3,$D35,0)</f>
        <v>0</v>
      </c>
      <c r="BH35" s="116">
        <f>IF($G35=Paramètres!E$4,$D35,0)</f>
        <v>0</v>
      </c>
      <c r="BI35" s="116">
        <f>IF($G35=Paramètres!F$2,$D35,0)</f>
        <v>0</v>
      </c>
      <c r="BJ35" s="116">
        <f>IF($G35=Paramètres!F$3,$D35,0)</f>
        <v>0</v>
      </c>
      <c r="BK35" s="116">
        <f>IF($G35=Paramètres!F$5,$D35,0)</f>
        <v>0</v>
      </c>
      <c r="BL35" s="116">
        <f>IF($G35=Paramètres!F$6,$D35,0)</f>
        <v>0</v>
      </c>
      <c r="BM35" s="116">
        <f>IF($G35=Paramètres!F$7,$D35,0)</f>
        <v>0</v>
      </c>
      <c r="BN35" s="116">
        <f>IF($G35=Paramètres!F$8,$D35,0)</f>
        <v>0</v>
      </c>
      <c r="BO35" s="116">
        <f>IF($G35=Paramètres!F$9,$D35,0)</f>
        <v>0</v>
      </c>
      <c r="BP35" s="116">
        <f t="shared" si="3"/>
        <v>0</v>
      </c>
      <c r="BQ35" s="116">
        <f>IF($G35=Paramètres!H$6,$D35,0)</f>
        <v>0</v>
      </c>
      <c r="BR35" s="116">
        <f>IF($G35=Paramètres!I$2,$D35,0)</f>
        <v>0</v>
      </c>
      <c r="BS35" s="116">
        <f>IF($G35=Paramètres!I$3,$D35,0)</f>
        <v>0</v>
      </c>
      <c r="BT35" s="116">
        <f>IF($G35=Paramètres!I$4,$D35,0)</f>
        <v>0</v>
      </c>
      <c r="BU35" s="116">
        <f>IF($G35=Paramètres!J$2,$D35,0)</f>
        <v>0</v>
      </c>
      <c r="BV35" s="116">
        <f>IF($G35=Paramètres!J$3,$D35,0)</f>
        <v>0</v>
      </c>
      <c r="BW35" s="116">
        <f>IF($G35=Paramètres!J$4,$D35,0)</f>
        <v>0</v>
      </c>
      <c r="BX35" s="116">
        <f t="shared" si="5"/>
        <v>0</v>
      </c>
      <c r="BY35" s="116">
        <f t="shared" si="6"/>
        <v>0</v>
      </c>
      <c r="BZ35" s="116">
        <f t="shared" si="7"/>
        <v>0</v>
      </c>
      <c r="CA35" s="116">
        <f t="shared" si="8"/>
        <v>0</v>
      </c>
      <c r="CB35" s="116">
        <f t="shared" si="9"/>
        <v>0</v>
      </c>
      <c r="CC35" s="116">
        <f t="shared" si="10"/>
        <v>0</v>
      </c>
      <c r="CD35" s="116">
        <f t="shared" si="11"/>
        <v>0</v>
      </c>
      <c r="CE35" s="116">
        <f t="shared" si="12"/>
        <v>0</v>
      </c>
      <c r="CF35" s="116">
        <f t="shared" si="13"/>
        <v>0</v>
      </c>
      <c r="CG35" s="116">
        <f t="shared" si="14"/>
        <v>0</v>
      </c>
      <c r="CH35" s="116">
        <f t="shared" si="15"/>
        <v>0</v>
      </c>
      <c r="CI35" s="116">
        <f t="shared" si="16"/>
        <v>0</v>
      </c>
      <c r="CJ35" s="116">
        <f t="shared" si="17"/>
        <v>0</v>
      </c>
      <c r="CK35" s="116">
        <f t="shared" si="18"/>
        <v>0</v>
      </c>
      <c r="CL35" s="116">
        <f t="shared" si="19"/>
        <v>0</v>
      </c>
      <c r="CM35" s="116">
        <f t="shared" si="20"/>
        <v>0</v>
      </c>
      <c r="CN35" s="116">
        <f t="shared" si="21"/>
        <v>0</v>
      </c>
      <c r="CO35" s="116">
        <f t="shared" si="22"/>
        <v>0</v>
      </c>
      <c r="CP35" s="116">
        <f t="shared" si="23"/>
        <v>0</v>
      </c>
      <c r="CQ35" s="116">
        <f t="shared" si="24"/>
        <v>0</v>
      </c>
      <c r="CR35" s="116">
        <f t="shared" si="25"/>
        <v>0</v>
      </c>
      <c r="CS35" s="116">
        <f t="shared" si="26"/>
        <v>0</v>
      </c>
      <c r="CT35" s="116">
        <f t="shared" si="27"/>
        <v>0</v>
      </c>
      <c r="CU35" s="116">
        <f t="shared" si="28"/>
        <v>0</v>
      </c>
    </row>
    <row r="36" spans="5:99">
      <c r="E36" s="106"/>
      <c r="F36" s="109"/>
      <c r="G36" s="109"/>
      <c r="H36" s="109"/>
      <c r="I36" s="109"/>
      <c r="J36" s="110" t="str">
        <f t="shared" si="4"/>
        <v/>
      </c>
      <c r="K36" s="116">
        <f>IF(MONTH($B36)=1,IF($G36=Paramètres!H$2,$D36,0),0)</f>
        <v>0</v>
      </c>
      <c r="L36" s="116">
        <f>IF(OR(MONTH($B36)=1,MONTH($B36)=2,MONTH($B36)=3),IF($G36=Paramètres!H$3,$D36,0),0)</f>
        <v>0</v>
      </c>
      <c r="M36" s="116">
        <f>IF(OR(MONTH($B36)=1,MONTH($B36)=2,MONTH($B36)=3),IF($G36=Paramètres!H$4,$D36,0),0)</f>
        <v>0</v>
      </c>
      <c r="N36" s="116">
        <f>IF(OR(MONTH($B36)=1,MONTH($B36)=2,MONTH($B36)=3),IF($G36=Paramètres!H$5,$D36,0),0)</f>
        <v>0</v>
      </c>
      <c r="O36" s="116">
        <f>IF(MONTH($B36)=1,IF($G36=Paramètres!F$4,$D36,0),0)</f>
        <v>0</v>
      </c>
      <c r="P36" s="116">
        <f>IF(MONTH($B36)=2,IF($G36=Paramètres!$H$2,$D36,0),0)</f>
        <v>0</v>
      </c>
      <c r="Q36" s="116">
        <f>IF(MONTH($B36)=2,IF($G36=Paramètres!$F$4,$D36,0),0)</f>
        <v>0</v>
      </c>
      <c r="R36" s="116">
        <f>IF(MONTH($B36)=3,IF($G36=Paramètres!$H$2,$D36,0),0)</f>
        <v>0</v>
      </c>
      <c r="S36" s="116">
        <f>IF(MONTH($B36)=3,IF($G36=Paramètres!$F$4,$D36,0),0)</f>
        <v>0</v>
      </c>
      <c r="T36" s="116">
        <f>IF(MONTH($B36)=4,IF($G36=Paramètres!$H$2,$D36,0),0)</f>
        <v>0</v>
      </c>
      <c r="U36" s="116">
        <f>IF(OR(MONTH($B36)=4,MONTH($B36)=5,MONTH($B36)=6),IF($G36=Paramètres!$H$3,$D36,0),0)</f>
        <v>0</v>
      </c>
      <c r="V36" s="116">
        <f>IF(OR(MONTH($B36)=4,MONTH($B36)=5,MONTH($B36)=6),IF($G36=Paramètres!$H$4,$D36,0),0)</f>
        <v>0</v>
      </c>
      <c r="W36" s="116">
        <f>IF(OR(MONTH($B36)=4,MONTH($B36)=5,MONTH($B36)=6),IF($G36=Paramètres!$H$5,$D36,0),0)</f>
        <v>0</v>
      </c>
      <c r="X36" s="116">
        <f>IF(MONTH($B36)=4,IF($G36=Paramètres!$F$4,$D36,0),0)</f>
        <v>0</v>
      </c>
      <c r="Y36" s="116">
        <f>IF(MONTH($B36)=5,IF($G36=Paramètres!$H$2,$D36,0),0)</f>
        <v>0</v>
      </c>
      <c r="Z36" s="116">
        <f>IF(MONTH($B36)=5,IF($G36=Paramètres!$F$4,$D36,0),0)</f>
        <v>0</v>
      </c>
      <c r="AA36" s="116">
        <f>IF(MONTH($B36)=6,IF($G36=Paramètres!$H$2,$D36,0),0)</f>
        <v>0</v>
      </c>
      <c r="AB36" s="116">
        <f>IF(MONTH($B36)=6,IF($G36=Paramètres!$F$4,$D36,0),0)</f>
        <v>0</v>
      </c>
      <c r="AC36" s="116">
        <f>IF(MONTH($B36)=7,IF($G36=Paramètres!$H$2,$D36,0),0)</f>
        <v>0</v>
      </c>
      <c r="AD36" s="116">
        <f>IF(OR(MONTH($B36)=7,MONTH($B36)=8,MONTH($B36)=9),IF($G36=Paramètres!$H$3,$D36,0),0)</f>
        <v>0</v>
      </c>
      <c r="AE36" s="116">
        <f>IF(OR(MONTH($B36)=7,MONTH($B36)=8,MONTH($B36)=9),IF($G36=Paramètres!$H$4,$D36,0),0)</f>
        <v>0</v>
      </c>
      <c r="AF36" s="116">
        <f>IF(OR(MONTH($B36)=7,MONTH($B36)=8,MONTH($B36)=9),IF($G36=Paramètres!$H$5,$D36,0),0)</f>
        <v>0</v>
      </c>
      <c r="AG36" s="116">
        <f>IF(MONTH($B36)=7,IF($G36=Paramètres!$F$4,$D36,0),0)</f>
        <v>0</v>
      </c>
      <c r="AH36" s="116">
        <f>IF(MONTH($B36)=8,IF($G36=Paramètres!$H$2,$D36,0),0)</f>
        <v>0</v>
      </c>
      <c r="AI36" s="116">
        <f>IF(MONTH($B36)=8,IF($G36=Paramètres!$F$4,$D36,0),0)</f>
        <v>0</v>
      </c>
      <c r="AJ36" s="116">
        <f>IF(MONTH($B36)=9,IF($G36=Paramètres!$H$2,$D36,0),0)</f>
        <v>0</v>
      </c>
      <c r="AK36" s="116">
        <f>IF(MONTH($B36)=9,IF($G36=Paramètres!$F$4,$D36,0),0)</f>
        <v>0</v>
      </c>
      <c r="AL36" s="116">
        <f>IF(MONTH($B36)=10,IF($G36=Paramètres!$H$2,$D36,0),0)</f>
        <v>0</v>
      </c>
      <c r="AM36" s="116">
        <f>IF(OR(MONTH($B36)=10,MONTH($B36)=11,MONTH($B36)=12),IF($G36=Paramètres!$H$3,$D36,0),0)</f>
        <v>0</v>
      </c>
      <c r="AN36" s="116">
        <f>IF(OR(MONTH($B36)=10,MONTH($B36)=11,MONTH($B36)=12),IF($G36=Paramètres!$H$4,$D36,0),0)</f>
        <v>0</v>
      </c>
      <c r="AO36" s="116">
        <f>IF(OR(MONTH($B36)=10,MONTH($B36)=11,MONTH($B36)=12),IF($G36=Paramètres!$H$5,$D36,0),0)</f>
        <v>0</v>
      </c>
      <c r="AP36" s="116">
        <f>IF(MONTH($B36)=10,IF($G36=Paramètres!$F$4,$D36,0),0)</f>
        <v>0</v>
      </c>
      <c r="AQ36" s="116">
        <f>IF(MONTH($B36)=11,IF($G36=Paramètres!$H$2,$D36,0),0)</f>
        <v>0</v>
      </c>
      <c r="AR36" s="116">
        <f>IF(MONTH($B36)=11,IF($G36=Paramètres!$F$4,$D36,0),0)</f>
        <v>0</v>
      </c>
      <c r="AS36" s="116">
        <f>IF(MONTH($B36)=12,IF($G36=Paramètres!$H$2,$D36,0),0)</f>
        <v>0</v>
      </c>
      <c r="AT36" s="116">
        <f>IF(MONTH($B36)=12,IF($G36=Paramètres!$F$4,$D36,0),0)</f>
        <v>0</v>
      </c>
      <c r="AU36" s="116">
        <f>IF($G36=Paramètres!D$2,$D36,0)</f>
        <v>0</v>
      </c>
      <c r="AV36" s="116">
        <f>IF($G36=Paramètres!D$3,$D36,0)</f>
        <v>0</v>
      </c>
      <c r="AW36" s="116">
        <f>IF($G36=Paramètres!D$4,$D36,0)</f>
        <v>0</v>
      </c>
      <c r="AX36" s="116">
        <f>IF($G36=Paramètres!D$5,$D36,0)</f>
        <v>0</v>
      </c>
      <c r="AY36" s="116">
        <f>IF($G36=Paramètres!D$6,$D36,0)</f>
        <v>0</v>
      </c>
      <c r="AZ36" s="116">
        <f>IF($G36=Paramètres!D$7,$D36,0)</f>
        <v>0</v>
      </c>
      <c r="BA36" s="116">
        <f>IF($G36=Paramètres!D$8,$D36,0)</f>
        <v>0</v>
      </c>
      <c r="BB36" s="116">
        <f>IF($G36=Paramètres!D$9,$D36,0)</f>
        <v>0</v>
      </c>
      <c r="BC36" s="116">
        <f>IF($G36=Paramètres!D$10,$D36,0)</f>
        <v>0</v>
      </c>
      <c r="BD36" s="116">
        <f>IF($G36=Paramètres!D$11,$D36,0)</f>
        <v>0</v>
      </c>
      <c r="BE36" s="116">
        <f>IF($G36=Paramètres!D$12,$D36,0)</f>
        <v>0</v>
      </c>
      <c r="BF36" s="116">
        <f>IF($G36=Paramètres!E$2,$D36,0)</f>
        <v>0</v>
      </c>
      <c r="BG36" s="116">
        <f>IF($G36=Paramètres!E$3,$D36,0)</f>
        <v>0</v>
      </c>
      <c r="BH36" s="116">
        <f>IF($G36=Paramètres!E$4,$D36,0)</f>
        <v>0</v>
      </c>
      <c r="BI36" s="116">
        <f>IF($G36=Paramètres!F$2,$D36,0)</f>
        <v>0</v>
      </c>
      <c r="BJ36" s="116">
        <f>IF($G36=Paramètres!F$3,$D36,0)</f>
        <v>0</v>
      </c>
      <c r="BK36" s="116">
        <f>IF($G36=Paramètres!F$5,$D36,0)</f>
        <v>0</v>
      </c>
      <c r="BL36" s="116">
        <f>IF($G36=Paramètres!F$6,$D36,0)</f>
        <v>0</v>
      </c>
      <c r="BM36" s="116">
        <f>IF($G36=Paramètres!F$7,$D36,0)</f>
        <v>0</v>
      </c>
      <c r="BN36" s="116">
        <f>IF($G36=Paramètres!F$8,$D36,0)</f>
        <v>0</v>
      </c>
      <c r="BO36" s="116">
        <f>IF($G36=Paramètres!F$9,$D36,0)</f>
        <v>0</v>
      </c>
      <c r="BP36" s="116">
        <f t="shared" si="3"/>
        <v>0</v>
      </c>
      <c r="BQ36" s="116">
        <f>IF($G36=Paramètres!H$6,$D36,0)</f>
        <v>0</v>
      </c>
      <c r="BR36" s="116">
        <f>IF($G36=Paramètres!I$2,$D36,0)</f>
        <v>0</v>
      </c>
      <c r="BS36" s="116">
        <f>IF($G36=Paramètres!I$3,$D36,0)</f>
        <v>0</v>
      </c>
      <c r="BT36" s="116">
        <f>IF($G36=Paramètres!I$4,$D36,0)</f>
        <v>0</v>
      </c>
      <c r="BU36" s="116">
        <f>IF($G36=Paramètres!J$2,$D36,0)</f>
        <v>0</v>
      </c>
      <c r="BV36" s="116">
        <f>IF($G36=Paramètres!J$3,$D36,0)</f>
        <v>0</v>
      </c>
      <c r="BW36" s="116">
        <f>IF($G36=Paramètres!J$4,$D36,0)</f>
        <v>0</v>
      </c>
      <c r="BX36" s="116">
        <f t="shared" si="5"/>
        <v>0</v>
      </c>
      <c r="BY36" s="116">
        <f t="shared" si="6"/>
        <v>0</v>
      </c>
      <c r="BZ36" s="116">
        <f t="shared" si="7"/>
        <v>0</v>
      </c>
      <c r="CA36" s="116">
        <f t="shared" si="8"/>
        <v>0</v>
      </c>
      <c r="CB36" s="116">
        <f t="shared" si="9"/>
        <v>0</v>
      </c>
      <c r="CC36" s="116">
        <f t="shared" si="10"/>
        <v>0</v>
      </c>
      <c r="CD36" s="116">
        <f t="shared" si="11"/>
        <v>0</v>
      </c>
      <c r="CE36" s="116">
        <f t="shared" si="12"/>
        <v>0</v>
      </c>
      <c r="CF36" s="116">
        <f t="shared" si="13"/>
        <v>0</v>
      </c>
      <c r="CG36" s="116">
        <f t="shared" si="14"/>
        <v>0</v>
      </c>
      <c r="CH36" s="116">
        <f t="shared" si="15"/>
        <v>0</v>
      </c>
      <c r="CI36" s="116">
        <f t="shared" si="16"/>
        <v>0</v>
      </c>
      <c r="CJ36" s="116">
        <f t="shared" si="17"/>
        <v>0</v>
      </c>
      <c r="CK36" s="116">
        <f t="shared" si="18"/>
        <v>0</v>
      </c>
      <c r="CL36" s="116">
        <f t="shared" si="19"/>
        <v>0</v>
      </c>
      <c r="CM36" s="116">
        <f t="shared" si="20"/>
        <v>0</v>
      </c>
      <c r="CN36" s="116">
        <f t="shared" si="21"/>
        <v>0</v>
      </c>
      <c r="CO36" s="116">
        <f t="shared" si="22"/>
        <v>0</v>
      </c>
      <c r="CP36" s="116">
        <f t="shared" si="23"/>
        <v>0</v>
      </c>
      <c r="CQ36" s="116">
        <f t="shared" si="24"/>
        <v>0</v>
      </c>
      <c r="CR36" s="116">
        <f t="shared" si="25"/>
        <v>0</v>
      </c>
      <c r="CS36" s="116">
        <f t="shared" si="26"/>
        <v>0</v>
      </c>
      <c r="CT36" s="116">
        <f t="shared" si="27"/>
        <v>0</v>
      </c>
      <c r="CU36" s="116">
        <f t="shared" si="28"/>
        <v>0</v>
      </c>
    </row>
    <row r="37" spans="5:99">
      <c r="E37" s="106"/>
      <c r="F37" s="109"/>
      <c r="G37" s="109"/>
      <c r="H37" s="109"/>
      <c r="I37" s="109"/>
      <c r="J37" s="110" t="str">
        <f t="shared" si="4"/>
        <v/>
      </c>
      <c r="K37" s="116">
        <f>IF(MONTH($B37)=1,IF($G37=Paramètres!H$2,$D37,0),0)</f>
        <v>0</v>
      </c>
      <c r="L37" s="116">
        <f>IF(OR(MONTH($B37)=1,MONTH($B37)=2,MONTH($B37)=3),IF($G37=Paramètres!H$3,$D37,0),0)</f>
        <v>0</v>
      </c>
      <c r="M37" s="116">
        <f>IF(OR(MONTH($B37)=1,MONTH($B37)=2,MONTH($B37)=3),IF($G37=Paramètres!H$4,$D37,0),0)</f>
        <v>0</v>
      </c>
      <c r="N37" s="116">
        <f>IF(OR(MONTH($B37)=1,MONTH($B37)=2,MONTH($B37)=3),IF($G37=Paramètres!H$5,$D37,0),0)</f>
        <v>0</v>
      </c>
      <c r="O37" s="116">
        <f>IF(MONTH($B37)=1,IF($G37=Paramètres!F$4,$D37,0),0)</f>
        <v>0</v>
      </c>
      <c r="P37" s="116">
        <f>IF(MONTH($B37)=2,IF($G37=Paramètres!$H$2,$D37,0),0)</f>
        <v>0</v>
      </c>
      <c r="Q37" s="116">
        <f>IF(MONTH($B37)=2,IF($G37=Paramètres!$F$4,$D37,0),0)</f>
        <v>0</v>
      </c>
      <c r="R37" s="116">
        <f>IF(MONTH($B37)=3,IF($G37=Paramètres!$H$2,$D37,0),0)</f>
        <v>0</v>
      </c>
      <c r="S37" s="116">
        <f>IF(MONTH($B37)=3,IF($G37=Paramètres!$F$4,$D37,0),0)</f>
        <v>0</v>
      </c>
      <c r="T37" s="116">
        <f>IF(MONTH($B37)=4,IF($G37=Paramètres!$H$2,$D37,0),0)</f>
        <v>0</v>
      </c>
      <c r="U37" s="116">
        <f>IF(OR(MONTH($B37)=4,MONTH($B37)=5,MONTH($B37)=6),IF($G37=Paramètres!$H$3,$D37,0),0)</f>
        <v>0</v>
      </c>
      <c r="V37" s="116">
        <f>IF(OR(MONTH($B37)=4,MONTH($B37)=5,MONTH($B37)=6),IF($G37=Paramètres!$H$4,$D37,0),0)</f>
        <v>0</v>
      </c>
      <c r="W37" s="116">
        <f>IF(OR(MONTH($B37)=4,MONTH($B37)=5,MONTH($B37)=6),IF($G37=Paramètres!$H$5,$D37,0),0)</f>
        <v>0</v>
      </c>
      <c r="X37" s="116">
        <f>IF(MONTH($B37)=4,IF($G37=Paramètres!$F$4,$D37,0),0)</f>
        <v>0</v>
      </c>
      <c r="Y37" s="116">
        <f>IF(MONTH($B37)=5,IF($G37=Paramètres!$H$2,$D37,0),0)</f>
        <v>0</v>
      </c>
      <c r="Z37" s="116">
        <f>IF(MONTH($B37)=5,IF($G37=Paramètres!$F$4,$D37,0),0)</f>
        <v>0</v>
      </c>
      <c r="AA37" s="116">
        <f>IF(MONTH($B37)=6,IF($G37=Paramètres!$H$2,$D37,0),0)</f>
        <v>0</v>
      </c>
      <c r="AB37" s="116">
        <f>IF(MONTH($B37)=6,IF($G37=Paramètres!$F$4,$D37,0),0)</f>
        <v>0</v>
      </c>
      <c r="AC37" s="116">
        <f>IF(MONTH($B37)=7,IF($G37=Paramètres!$H$2,$D37,0),0)</f>
        <v>0</v>
      </c>
      <c r="AD37" s="116">
        <f>IF(OR(MONTH($B37)=7,MONTH($B37)=8,MONTH($B37)=9),IF($G37=Paramètres!$H$3,$D37,0),0)</f>
        <v>0</v>
      </c>
      <c r="AE37" s="116">
        <f>IF(OR(MONTH($B37)=7,MONTH($B37)=8,MONTH($B37)=9),IF($G37=Paramètres!$H$4,$D37,0),0)</f>
        <v>0</v>
      </c>
      <c r="AF37" s="116">
        <f>IF(OR(MONTH($B37)=7,MONTH($B37)=8,MONTH($B37)=9),IF($G37=Paramètres!$H$5,$D37,0),0)</f>
        <v>0</v>
      </c>
      <c r="AG37" s="116">
        <f>IF(MONTH($B37)=7,IF($G37=Paramètres!$F$4,$D37,0),0)</f>
        <v>0</v>
      </c>
      <c r="AH37" s="116">
        <f>IF(MONTH($B37)=8,IF($G37=Paramètres!$H$2,$D37,0),0)</f>
        <v>0</v>
      </c>
      <c r="AI37" s="116">
        <f>IF(MONTH($B37)=8,IF($G37=Paramètres!$F$4,$D37,0),0)</f>
        <v>0</v>
      </c>
      <c r="AJ37" s="116">
        <f>IF(MONTH($B37)=9,IF($G37=Paramètres!$H$2,$D37,0),0)</f>
        <v>0</v>
      </c>
      <c r="AK37" s="116">
        <f>IF(MONTH($B37)=9,IF($G37=Paramètres!$F$4,$D37,0),0)</f>
        <v>0</v>
      </c>
      <c r="AL37" s="116">
        <f>IF(MONTH($B37)=10,IF($G37=Paramètres!$H$2,$D37,0),0)</f>
        <v>0</v>
      </c>
      <c r="AM37" s="116">
        <f>IF(OR(MONTH($B37)=10,MONTH($B37)=11,MONTH($B37)=12),IF($G37=Paramètres!$H$3,$D37,0),0)</f>
        <v>0</v>
      </c>
      <c r="AN37" s="116">
        <f>IF(OR(MONTH($B37)=10,MONTH($B37)=11,MONTH($B37)=12),IF($G37=Paramètres!$H$4,$D37,0),0)</f>
        <v>0</v>
      </c>
      <c r="AO37" s="116">
        <f>IF(OR(MONTH($B37)=10,MONTH($B37)=11,MONTH($B37)=12),IF($G37=Paramètres!$H$5,$D37,0),0)</f>
        <v>0</v>
      </c>
      <c r="AP37" s="116">
        <f>IF(MONTH($B37)=10,IF($G37=Paramètres!$F$4,$D37,0),0)</f>
        <v>0</v>
      </c>
      <c r="AQ37" s="116">
        <f>IF(MONTH($B37)=11,IF($G37=Paramètres!$H$2,$D37,0),0)</f>
        <v>0</v>
      </c>
      <c r="AR37" s="116">
        <f>IF(MONTH($B37)=11,IF($G37=Paramètres!$F$4,$D37,0),0)</f>
        <v>0</v>
      </c>
      <c r="AS37" s="116">
        <f>IF(MONTH($B37)=12,IF($G37=Paramètres!$H$2,$D37,0),0)</f>
        <v>0</v>
      </c>
      <c r="AT37" s="116">
        <f>IF(MONTH($B37)=12,IF($G37=Paramètres!$F$4,$D37,0),0)</f>
        <v>0</v>
      </c>
      <c r="AU37" s="116">
        <f>IF($G37=Paramètres!D$2,$D37,0)</f>
        <v>0</v>
      </c>
      <c r="AV37" s="116">
        <f>IF($G37=Paramètres!D$3,$D37,0)</f>
        <v>0</v>
      </c>
      <c r="AW37" s="116">
        <f>IF($G37=Paramètres!D$4,$D37,0)</f>
        <v>0</v>
      </c>
      <c r="AX37" s="116">
        <f>IF($G37=Paramètres!D$5,$D37,0)</f>
        <v>0</v>
      </c>
      <c r="AY37" s="116">
        <f>IF($G37=Paramètres!D$6,$D37,0)</f>
        <v>0</v>
      </c>
      <c r="AZ37" s="116">
        <f>IF($G37=Paramètres!D$7,$D37,0)</f>
        <v>0</v>
      </c>
      <c r="BA37" s="116">
        <f>IF($G37=Paramètres!D$8,$D37,0)</f>
        <v>0</v>
      </c>
      <c r="BB37" s="116">
        <f>IF($G37=Paramètres!D$9,$D37,0)</f>
        <v>0</v>
      </c>
      <c r="BC37" s="116">
        <f>IF($G37=Paramètres!D$10,$D37,0)</f>
        <v>0</v>
      </c>
      <c r="BD37" s="116">
        <f>IF($G37=Paramètres!D$11,$D37,0)</f>
        <v>0</v>
      </c>
      <c r="BE37" s="116">
        <f>IF($G37=Paramètres!D$12,$D37,0)</f>
        <v>0</v>
      </c>
      <c r="BF37" s="116">
        <f>IF($G37=Paramètres!E$2,$D37,0)</f>
        <v>0</v>
      </c>
      <c r="BG37" s="116">
        <f>IF($G37=Paramètres!E$3,$D37,0)</f>
        <v>0</v>
      </c>
      <c r="BH37" s="116">
        <f>IF($G37=Paramètres!E$4,$D37,0)</f>
        <v>0</v>
      </c>
      <c r="BI37" s="116">
        <f>IF($G37=Paramètres!F$2,$D37,0)</f>
        <v>0</v>
      </c>
      <c r="BJ37" s="116">
        <f>IF($G37=Paramètres!F$3,$D37,0)</f>
        <v>0</v>
      </c>
      <c r="BK37" s="116">
        <f>IF($G37=Paramètres!F$5,$D37,0)</f>
        <v>0</v>
      </c>
      <c r="BL37" s="116">
        <f>IF($G37=Paramètres!F$6,$D37,0)</f>
        <v>0</v>
      </c>
      <c r="BM37" s="116">
        <f>IF($G37=Paramètres!F$7,$D37,0)</f>
        <v>0</v>
      </c>
      <c r="BN37" s="116">
        <f>IF($G37=Paramètres!F$8,$D37,0)</f>
        <v>0</v>
      </c>
      <c r="BO37" s="116">
        <f>IF($G37=Paramètres!F$9,$D37,0)</f>
        <v>0</v>
      </c>
      <c r="BP37" s="116">
        <f t="shared" si="3"/>
        <v>0</v>
      </c>
      <c r="BQ37" s="116">
        <f>IF($G37=Paramètres!H$6,$D37,0)</f>
        <v>0</v>
      </c>
      <c r="BR37" s="116">
        <f>IF($G37=Paramètres!I$2,$D37,0)</f>
        <v>0</v>
      </c>
      <c r="BS37" s="116">
        <f>IF($G37=Paramètres!I$3,$D37,0)</f>
        <v>0</v>
      </c>
      <c r="BT37" s="116">
        <f>IF($G37=Paramètres!I$4,$D37,0)</f>
        <v>0</v>
      </c>
      <c r="BU37" s="116">
        <f>IF($G37=Paramètres!J$2,$D37,0)</f>
        <v>0</v>
      </c>
      <c r="BV37" s="116">
        <f>IF($G37=Paramètres!J$3,$D37,0)</f>
        <v>0</v>
      </c>
      <c r="BW37" s="116">
        <f>IF($G37=Paramètres!J$4,$D37,0)</f>
        <v>0</v>
      </c>
      <c r="BX37" s="116">
        <f t="shared" si="5"/>
        <v>0</v>
      </c>
      <c r="BY37" s="116">
        <f t="shared" si="6"/>
        <v>0</v>
      </c>
      <c r="BZ37" s="116">
        <f t="shared" si="7"/>
        <v>0</v>
      </c>
      <c r="CA37" s="116">
        <f t="shared" si="8"/>
        <v>0</v>
      </c>
      <c r="CB37" s="116">
        <f t="shared" si="9"/>
        <v>0</v>
      </c>
      <c r="CC37" s="116">
        <f t="shared" si="10"/>
        <v>0</v>
      </c>
      <c r="CD37" s="116">
        <f t="shared" si="11"/>
        <v>0</v>
      </c>
      <c r="CE37" s="116">
        <f t="shared" si="12"/>
        <v>0</v>
      </c>
      <c r="CF37" s="116">
        <f t="shared" si="13"/>
        <v>0</v>
      </c>
      <c r="CG37" s="116">
        <f t="shared" si="14"/>
        <v>0</v>
      </c>
      <c r="CH37" s="116">
        <f t="shared" si="15"/>
        <v>0</v>
      </c>
      <c r="CI37" s="116">
        <f t="shared" si="16"/>
        <v>0</v>
      </c>
      <c r="CJ37" s="116">
        <f t="shared" si="17"/>
        <v>0</v>
      </c>
      <c r="CK37" s="116">
        <f t="shared" si="18"/>
        <v>0</v>
      </c>
      <c r="CL37" s="116">
        <f t="shared" si="19"/>
        <v>0</v>
      </c>
      <c r="CM37" s="116">
        <f t="shared" si="20"/>
        <v>0</v>
      </c>
      <c r="CN37" s="116">
        <f t="shared" si="21"/>
        <v>0</v>
      </c>
      <c r="CO37" s="116">
        <f t="shared" si="22"/>
        <v>0</v>
      </c>
      <c r="CP37" s="116">
        <f t="shared" si="23"/>
        <v>0</v>
      </c>
      <c r="CQ37" s="116">
        <f t="shared" si="24"/>
        <v>0</v>
      </c>
      <c r="CR37" s="116">
        <f t="shared" si="25"/>
        <v>0</v>
      </c>
      <c r="CS37" s="116">
        <f t="shared" si="26"/>
        <v>0</v>
      </c>
      <c r="CT37" s="116">
        <f t="shared" si="27"/>
        <v>0</v>
      </c>
      <c r="CU37" s="116">
        <f t="shared" si="28"/>
        <v>0</v>
      </c>
    </row>
    <row r="38" spans="5:99">
      <c r="E38" s="106"/>
      <c r="F38" s="109"/>
      <c r="G38" s="109"/>
      <c r="H38" s="109"/>
      <c r="I38" s="109"/>
      <c r="J38" s="110" t="str">
        <f t="shared" si="4"/>
        <v/>
      </c>
      <c r="K38" s="116">
        <f>IF(MONTH($B38)=1,IF($G38=Paramètres!H$2,$D38,0),0)</f>
        <v>0</v>
      </c>
      <c r="L38" s="116">
        <f>IF(OR(MONTH($B38)=1,MONTH($B38)=2,MONTH($B38)=3),IF($G38=Paramètres!H$3,$D38,0),0)</f>
        <v>0</v>
      </c>
      <c r="M38" s="116">
        <f>IF(OR(MONTH($B38)=1,MONTH($B38)=2,MONTH($B38)=3),IF($G38=Paramètres!H$4,$D38,0),0)</f>
        <v>0</v>
      </c>
      <c r="N38" s="116">
        <f>IF(OR(MONTH($B38)=1,MONTH($B38)=2,MONTH($B38)=3),IF($G38=Paramètres!H$5,$D38,0),0)</f>
        <v>0</v>
      </c>
      <c r="O38" s="116">
        <f>IF(MONTH($B38)=1,IF($G38=Paramètres!F$4,$D38,0),0)</f>
        <v>0</v>
      </c>
      <c r="P38" s="116">
        <f>IF(MONTH($B38)=2,IF($G38=Paramètres!$H$2,$D38,0),0)</f>
        <v>0</v>
      </c>
      <c r="Q38" s="116">
        <f>IF(MONTH($B38)=2,IF($G38=Paramètres!$F$4,$D38,0),0)</f>
        <v>0</v>
      </c>
      <c r="R38" s="116">
        <f>IF(MONTH($B38)=3,IF($G38=Paramètres!$H$2,$D38,0),0)</f>
        <v>0</v>
      </c>
      <c r="S38" s="116">
        <f>IF(MONTH($B38)=3,IF($G38=Paramètres!$F$4,$D38,0),0)</f>
        <v>0</v>
      </c>
      <c r="T38" s="116">
        <f>IF(MONTH($B38)=4,IF($G38=Paramètres!$H$2,$D38,0),0)</f>
        <v>0</v>
      </c>
      <c r="U38" s="116">
        <f>IF(OR(MONTH($B38)=4,MONTH($B38)=5,MONTH($B38)=6),IF($G38=Paramètres!$H$3,$D38,0),0)</f>
        <v>0</v>
      </c>
      <c r="V38" s="116">
        <f>IF(OR(MONTH($B38)=4,MONTH($B38)=5,MONTH($B38)=6),IF($G38=Paramètres!$H$4,$D38,0),0)</f>
        <v>0</v>
      </c>
      <c r="W38" s="116">
        <f>IF(OR(MONTH($B38)=4,MONTH($B38)=5,MONTH($B38)=6),IF($G38=Paramètres!$H$5,$D38,0),0)</f>
        <v>0</v>
      </c>
      <c r="X38" s="116">
        <f>IF(MONTH($B38)=4,IF($G38=Paramètres!$F$4,$D38,0),0)</f>
        <v>0</v>
      </c>
      <c r="Y38" s="116">
        <f>IF(MONTH($B38)=5,IF($G38=Paramètres!$H$2,$D38,0),0)</f>
        <v>0</v>
      </c>
      <c r="Z38" s="116">
        <f>IF(MONTH($B38)=5,IF($G38=Paramètres!$F$4,$D38,0),0)</f>
        <v>0</v>
      </c>
      <c r="AA38" s="116">
        <f>IF(MONTH($B38)=6,IF($G38=Paramètres!$H$2,$D38,0),0)</f>
        <v>0</v>
      </c>
      <c r="AB38" s="116">
        <f>IF(MONTH($B38)=6,IF($G38=Paramètres!$F$4,$D38,0),0)</f>
        <v>0</v>
      </c>
      <c r="AC38" s="116">
        <f>IF(MONTH($B38)=7,IF($G38=Paramètres!$H$2,$D38,0),0)</f>
        <v>0</v>
      </c>
      <c r="AD38" s="116">
        <f>IF(OR(MONTH($B38)=7,MONTH($B38)=8,MONTH($B38)=9),IF($G38=Paramètres!$H$3,$D38,0),0)</f>
        <v>0</v>
      </c>
      <c r="AE38" s="116">
        <f>IF(OR(MONTH($B38)=7,MONTH($B38)=8,MONTH($B38)=9),IF($G38=Paramètres!$H$4,$D38,0),0)</f>
        <v>0</v>
      </c>
      <c r="AF38" s="116">
        <f>IF(OR(MONTH($B38)=7,MONTH($B38)=8,MONTH($B38)=9),IF($G38=Paramètres!$H$5,$D38,0),0)</f>
        <v>0</v>
      </c>
      <c r="AG38" s="116">
        <f>IF(MONTH($B38)=7,IF($G38=Paramètres!$F$4,$D38,0),0)</f>
        <v>0</v>
      </c>
      <c r="AH38" s="116">
        <f>IF(MONTH($B38)=8,IF($G38=Paramètres!$H$2,$D38,0),0)</f>
        <v>0</v>
      </c>
      <c r="AI38" s="116">
        <f>IF(MONTH($B38)=8,IF($G38=Paramètres!$F$4,$D38,0),0)</f>
        <v>0</v>
      </c>
      <c r="AJ38" s="116">
        <f>IF(MONTH($B38)=9,IF($G38=Paramètres!$H$2,$D38,0),0)</f>
        <v>0</v>
      </c>
      <c r="AK38" s="116">
        <f>IF(MONTH($B38)=9,IF($G38=Paramètres!$F$4,$D38,0),0)</f>
        <v>0</v>
      </c>
      <c r="AL38" s="116">
        <f>IF(MONTH($B38)=10,IF($G38=Paramètres!$H$2,$D38,0),0)</f>
        <v>0</v>
      </c>
      <c r="AM38" s="116">
        <f>IF(OR(MONTH($B38)=10,MONTH($B38)=11,MONTH($B38)=12),IF($G38=Paramètres!$H$3,$D38,0),0)</f>
        <v>0</v>
      </c>
      <c r="AN38" s="116">
        <f>IF(OR(MONTH($B38)=10,MONTH($B38)=11,MONTH($B38)=12),IF($G38=Paramètres!$H$4,$D38,0),0)</f>
        <v>0</v>
      </c>
      <c r="AO38" s="116">
        <f>IF(OR(MONTH($B38)=10,MONTH($B38)=11,MONTH($B38)=12),IF($G38=Paramètres!$H$5,$D38,0),0)</f>
        <v>0</v>
      </c>
      <c r="AP38" s="116">
        <f>IF(MONTH($B38)=10,IF($G38=Paramètres!$F$4,$D38,0),0)</f>
        <v>0</v>
      </c>
      <c r="AQ38" s="116">
        <f>IF(MONTH($B38)=11,IF($G38=Paramètres!$H$2,$D38,0),0)</f>
        <v>0</v>
      </c>
      <c r="AR38" s="116">
        <f>IF(MONTH($B38)=11,IF($G38=Paramètres!$F$4,$D38,0),0)</f>
        <v>0</v>
      </c>
      <c r="AS38" s="116">
        <f>IF(MONTH($B38)=12,IF($G38=Paramètres!$H$2,$D38,0),0)</f>
        <v>0</v>
      </c>
      <c r="AT38" s="116">
        <f>IF(MONTH($B38)=12,IF($G38=Paramètres!$F$4,$D38,0),0)</f>
        <v>0</v>
      </c>
      <c r="AU38" s="116">
        <f>IF($G38=Paramètres!D$2,$D38,0)</f>
        <v>0</v>
      </c>
      <c r="AV38" s="116">
        <f>IF($G38=Paramètres!D$3,$D38,0)</f>
        <v>0</v>
      </c>
      <c r="AW38" s="116">
        <f>IF($G38=Paramètres!D$4,$D38,0)</f>
        <v>0</v>
      </c>
      <c r="AX38" s="116">
        <f>IF($G38=Paramètres!D$5,$D38,0)</f>
        <v>0</v>
      </c>
      <c r="AY38" s="116">
        <f>IF($G38=Paramètres!D$6,$D38,0)</f>
        <v>0</v>
      </c>
      <c r="AZ38" s="116">
        <f>IF($G38=Paramètres!D$7,$D38,0)</f>
        <v>0</v>
      </c>
      <c r="BA38" s="116">
        <f>IF($G38=Paramètres!D$8,$D38,0)</f>
        <v>0</v>
      </c>
      <c r="BB38" s="116">
        <f>IF($G38=Paramètres!D$9,$D38,0)</f>
        <v>0</v>
      </c>
      <c r="BC38" s="116">
        <f>IF($G38=Paramètres!D$10,$D38,0)</f>
        <v>0</v>
      </c>
      <c r="BD38" s="116">
        <f>IF($G38=Paramètres!D$11,$D38,0)</f>
        <v>0</v>
      </c>
      <c r="BE38" s="116">
        <f>IF($G38=Paramètres!D$12,$D38,0)</f>
        <v>0</v>
      </c>
      <c r="BF38" s="116">
        <f>IF($G38=Paramètres!E$2,$D38,0)</f>
        <v>0</v>
      </c>
      <c r="BG38" s="116">
        <f>IF($G38=Paramètres!E$3,$D38,0)</f>
        <v>0</v>
      </c>
      <c r="BH38" s="116">
        <f>IF($G38=Paramètres!E$4,$D38,0)</f>
        <v>0</v>
      </c>
      <c r="BI38" s="116">
        <f>IF($G38=Paramètres!F$2,$D38,0)</f>
        <v>0</v>
      </c>
      <c r="BJ38" s="116">
        <f>IF($G38=Paramètres!F$3,$D38,0)</f>
        <v>0</v>
      </c>
      <c r="BK38" s="116">
        <f>IF($G38=Paramètres!F$5,$D38,0)</f>
        <v>0</v>
      </c>
      <c r="BL38" s="116">
        <f>IF($G38=Paramètres!F$6,$D38,0)</f>
        <v>0</v>
      </c>
      <c r="BM38" s="116">
        <f>IF($G38=Paramètres!F$7,$D38,0)</f>
        <v>0</v>
      </c>
      <c r="BN38" s="116">
        <f>IF($G38=Paramètres!F$8,$D38,0)</f>
        <v>0</v>
      </c>
      <c r="BO38" s="116">
        <f>IF($G38=Paramètres!F$9,$D38,0)</f>
        <v>0</v>
      </c>
      <c r="BP38" s="116">
        <f t="shared" si="3"/>
        <v>0</v>
      </c>
      <c r="BQ38" s="116">
        <f>IF($G38=Paramètres!H$6,$D38,0)</f>
        <v>0</v>
      </c>
      <c r="BR38" s="116">
        <f>IF($G38=Paramètres!I$2,$D38,0)</f>
        <v>0</v>
      </c>
      <c r="BS38" s="116">
        <f>IF($G38=Paramètres!I$3,$D38,0)</f>
        <v>0</v>
      </c>
      <c r="BT38" s="116">
        <f>IF($G38=Paramètres!I$4,$D38,0)</f>
        <v>0</v>
      </c>
      <c r="BU38" s="116">
        <f>IF($G38=Paramètres!J$2,$D38,0)</f>
        <v>0</v>
      </c>
      <c r="BV38" s="116">
        <f>IF($G38=Paramètres!J$3,$D38,0)</f>
        <v>0</v>
      </c>
      <c r="BW38" s="116">
        <f>IF($G38=Paramètres!J$4,$D38,0)</f>
        <v>0</v>
      </c>
      <c r="BX38" s="116">
        <f t="shared" si="5"/>
        <v>0</v>
      </c>
      <c r="BY38" s="116">
        <f t="shared" si="6"/>
        <v>0</v>
      </c>
      <c r="BZ38" s="116">
        <f t="shared" si="7"/>
        <v>0</v>
      </c>
      <c r="CA38" s="116">
        <f t="shared" si="8"/>
        <v>0</v>
      </c>
      <c r="CB38" s="116">
        <f t="shared" si="9"/>
        <v>0</v>
      </c>
      <c r="CC38" s="116">
        <f t="shared" si="10"/>
        <v>0</v>
      </c>
      <c r="CD38" s="116">
        <f t="shared" si="11"/>
        <v>0</v>
      </c>
      <c r="CE38" s="116">
        <f t="shared" si="12"/>
        <v>0</v>
      </c>
      <c r="CF38" s="116">
        <f t="shared" si="13"/>
        <v>0</v>
      </c>
      <c r="CG38" s="116">
        <f t="shared" si="14"/>
        <v>0</v>
      </c>
      <c r="CH38" s="116">
        <f t="shared" si="15"/>
        <v>0</v>
      </c>
      <c r="CI38" s="116">
        <f t="shared" si="16"/>
        <v>0</v>
      </c>
      <c r="CJ38" s="116">
        <f t="shared" si="17"/>
        <v>0</v>
      </c>
      <c r="CK38" s="116">
        <f t="shared" si="18"/>
        <v>0</v>
      </c>
      <c r="CL38" s="116">
        <f t="shared" si="19"/>
        <v>0</v>
      </c>
      <c r="CM38" s="116">
        <f t="shared" si="20"/>
        <v>0</v>
      </c>
      <c r="CN38" s="116">
        <f t="shared" si="21"/>
        <v>0</v>
      </c>
      <c r="CO38" s="116">
        <f t="shared" si="22"/>
        <v>0</v>
      </c>
      <c r="CP38" s="116">
        <f t="shared" si="23"/>
        <v>0</v>
      </c>
      <c r="CQ38" s="116">
        <f t="shared" si="24"/>
        <v>0</v>
      </c>
      <c r="CR38" s="116">
        <f t="shared" si="25"/>
        <v>0</v>
      </c>
      <c r="CS38" s="116">
        <f t="shared" si="26"/>
        <v>0</v>
      </c>
      <c r="CT38" s="116">
        <f t="shared" si="27"/>
        <v>0</v>
      </c>
      <c r="CU38" s="116">
        <f t="shared" si="28"/>
        <v>0</v>
      </c>
    </row>
    <row r="39" spans="5:99">
      <c r="E39" s="106"/>
      <c r="F39" s="109"/>
      <c r="G39" s="109"/>
      <c r="H39" s="109"/>
      <c r="I39" s="109"/>
      <c r="J39" s="110" t="str">
        <f t="shared" si="4"/>
        <v/>
      </c>
      <c r="K39" s="116">
        <f>IF(MONTH($B39)=1,IF($G39=Paramètres!H$2,$D39,0),0)</f>
        <v>0</v>
      </c>
      <c r="L39" s="116">
        <f>IF(OR(MONTH($B39)=1,MONTH($B39)=2,MONTH($B39)=3),IF($G39=Paramètres!H$3,$D39,0),0)</f>
        <v>0</v>
      </c>
      <c r="M39" s="116">
        <f>IF(OR(MONTH($B39)=1,MONTH($B39)=2,MONTH($B39)=3),IF($G39=Paramètres!H$4,$D39,0),0)</f>
        <v>0</v>
      </c>
      <c r="N39" s="116">
        <f>IF(OR(MONTH($B39)=1,MONTH($B39)=2,MONTH($B39)=3),IF($G39=Paramètres!H$5,$D39,0),0)</f>
        <v>0</v>
      </c>
      <c r="O39" s="116">
        <f>IF(MONTH($B39)=1,IF($G39=Paramètres!F$4,$D39,0),0)</f>
        <v>0</v>
      </c>
      <c r="P39" s="116">
        <f>IF(MONTH($B39)=2,IF($G39=Paramètres!$H$2,$D39,0),0)</f>
        <v>0</v>
      </c>
      <c r="Q39" s="116">
        <f>IF(MONTH($B39)=2,IF($G39=Paramètres!$F$4,$D39,0),0)</f>
        <v>0</v>
      </c>
      <c r="R39" s="116">
        <f>IF(MONTH($B39)=3,IF($G39=Paramètres!$H$2,$D39,0),0)</f>
        <v>0</v>
      </c>
      <c r="S39" s="116">
        <f>IF(MONTH($B39)=3,IF($G39=Paramètres!$F$4,$D39,0),0)</f>
        <v>0</v>
      </c>
      <c r="T39" s="116">
        <f>IF(MONTH($B39)=4,IF($G39=Paramètres!$H$2,$D39,0),0)</f>
        <v>0</v>
      </c>
      <c r="U39" s="116">
        <f>IF(OR(MONTH($B39)=4,MONTH($B39)=5,MONTH($B39)=6),IF($G39=Paramètres!$H$3,$D39,0),0)</f>
        <v>0</v>
      </c>
      <c r="V39" s="116">
        <f>IF(OR(MONTH($B39)=4,MONTH($B39)=5,MONTH($B39)=6),IF($G39=Paramètres!$H$4,$D39,0),0)</f>
        <v>0</v>
      </c>
      <c r="W39" s="116">
        <f>IF(OR(MONTH($B39)=4,MONTH($B39)=5,MONTH($B39)=6),IF($G39=Paramètres!$H$5,$D39,0),0)</f>
        <v>0</v>
      </c>
      <c r="X39" s="116">
        <f>IF(MONTH($B39)=4,IF($G39=Paramètres!$F$4,$D39,0),0)</f>
        <v>0</v>
      </c>
      <c r="Y39" s="116">
        <f>IF(MONTH($B39)=5,IF($G39=Paramètres!$H$2,$D39,0),0)</f>
        <v>0</v>
      </c>
      <c r="Z39" s="116">
        <f>IF(MONTH($B39)=5,IF($G39=Paramètres!$F$4,$D39,0),0)</f>
        <v>0</v>
      </c>
      <c r="AA39" s="116">
        <f>IF(MONTH($B39)=6,IF($G39=Paramètres!$H$2,$D39,0),0)</f>
        <v>0</v>
      </c>
      <c r="AB39" s="116">
        <f>IF(MONTH($B39)=6,IF($G39=Paramètres!$F$4,$D39,0),0)</f>
        <v>0</v>
      </c>
      <c r="AC39" s="116">
        <f>IF(MONTH($B39)=7,IF($G39=Paramètres!$H$2,$D39,0),0)</f>
        <v>0</v>
      </c>
      <c r="AD39" s="116">
        <f>IF(OR(MONTH($B39)=7,MONTH($B39)=8,MONTH($B39)=9),IF($G39=Paramètres!$H$3,$D39,0),0)</f>
        <v>0</v>
      </c>
      <c r="AE39" s="116">
        <f>IF(OR(MONTH($B39)=7,MONTH($B39)=8,MONTH($B39)=9),IF($G39=Paramètres!$H$4,$D39,0),0)</f>
        <v>0</v>
      </c>
      <c r="AF39" s="116">
        <f>IF(OR(MONTH($B39)=7,MONTH($B39)=8,MONTH($B39)=9),IF($G39=Paramètres!$H$5,$D39,0),0)</f>
        <v>0</v>
      </c>
      <c r="AG39" s="116">
        <f>IF(MONTH($B39)=7,IF($G39=Paramètres!$F$4,$D39,0),0)</f>
        <v>0</v>
      </c>
      <c r="AH39" s="116">
        <f>IF(MONTH($B39)=8,IF($G39=Paramètres!$H$2,$D39,0),0)</f>
        <v>0</v>
      </c>
      <c r="AI39" s="116">
        <f>IF(MONTH($B39)=8,IF($G39=Paramètres!$F$4,$D39,0),0)</f>
        <v>0</v>
      </c>
      <c r="AJ39" s="116">
        <f>IF(MONTH($B39)=9,IF($G39=Paramètres!$H$2,$D39,0),0)</f>
        <v>0</v>
      </c>
      <c r="AK39" s="116">
        <f>IF(MONTH($B39)=9,IF($G39=Paramètres!$F$4,$D39,0),0)</f>
        <v>0</v>
      </c>
      <c r="AL39" s="116">
        <f>IF(MONTH($B39)=10,IF($G39=Paramètres!$H$2,$D39,0),0)</f>
        <v>0</v>
      </c>
      <c r="AM39" s="116">
        <f>IF(OR(MONTH($B39)=10,MONTH($B39)=11,MONTH($B39)=12),IF($G39=Paramètres!$H$3,$D39,0),0)</f>
        <v>0</v>
      </c>
      <c r="AN39" s="116">
        <f>IF(OR(MONTH($B39)=10,MONTH($B39)=11,MONTH($B39)=12),IF($G39=Paramètres!$H$4,$D39,0),0)</f>
        <v>0</v>
      </c>
      <c r="AO39" s="116">
        <f>IF(OR(MONTH($B39)=10,MONTH($B39)=11,MONTH($B39)=12),IF($G39=Paramètres!$H$5,$D39,0),0)</f>
        <v>0</v>
      </c>
      <c r="AP39" s="116">
        <f>IF(MONTH($B39)=10,IF($G39=Paramètres!$F$4,$D39,0),0)</f>
        <v>0</v>
      </c>
      <c r="AQ39" s="116">
        <f>IF(MONTH($B39)=11,IF($G39=Paramètres!$H$2,$D39,0),0)</f>
        <v>0</v>
      </c>
      <c r="AR39" s="116">
        <f>IF(MONTH($B39)=11,IF($G39=Paramètres!$F$4,$D39,0),0)</f>
        <v>0</v>
      </c>
      <c r="AS39" s="116">
        <f>IF(MONTH($B39)=12,IF($G39=Paramètres!$H$2,$D39,0),0)</f>
        <v>0</v>
      </c>
      <c r="AT39" s="116">
        <f>IF(MONTH($B39)=12,IF($G39=Paramètres!$F$4,$D39,0),0)</f>
        <v>0</v>
      </c>
      <c r="AU39" s="116">
        <f>IF($G39=Paramètres!D$2,$D39,0)</f>
        <v>0</v>
      </c>
      <c r="AV39" s="116">
        <f>IF($G39=Paramètres!D$3,$D39,0)</f>
        <v>0</v>
      </c>
      <c r="AW39" s="116">
        <f>IF($G39=Paramètres!D$4,$D39,0)</f>
        <v>0</v>
      </c>
      <c r="AX39" s="116">
        <f>IF($G39=Paramètres!D$5,$D39,0)</f>
        <v>0</v>
      </c>
      <c r="AY39" s="116">
        <f>IF($G39=Paramètres!D$6,$D39,0)</f>
        <v>0</v>
      </c>
      <c r="AZ39" s="116">
        <f>IF($G39=Paramètres!D$7,$D39,0)</f>
        <v>0</v>
      </c>
      <c r="BA39" s="116">
        <f>IF($G39=Paramètres!D$8,$D39,0)</f>
        <v>0</v>
      </c>
      <c r="BB39" s="116">
        <f>IF($G39=Paramètres!D$9,$D39,0)</f>
        <v>0</v>
      </c>
      <c r="BC39" s="116">
        <f>IF($G39=Paramètres!D$10,$D39,0)</f>
        <v>0</v>
      </c>
      <c r="BD39" s="116">
        <f>IF($G39=Paramètres!D$11,$D39,0)</f>
        <v>0</v>
      </c>
      <c r="BE39" s="116">
        <f>IF($G39=Paramètres!D$12,$D39,0)</f>
        <v>0</v>
      </c>
      <c r="BF39" s="116">
        <f>IF($G39=Paramètres!E$2,$D39,0)</f>
        <v>0</v>
      </c>
      <c r="BG39" s="116">
        <f>IF($G39=Paramètres!E$3,$D39,0)</f>
        <v>0</v>
      </c>
      <c r="BH39" s="116">
        <f>IF($G39=Paramètres!E$4,$D39,0)</f>
        <v>0</v>
      </c>
      <c r="BI39" s="116">
        <f>IF($G39=Paramètres!F$2,$D39,0)</f>
        <v>0</v>
      </c>
      <c r="BJ39" s="116">
        <f>IF($G39=Paramètres!F$3,$D39,0)</f>
        <v>0</v>
      </c>
      <c r="BK39" s="116">
        <f>IF($G39=Paramètres!F$5,$D39,0)</f>
        <v>0</v>
      </c>
      <c r="BL39" s="116">
        <f>IF($G39=Paramètres!F$6,$D39,0)</f>
        <v>0</v>
      </c>
      <c r="BM39" s="116">
        <f>IF($G39=Paramètres!F$7,$D39,0)</f>
        <v>0</v>
      </c>
      <c r="BN39" s="116">
        <f>IF($G39=Paramètres!F$8,$D39,0)</f>
        <v>0</v>
      </c>
      <c r="BO39" s="116">
        <f>IF($G39=Paramètres!F$9,$D39,0)</f>
        <v>0</v>
      </c>
      <c r="BP39" s="116">
        <f t="shared" si="3"/>
        <v>0</v>
      </c>
      <c r="BQ39" s="116">
        <f>IF($G39=Paramètres!H$6,$D39,0)</f>
        <v>0</v>
      </c>
      <c r="BR39" s="116">
        <f>IF($G39=Paramètres!I$2,$D39,0)</f>
        <v>0</v>
      </c>
      <c r="BS39" s="116">
        <f>IF($G39=Paramètres!I$3,$D39,0)</f>
        <v>0</v>
      </c>
      <c r="BT39" s="116">
        <f>IF($G39=Paramètres!I$4,$D39,0)</f>
        <v>0</v>
      </c>
      <c r="BU39" s="116">
        <f>IF($G39=Paramètres!J$2,$D39,0)</f>
        <v>0</v>
      </c>
      <c r="BV39" s="116">
        <f>IF($G39=Paramètres!J$3,$D39,0)</f>
        <v>0</v>
      </c>
      <c r="BW39" s="116">
        <f>IF($G39=Paramètres!J$4,$D39,0)</f>
        <v>0</v>
      </c>
      <c r="BX39" s="116">
        <f t="shared" si="5"/>
        <v>0</v>
      </c>
      <c r="BY39" s="116">
        <f t="shared" si="6"/>
        <v>0</v>
      </c>
      <c r="BZ39" s="116">
        <f t="shared" si="7"/>
        <v>0</v>
      </c>
      <c r="CA39" s="116">
        <f t="shared" si="8"/>
        <v>0</v>
      </c>
      <c r="CB39" s="116">
        <f t="shared" si="9"/>
        <v>0</v>
      </c>
      <c r="CC39" s="116">
        <f t="shared" si="10"/>
        <v>0</v>
      </c>
      <c r="CD39" s="116">
        <f t="shared" si="11"/>
        <v>0</v>
      </c>
      <c r="CE39" s="116">
        <f t="shared" si="12"/>
        <v>0</v>
      </c>
      <c r="CF39" s="116">
        <f t="shared" si="13"/>
        <v>0</v>
      </c>
      <c r="CG39" s="116">
        <f t="shared" si="14"/>
        <v>0</v>
      </c>
      <c r="CH39" s="116">
        <f t="shared" si="15"/>
        <v>0</v>
      </c>
      <c r="CI39" s="116">
        <f t="shared" si="16"/>
        <v>0</v>
      </c>
      <c r="CJ39" s="116">
        <f t="shared" si="17"/>
        <v>0</v>
      </c>
      <c r="CK39" s="116">
        <f t="shared" si="18"/>
        <v>0</v>
      </c>
      <c r="CL39" s="116">
        <f t="shared" si="19"/>
        <v>0</v>
      </c>
      <c r="CM39" s="116">
        <f t="shared" si="20"/>
        <v>0</v>
      </c>
      <c r="CN39" s="116">
        <f t="shared" si="21"/>
        <v>0</v>
      </c>
      <c r="CO39" s="116">
        <f t="shared" si="22"/>
        <v>0</v>
      </c>
      <c r="CP39" s="116">
        <f t="shared" si="23"/>
        <v>0</v>
      </c>
      <c r="CQ39" s="116">
        <f t="shared" si="24"/>
        <v>0</v>
      </c>
      <c r="CR39" s="116">
        <f t="shared" si="25"/>
        <v>0</v>
      </c>
      <c r="CS39" s="116">
        <f t="shared" si="26"/>
        <v>0</v>
      </c>
      <c r="CT39" s="116">
        <f t="shared" si="27"/>
        <v>0</v>
      </c>
      <c r="CU39" s="116">
        <f t="shared" si="28"/>
        <v>0</v>
      </c>
    </row>
    <row r="40" spans="5:99">
      <c r="E40" s="106"/>
      <c r="F40" s="109"/>
      <c r="G40" s="109"/>
      <c r="H40" s="109"/>
      <c r="I40" s="109"/>
      <c r="J40" s="110" t="str">
        <f t="shared" si="4"/>
        <v/>
      </c>
      <c r="K40" s="116">
        <f>IF(MONTH($B40)=1,IF($G40=Paramètres!H$2,$D40,0),0)</f>
        <v>0</v>
      </c>
      <c r="L40" s="116">
        <f>IF(OR(MONTH($B40)=1,MONTH($B40)=2,MONTH($B40)=3),IF($G40=Paramètres!H$3,$D40,0),0)</f>
        <v>0</v>
      </c>
      <c r="M40" s="116">
        <f>IF(OR(MONTH($B40)=1,MONTH($B40)=2,MONTH($B40)=3),IF($G40=Paramètres!H$4,$D40,0),0)</f>
        <v>0</v>
      </c>
      <c r="N40" s="116">
        <f>IF(OR(MONTH($B40)=1,MONTH($B40)=2,MONTH($B40)=3),IF($G40=Paramètres!H$5,$D40,0),0)</f>
        <v>0</v>
      </c>
      <c r="O40" s="116">
        <f>IF(MONTH($B40)=1,IF($G40=Paramètres!F$4,$D40,0),0)</f>
        <v>0</v>
      </c>
      <c r="P40" s="116">
        <f>IF(MONTH($B40)=2,IF($G40=Paramètres!$H$2,$D40,0),0)</f>
        <v>0</v>
      </c>
      <c r="Q40" s="116">
        <f>IF(MONTH($B40)=2,IF($G40=Paramètres!$F$4,$D40,0),0)</f>
        <v>0</v>
      </c>
      <c r="R40" s="116">
        <f>IF(MONTH($B40)=3,IF($G40=Paramètres!$H$2,$D40,0),0)</f>
        <v>0</v>
      </c>
      <c r="S40" s="116">
        <f>IF(MONTH($B40)=3,IF($G40=Paramètres!$F$4,$D40,0),0)</f>
        <v>0</v>
      </c>
      <c r="T40" s="116">
        <f>IF(MONTH($B40)=4,IF($G40=Paramètres!$H$2,$D40,0),0)</f>
        <v>0</v>
      </c>
      <c r="U40" s="116">
        <f>IF(OR(MONTH($B40)=4,MONTH($B40)=5,MONTH($B40)=6),IF($G40=Paramètres!$H$3,$D40,0),0)</f>
        <v>0</v>
      </c>
      <c r="V40" s="116">
        <f>IF(OR(MONTH($B40)=4,MONTH($B40)=5,MONTH($B40)=6),IF($G40=Paramètres!$H$4,$D40,0),0)</f>
        <v>0</v>
      </c>
      <c r="W40" s="116">
        <f>IF(OR(MONTH($B40)=4,MONTH($B40)=5,MONTH($B40)=6),IF($G40=Paramètres!$H$5,$D40,0),0)</f>
        <v>0</v>
      </c>
      <c r="X40" s="116">
        <f>IF(MONTH($B40)=4,IF($G40=Paramètres!$F$4,$D40,0),0)</f>
        <v>0</v>
      </c>
      <c r="Y40" s="116">
        <f>IF(MONTH($B40)=5,IF($G40=Paramètres!$H$2,$D40,0),0)</f>
        <v>0</v>
      </c>
      <c r="Z40" s="116">
        <f>IF(MONTH($B40)=5,IF($G40=Paramètres!$F$4,$D40,0),0)</f>
        <v>0</v>
      </c>
      <c r="AA40" s="116">
        <f>IF(MONTH($B40)=6,IF($G40=Paramètres!$H$2,$D40,0),0)</f>
        <v>0</v>
      </c>
      <c r="AB40" s="116">
        <f>IF(MONTH($B40)=6,IF($G40=Paramètres!$F$4,$D40,0),0)</f>
        <v>0</v>
      </c>
      <c r="AC40" s="116">
        <f>IF(MONTH($B40)=7,IF($G40=Paramètres!$H$2,$D40,0),0)</f>
        <v>0</v>
      </c>
      <c r="AD40" s="116">
        <f>IF(OR(MONTH($B40)=7,MONTH($B40)=8,MONTH($B40)=9),IF($G40=Paramètres!$H$3,$D40,0),0)</f>
        <v>0</v>
      </c>
      <c r="AE40" s="116">
        <f>IF(OR(MONTH($B40)=7,MONTH($B40)=8,MONTH($B40)=9),IF($G40=Paramètres!$H$4,$D40,0),0)</f>
        <v>0</v>
      </c>
      <c r="AF40" s="116">
        <f>IF(OR(MONTH($B40)=7,MONTH($B40)=8,MONTH($B40)=9),IF($G40=Paramètres!$H$5,$D40,0),0)</f>
        <v>0</v>
      </c>
      <c r="AG40" s="116">
        <f>IF(MONTH($B40)=7,IF($G40=Paramètres!$F$4,$D40,0),0)</f>
        <v>0</v>
      </c>
      <c r="AH40" s="116">
        <f>IF(MONTH($B40)=8,IF($G40=Paramètres!$H$2,$D40,0),0)</f>
        <v>0</v>
      </c>
      <c r="AI40" s="116">
        <f>IF(MONTH($B40)=8,IF($G40=Paramètres!$F$4,$D40,0),0)</f>
        <v>0</v>
      </c>
      <c r="AJ40" s="116">
        <f>IF(MONTH($B40)=9,IF($G40=Paramètres!$H$2,$D40,0),0)</f>
        <v>0</v>
      </c>
      <c r="AK40" s="116">
        <f>IF(MONTH($B40)=9,IF($G40=Paramètres!$F$4,$D40,0),0)</f>
        <v>0</v>
      </c>
      <c r="AL40" s="116">
        <f>IF(MONTH($B40)=10,IF($G40=Paramètres!$H$2,$D40,0),0)</f>
        <v>0</v>
      </c>
      <c r="AM40" s="116">
        <f>IF(OR(MONTH($B40)=10,MONTH($B40)=11,MONTH($B40)=12),IF($G40=Paramètres!$H$3,$D40,0),0)</f>
        <v>0</v>
      </c>
      <c r="AN40" s="116">
        <f>IF(OR(MONTH($B40)=10,MONTH($B40)=11,MONTH($B40)=12),IF($G40=Paramètres!$H$4,$D40,0),0)</f>
        <v>0</v>
      </c>
      <c r="AO40" s="116">
        <f>IF(OR(MONTH($B40)=10,MONTH($B40)=11,MONTH($B40)=12),IF($G40=Paramètres!$H$5,$D40,0),0)</f>
        <v>0</v>
      </c>
      <c r="AP40" s="116">
        <f>IF(MONTH($B40)=10,IF($G40=Paramètres!$F$4,$D40,0),0)</f>
        <v>0</v>
      </c>
      <c r="AQ40" s="116">
        <f>IF(MONTH($B40)=11,IF($G40=Paramètres!$H$2,$D40,0),0)</f>
        <v>0</v>
      </c>
      <c r="AR40" s="116">
        <f>IF(MONTH($B40)=11,IF($G40=Paramètres!$F$4,$D40,0),0)</f>
        <v>0</v>
      </c>
      <c r="AS40" s="116">
        <f>IF(MONTH($B40)=12,IF($G40=Paramètres!$H$2,$D40,0),0)</f>
        <v>0</v>
      </c>
      <c r="AT40" s="116">
        <f>IF(MONTH($B40)=12,IF($G40=Paramètres!$F$4,$D40,0),0)</f>
        <v>0</v>
      </c>
      <c r="AU40" s="116">
        <f>IF($G40=Paramètres!D$2,$D40,0)</f>
        <v>0</v>
      </c>
      <c r="AV40" s="116">
        <f>IF($G40=Paramètres!D$3,$D40,0)</f>
        <v>0</v>
      </c>
      <c r="AW40" s="116">
        <f>IF($G40=Paramètres!D$4,$D40,0)</f>
        <v>0</v>
      </c>
      <c r="AX40" s="116">
        <f>IF($G40=Paramètres!D$5,$D40,0)</f>
        <v>0</v>
      </c>
      <c r="AY40" s="116">
        <f>IF($G40=Paramètres!D$6,$D40,0)</f>
        <v>0</v>
      </c>
      <c r="AZ40" s="116">
        <f>IF($G40=Paramètres!D$7,$D40,0)</f>
        <v>0</v>
      </c>
      <c r="BA40" s="116">
        <f>IF($G40=Paramètres!D$8,$D40,0)</f>
        <v>0</v>
      </c>
      <c r="BB40" s="116">
        <f>IF($G40=Paramètres!D$9,$D40,0)</f>
        <v>0</v>
      </c>
      <c r="BC40" s="116">
        <f>IF($G40=Paramètres!D$10,$D40,0)</f>
        <v>0</v>
      </c>
      <c r="BD40" s="116">
        <f>IF($G40=Paramètres!D$11,$D40,0)</f>
        <v>0</v>
      </c>
      <c r="BE40" s="116">
        <f>IF($G40=Paramètres!D$12,$D40,0)</f>
        <v>0</v>
      </c>
      <c r="BF40" s="116">
        <f>IF($G40=Paramètres!E$2,$D40,0)</f>
        <v>0</v>
      </c>
      <c r="BG40" s="116">
        <f>IF($G40=Paramètres!E$3,$D40,0)</f>
        <v>0</v>
      </c>
      <c r="BH40" s="116">
        <f>IF($G40=Paramètres!E$4,$D40,0)</f>
        <v>0</v>
      </c>
      <c r="BI40" s="116">
        <f>IF($G40=Paramètres!F$2,$D40,0)</f>
        <v>0</v>
      </c>
      <c r="BJ40" s="116">
        <f>IF($G40=Paramètres!F$3,$D40,0)</f>
        <v>0</v>
      </c>
      <c r="BK40" s="116">
        <f>IF($G40=Paramètres!F$5,$D40,0)</f>
        <v>0</v>
      </c>
      <c r="BL40" s="116">
        <f>IF($G40=Paramètres!F$6,$D40,0)</f>
        <v>0</v>
      </c>
      <c r="BM40" s="116">
        <f>IF($G40=Paramètres!F$7,$D40,0)</f>
        <v>0</v>
      </c>
      <c r="BN40" s="116">
        <f>IF($G40=Paramètres!F$8,$D40,0)</f>
        <v>0</v>
      </c>
      <c r="BO40" s="116">
        <f>IF($G40=Paramètres!F$9,$D40,0)</f>
        <v>0</v>
      </c>
      <c r="BP40" s="116">
        <f t="shared" si="3"/>
        <v>0</v>
      </c>
      <c r="BQ40" s="116">
        <f>IF($G40=Paramètres!H$6,$D40,0)</f>
        <v>0</v>
      </c>
      <c r="BR40" s="116">
        <f>IF($G40=Paramètres!I$2,$D40,0)</f>
        <v>0</v>
      </c>
      <c r="BS40" s="116">
        <f>IF($G40=Paramètres!I$3,$D40,0)</f>
        <v>0</v>
      </c>
      <c r="BT40" s="116">
        <f>IF($G40=Paramètres!I$4,$D40,0)</f>
        <v>0</v>
      </c>
      <c r="BU40" s="116">
        <f>IF($G40=Paramètres!J$2,$D40,0)</f>
        <v>0</v>
      </c>
      <c r="BV40" s="116">
        <f>IF($G40=Paramètres!J$3,$D40,0)</f>
        <v>0</v>
      </c>
      <c r="BW40" s="116">
        <f>IF($G40=Paramètres!J$4,$D40,0)</f>
        <v>0</v>
      </c>
      <c r="BX40" s="116">
        <f t="shared" si="5"/>
        <v>0</v>
      </c>
      <c r="BY40" s="116">
        <f t="shared" si="6"/>
        <v>0</v>
      </c>
      <c r="BZ40" s="116">
        <f t="shared" si="7"/>
        <v>0</v>
      </c>
      <c r="CA40" s="116">
        <f t="shared" si="8"/>
        <v>0</v>
      </c>
      <c r="CB40" s="116">
        <f t="shared" si="9"/>
        <v>0</v>
      </c>
      <c r="CC40" s="116">
        <f t="shared" si="10"/>
        <v>0</v>
      </c>
      <c r="CD40" s="116">
        <f t="shared" si="11"/>
        <v>0</v>
      </c>
      <c r="CE40" s="116">
        <f t="shared" si="12"/>
        <v>0</v>
      </c>
      <c r="CF40" s="116">
        <f t="shared" si="13"/>
        <v>0</v>
      </c>
      <c r="CG40" s="116">
        <f t="shared" si="14"/>
        <v>0</v>
      </c>
      <c r="CH40" s="116">
        <f t="shared" si="15"/>
        <v>0</v>
      </c>
      <c r="CI40" s="116">
        <f t="shared" si="16"/>
        <v>0</v>
      </c>
      <c r="CJ40" s="116">
        <f t="shared" si="17"/>
        <v>0</v>
      </c>
      <c r="CK40" s="116">
        <f t="shared" si="18"/>
        <v>0</v>
      </c>
      <c r="CL40" s="116">
        <f t="shared" si="19"/>
        <v>0</v>
      </c>
      <c r="CM40" s="116">
        <f t="shared" si="20"/>
        <v>0</v>
      </c>
      <c r="CN40" s="116">
        <f t="shared" si="21"/>
        <v>0</v>
      </c>
      <c r="CO40" s="116">
        <f t="shared" si="22"/>
        <v>0</v>
      </c>
      <c r="CP40" s="116">
        <f t="shared" si="23"/>
        <v>0</v>
      </c>
      <c r="CQ40" s="116">
        <f t="shared" si="24"/>
        <v>0</v>
      </c>
      <c r="CR40" s="116">
        <f t="shared" si="25"/>
        <v>0</v>
      </c>
      <c r="CS40" s="116">
        <f t="shared" si="26"/>
        <v>0</v>
      </c>
      <c r="CT40" s="116">
        <f t="shared" si="27"/>
        <v>0</v>
      </c>
      <c r="CU40" s="116">
        <f t="shared" si="28"/>
        <v>0</v>
      </c>
    </row>
    <row r="41" spans="5:99">
      <c r="E41" s="106"/>
      <c r="F41" s="109"/>
      <c r="G41" s="109"/>
      <c r="H41" s="109"/>
      <c r="I41" s="109"/>
      <c r="J41" s="110" t="str">
        <f t="shared" si="4"/>
        <v/>
      </c>
      <c r="K41" s="116">
        <f>IF(MONTH($B41)=1,IF($G41=Paramètres!H$2,$D41,0),0)</f>
        <v>0</v>
      </c>
      <c r="L41" s="116">
        <f>IF(OR(MONTH($B41)=1,MONTH($B41)=2,MONTH($B41)=3),IF($G41=Paramètres!H$3,$D41,0),0)</f>
        <v>0</v>
      </c>
      <c r="M41" s="116">
        <f>IF(OR(MONTH($B41)=1,MONTH($B41)=2,MONTH($B41)=3),IF($G41=Paramètres!H$4,$D41,0),0)</f>
        <v>0</v>
      </c>
      <c r="N41" s="116">
        <f>IF(OR(MONTH($B41)=1,MONTH($B41)=2,MONTH($B41)=3),IF($G41=Paramètres!H$5,$D41,0),0)</f>
        <v>0</v>
      </c>
      <c r="O41" s="116">
        <f>IF(MONTH($B41)=1,IF($G41=Paramètres!F$4,$D41,0),0)</f>
        <v>0</v>
      </c>
      <c r="P41" s="116">
        <f>IF(MONTH($B41)=2,IF($G41=Paramètres!$H$2,$D41,0),0)</f>
        <v>0</v>
      </c>
      <c r="Q41" s="116">
        <f>IF(MONTH($B41)=2,IF($G41=Paramètres!$F$4,$D41,0),0)</f>
        <v>0</v>
      </c>
      <c r="R41" s="116">
        <f>IF(MONTH($B41)=3,IF($G41=Paramètres!$H$2,$D41,0),0)</f>
        <v>0</v>
      </c>
      <c r="S41" s="116">
        <f>IF(MONTH($B41)=3,IF($G41=Paramètres!$F$4,$D41,0),0)</f>
        <v>0</v>
      </c>
      <c r="T41" s="116">
        <f>IF(MONTH($B41)=4,IF($G41=Paramètres!$H$2,$D41,0),0)</f>
        <v>0</v>
      </c>
      <c r="U41" s="116">
        <f>IF(OR(MONTH($B41)=4,MONTH($B41)=5,MONTH($B41)=6),IF($G41=Paramètres!$H$3,$D41,0),0)</f>
        <v>0</v>
      </c>
      <c r="V41" s="116">
        <f>IF(OR(MONTH($B41)=4,MONTH($B41)=5,MONTH($B41)=6),IF($G41=Paramètres!$H$4,$D41,0),0)</f>
        <v>0</v>
      </c>
      <c r="W41" s="116">
        <f>IF(OR(MONTH($B41)=4,MONTH($B41)=5,MONTH($B41)=6),IF($G41=Paramètres!$H$5,$D41,0),0)</f>
        <v>0</v>
      </c>
      <c r="X41" s="116">
        <f>IF(MONTH($B41)=4,IF($G41=Paramètres!$F$4,$D41,0),0)</f>
        <v>0</v>
      </c>
      <c r="Y41" s="116">
        <f>IF(MONTH($B41)=5,IF($G41=Paramètres!$H$2,$D41,0),0)</f>
        <v>0</v>
      </c>
      <c r="Z41" s="116">
        <f>IF(MONTH($B41)=5,IF($G41=Paramètres!$F$4,$D41,0),0)</f>
        <v>0</v>
      </c>
      <c r="AA41" s="116">
        <f>IF(MONTH($B41)=6,IF($G41=Paramètres!$H$2,$D41,0),0)</f>
        <v>0</v>
      </c>
      <c r="AB41" s="116">
        <f>IF(MONTH($B41)=6,IF($G41=Paramètres!$F$4,$D41,0),0)</f>
        <v>0</v>
      </c>
      <c r="AC41" s="116">
        <f>IF(MONTH($B41)=7,IF($G41=Paramètres!$H$2,$D41,0),0)</f>
        <v>0</v>
      </c>
      <c r="AD41" s="116">
        <f>IF(OR(MONTH($B41)=7,MONTH($B41)=8,MONTH($B41)=9),IF($G41=Paramètres!$H$3,$D41,0),0)</f>
        <v>0</v>
      </c>
      <c r="AE41" s="116">
        <f>IF(OR(MONTH($B41)=7,MONTH($B41)=8,MONTH($B41)=9),IF($G41=Paramètres!$H$4,$D41,0),0)</f>
        <v>0</v>
      </c>
      <c r="AF41" s="116">
        <f>IF(OR(MONTH($B41)=7,MONTH($B41)=8,MONTH($B41)=9),IF($G41=Paramètres!$H$5,$D41,0),0)</f>
        <v>0</v>
      </c>
      <c r="AG41" s="116">
        <f>IF(MONTH($B41)=7,IF($G41=Paramètres!$F$4,$D41,0),0)</f>
        <v>0</v>
      </c>
      <c r="AH41" s="116">
        <f>IF(MONTH($B41)=8,IF($G41=Paramètres!$H$2,$D41,0),0)</f>
        <v>0</v>
      </c>
      <c r="AI41" s="116">
        <f>IF(MONTH($B41)=8,IF($G41=Paramètres!$F$4,$D41,0),0)</f>
        <v>0</v>
      </c>
      <c r="AJ41" s="116">
        <f>IF(MONTH($B41)=9,IF($G41=Paramètres!$H$2,$D41,0),0)</f>
        <v>0</v>
      </c>
      <c r="AK41" s="116">
        <f>IF(MONTH($B41)=9,IF($G41=Paramètres!$F$4,$D41,0),0)</f>
        <v>0</v>
      </c>
      <c r="AL41" s="116">
        <f>IF(MONTH($B41)=10,IF($G41=Paramètres!$H$2,$D41,0),0)</f>
        <v>0</v>
      </c>
      <c r="AM41" s="116">
        <f>IF(OR(MONTH($B41)=10,MONTH($B41)=11,MONTH($B41)=12),IF($G41=Paramètres!$H$3,$D41,0),0)</f>
        <v>0</v>
      </c>
      <c r="AN41" s="116">
        <f>IF(OR(MONTH($B41)=10,MONTH($B41)=11,MONTH($B41)=12),IF($G41=Paramètres!$H$4,$D41,0),0)</f>
        <v>0</v>
      </c>
      <c r="AO41" s="116">
        <f>IF(OR(MONTH($B41)=10,MONTH($B41)=11,MONTH($B41)=12),IF($G41=Paramètres!$H$5,$D41,0),0)</f>
        <v>0</v>
      </c>
      <c r="AP41" s="116">
        <f>IF(MONTH($B41)=10,IF($G41=Paramètres!$F$4,$D41,0),0)</f>
        <v>0</v>
      </c>
      <c r="AQ41" s="116">
        <f>IF(MONTH($B41)=11,IF($G41=Paramètres!$H$2,$D41,0),0)</f>
        <v>0</v>
      </c>
      <c r="AR41" s="116">
        <f>IF(MONTH($B41)=11,IF($G41=Paramètres!$F$4,$D41,0),0)</f>
        <v>0</v>
      </c>
      <c r="AS41" s="116">
        <f>IF(MONTH($B41)=12,IF($G41=Paramètres!$H$2,$D41,0),0)</f>
        <v>0</v>
      </c>
      <c r="AT41" s="116">
        <f>IF(MONTH($B41)=12,IF($G41=Paramètres!$F$4,$D41,0),0)</f>
        <v>0</v>
      </c>
      <c r="AU41" s="116">
        <f>IF($G41=Paramètres!D$2,$D41,0)</f>
        <v>0</v>
      </c>
      <c r="AV41" s="116">
        <f>IF($G41=Paramètres!D$3,$D41,0)</f>
        <v>0</v>
      </c>
      <c r="AW41" s="116">
        <f>IF($G41=Paramètres!D$4,$D41,0)</f>
        <v>0</v>
      </c>
      <c r="AX41" s="116">
        <f>IF($G41=Paramètres!D$5,$D41,0)</f>
        <v>0</v>
      </c>
      <c r="AY41" s="116">
        <f>IF($G41=Paramètres!D$6,$D41,0)</f>
        <v>0</v>
      </c>
      <c r="AZ41" s="116">
        <f>IF($G41=Paramètres!D$7,$D41,0)</f>
        <v>0</v>
      </c>
      <c r="BA41" s="116">
        <f>IF($G41=Paramètres!D$8,$D41,0)</f>
        <v>0</v>
      </c>
      <c r="BB41" s="116">
        <f>IF($G41=Paramètres!D$9,$D41,0)</f>
        <v>0</v>
      </c>
      <c r="BC41" s="116">
        <f>IF($G41=Paramètres!D$10,$D41,0)</f>
        <v>0</v>
      </c>
      <c r="BD41" s="116">
        <f>IF($G41=Paramètres!D$11,$D41,0)</f>
        <v>0</v>
      </c>
      <c r="BE41" s="116">
        <f>IF($G41=Paramètres!D$12,$D41,0)</f>
        <v>0</v>
      </c>
      <c r="BF41" s="116">
        <f>IF($G41=Paramètres!E$2,$D41,0)</f>
        <v>0</v>
      </c>
      <c r="BG41" s="116">
        <f>IF($G41=Paramètres!E$3,$D41,0)</f>
        <v>0</v>
      </c>
      <c r="BH41" s="116">
        <f>IF($G41=Paramètres!E$4,$D41,0)</f>
        <v>0</v>
      </c>
      <c r="BI41" s="116">
        <f>IF($G41=Paramètres!F$2,$D41,0)</f>
        <v>0</v>
      </c>
      <c r="BJ41" s="116">
        <f>IF($G41=Paramètres!F$3,$D41,0)</f>
        <v>0</v>
      </c>
      <c r="BK41" s="116">
        <f>IF($G41=Paramètres!F$5,$D41,0)</f>
        <v>0</v>
      </c>
      <c r="BL41" s="116">
        <f>IF($G41=Paramètres!F$6,$D41,0)</f>
        <v>0</v>
      </c>
      <c r="BM41" s="116">
        <f>IF($G41=Paramètres!F$7,$D41,0)</f>
        <v>0</v>
      </c>
      <c r="BN41" s="116">
        <f>IF($G41=Paramètres!F$8,$D41,0)</f>
        <v>0</v>
      </c>
      <c r="BO41" s="116">
        <f>IF($G41=Paramètres!F$9,$D41,0)</f>
        <v>0</v>
      </c>
      <c r="BP41" s="116">
        <f t="shared" si="3"/>
        <v>0</v>
      </c>
      <c r="BQ41" s="116">
        <f>IF($G41=Paramètres!H$6,$D41,0)</f>
        <v>0</v>
      </c>
      <c r="BR41" s="116">
        <f>IF($G41=Paramètres!I$2,$D41,0)</f>
        <v>0</v>
      </c>
      <c r="BS41" s="116">
        <f>IF($G41=Paramètres!I$3,$D41,0)</f>
        <v>0</v>
      </c>
      <c r="BT41" s="116">
        <f>IF($G41=Paramètres!I$4,$D41,0)</f>
        <v>0</v>
      </c>
      <c r="BU41" s="116">
        <f>IF($G41=Paramètres!J$2,$D41,0)</f>
        <v>0</v>
      </c>
      <c r="BV41" s="116">
        <f>IF($G41=Paramètres!J$3,$D41,0)</f>
        <v>0</v>
      </c>
      <c r="BW41" s="116">
        <f>IF($G41=Paramètres!J$4,$D41,0)</f>
        <v>0</v>
      </c>
      <c r="BX41" s="116">
        <f t="shared" si="5"/>
        <v>0</v>
      </c>
      <c r="BY41" s="116">
        <f t="shared" si="6"/>
        <v>0</v>
      </c>
      <c r="BZ41" s="116">
        <f t="shared" si="7"/>
        <v>0</v>
      </c>
      <c r="CA41" s="116">
        <f t="shared" si="8"/>
        <v>0</v>
      </c>
      <c r="CB41" s="116">
        <f t="shared" si="9"/>
        <v>0</v>
      </c>
      <c r="CC41" s="116">
        <f t="shared" si="10"/>
        <v>0</v>
      </c>
      <c r="CD41" s="116">
        <f t="shared" si="11"/>
        <v>0</v>
      </c>
      <c r="CE41" s="116">
        <f t="shared" si="12"/>
        <v>0</v>
      </c>
      <c r="CF41" s="116">
        <f t="shared" si="13"/>
        <v>0</v>
      </c>
      <c r="CG41" s="116">
        <f t="shared" si="14"/>
        <v>0</v>
      </c>
      <c r="CH41" s="116">
        <f t="shared" si="15"/>
        <v>0</v>
      </c>
      <c r="CI41" s="116">
        <f t="shared" si="16"/>
        <v>0</v>
      </c>
      <c r="CJ41" s="116">
        <f t="shared" si="17"/>
        <v>0</v>
      </c>
      <c r="CK41" s="116">
        <f t="shared" si="18"/>
        <v>0</v>
      </c>
      <c r="CL41" s="116">
        <f t="shared" si="19"/>
        <v>0</v>
      </c>
      <c r="CM41" s="116">
        <f t="shared" si="20"/>
        <v>0</v>
      </c>
      <c r="CN41" s="116">
        <f t="shared" si="21"/>
        <v>0</v>
      </c>
      <c r="CO41" s="116">
        <f t="shared" si="22"/>
        <v>0</v>
      </c>
      <c r="CP41" s="116">
        <f t="shared" si="23"/>
        <v>0</v>
      </c>
      <c r="CQ41" s="116">
        <f t="shared" si="24"/>
        <v>0</v>
      </c>
      <c r="CR41" s="116">
        <f t="shared" si="25"/>
        <v>0</v>
      </c>
      <c r="CS41" s="116">
        <f t="shared" si="26"/>
        <v>0</v>
      </c>
      <c r="CT41" s="116">
        <f t="shared" si="27"/>
        <v>0</v>
      </c>
      <c r="CU41" s="116">
        <f t="shared" si="28"/>
        <v>0</v>
      </c>
    </row>
    <row r="42" spans="5:99">
      <c r="E42" s="106"/>
      <c r="F42" s="109"/>
      <c r="G42" s="109"/>
      <c r="H42" s="109"/>
      <c r="I42" s="109"/>
      <c r="J42" s="110" t="str">
        <f t="shared" si="4"/>
        <v/>
      </c>
      <c r="K42" s="116">
        <f>IF(MONTH($B42)=1,IF($G42=Paramètres!H$2,$D42,0),0)</f>
        <v>0</v>
      </c>
      <c r="L42" s="116">
        <f>IF(OR(MONTH($B42)=1,MONTH($B42)=2,MONTH($B42)=3),IF($G42=Paramètres!H$3,$D42,0),0)</f>
        <v>0</v>
      </c>
      <c r="M42" s="116">
        <f>IF(OR(MONTH($B42)=1,MONTH($B42)=2,MONTH($B42)=3),IF($G42=Paramètres!H$4,$D42,0),0)</f>
        <v>0</v>
      </c>
      <c r="N42" s="116">
        <f>IF(OR(MONTH($B42)=1,MONTH($B42)=2,MONTH($B42)=3),IF($G42=Paramètres!H$5,$D42,0),0)</f>
        <v>0</v>
      </c>
      <c r="O42" s="116">
        <f>IF(MONTH($B42)=1,IF($G42=Paramètres!F$4,$D42,0),0)</f>
        <v>0</v>
      </c>
      <c r="P42" s="116">
        <f>IF(MONTH($B42)=2,IF($G42=Paramètres!$H$2,$D42,0),0)</f>
        <v>0</v>
      </c>
      <c r="Q42" s="116">
        <f>IF(MONTH($B42)=2,IF($G42=Paramètres!$F$4,$D42,0),0)</f>
        <v>0</v>
      </c>
      <c r="R42" s="116">
        <f>IF(MONTH($B42)=3,IF($G42=Paramètres!$H$2,$D42,0),0)</f>
        <v>0</v>
      </c>
      <c r="S42" s="116">
        <f>IF(MONTH($B42)=3,IF($G42=Paramètres!$F$4,$D42,0),0)</f>
        <v>0</v>
      </c>
      <c r="T42" s="116">
        <f>IF(MONTH($B42)=4,IF($G42=Paramètres!$H$2,$D42,0),0)</f>
        <v>0</v>
      </c>
      <c r="U42" s="116">
        <f>IF(OR(MONTH($B42)=4,MONTH($B42)=5,MONTH($B42)=6),IF($G42=Paramètres!$H$3,$D42,0),0)</f>
        <v>0</v>
      </c>
      <c r="V42" s="116">
        <f>IF(OR(MONTH($B42)=4,MONTH($B42)=5,MONTH($B42)=6),IF($G42=Paramètres!$H$4,$D42,0),0)</f>
        <v>0</v>
      </c>
      <c r="W42" s="116">
        <f>IF(OR(MONTH($B42)=4,MONTH($B42)=5,MONTH($B42)=6),IF($G42=Paramètres!$H$5,$D42,0),0)</f>
        <v>0</v>
      </c>
      <c r="X42" s="116">
        <f>IF(MONTH($B42)=4,IF($G42=Paramètres!$F$4,$D42,0),0)</f>
        <v>0</v>
      </c>
      <c r="Y42" s="116">
        <f>IF(MONTH($B42)=5,IF($G42=Paramètres!$H$2,$D42,0),0)</f>
        <v>0</v>
      </c>
      <c r="Z42" s="116">
        <f>IF(MONTH($B42)=5,IF($G42=Paramètres!$F$4,$D42,0),0)</f>
        <v>0</v>
      </c>
      <c r="AA42" s="116">
        <f>IF(MONTH($B42)=6,IF($G42=Paramètres!$H$2,$D42,0),0)</f>
        <v>0</v>
      </c>
      <c r="AB42" s="116">
        <f>IF(MONTH($B42)=6,IF($G42=Paramètres!$F$4,$D42,0),0)</f>
        <v>0</v>
      </c>
      <c r="AC42" s="116">
        <f>IF(MONTH($B42)=7,IF($G42=Paramètres!$H$2,$D42,0),0)</f>
        <v>0</v>
      </c>
      <c r="AD42" s="116">
        <f>IF(OR(MONTH($B42)=7,MONTH($B42)=8,MONTH($B42)=9),IF($G42=Paramètres!$H$3,$D42,0),0)</f>
        <v>0</v>
      </c>
      <c r="AE42" s="116">
        <f>IF(OR(MONTH($B42)=7,MONTH($B42)=8,MONTH($B42)=9),IF($G42=Paramètres!$H$4,$D42,0),0)</f>
        <v>0</v>
      </c>
      <c r="AF42" s="116">
        <f>IF(OR(MONTH($B42)=7,MONTH($B42)=8,MONTH($B42)=9),IF($G42=Paramètres!$H$5,$D42,0),0)</f>
        <v>0</v>
      </c>
      <c r="AG42" s="116">
        <f>IF(MONTH($B42)=7,IF($G42=Paramètres!$F$4,$D42,0),0)</f>
        <v>0</v>
      </c>
      <c r="AH42" s="116">
        <f>IF(MONTH($B42)=8,IF($G42=Paramètres!$H$2,$D42,0),0)</f>
        <v>0</v>
      </c>
      <c r="AI42" s="116">
        <f>IF(MONTH($B42)=8,IF($G42=Paramètres!$F$4,$D42,0),0)</f>
        <v>0</v>
      </c>
      <c r="AJ42" s="116">
        <f>IF(MONTH($B42)=9,IF($G42=Paramètres!$H$2,$D42,0),0)</f>
        <v>0</v>
      </c>
      <c r="AK42" s="116">
        <f>IF(MONTH($B42)=9,IF($G42=Paramètres!$F$4,$D42,0),0)</f>
        <v>0</v>
      </c>
      <c r="AL42" s="116">
        <f>IF(MONTH($B42)=10,IF($G42=Paramètres!$H$2,$D42,0),0)</f>
        <v>0</v>
      </c>
      <c r="AM42" s="116">
        <f>IF(OR(MONTH($B42)=10,MONTH($B42)=11,MONTH($B42)=12),IF($G42=Paramètres!$H$3,$D42,0),0)</f>
        <v>0</v>
      </c>
      <c r="AN42" s="116">
        <f>IF(OR(MONTH($B42)=10,MONTH($B42)=11,MONTH($B42)=12),IF($G42=Paramètres!$H$4,$D42,0),0)</f>
        <v>0</v>
      </c>
      <c r="AO42" s="116">
        <f>IF(OR(MONTH($B42)=10,MONTH($B42)=11,MONTH($B42)=12),IF($G42=Paramètres!$H$5,$D42,0),0)</f>
        <v>0</v>
      </c>
      <c r="AP42" s="116">
        <f>IF(MONTH($B42)=10,IF($G42=Paramètres!$F$4,$D42,0),0)</f>
        <v>0</v>
      </c>
      <c r="AQ42" s="116">
        <f>IF(MONTH($B42)=11,IF($G42=Paramètres!$H$2,$D42,0),0)</f>
        <v>0</v>
      </c>
      <c r="AR42" s="116">
        <f>IF(MONTH($B42)=11,IF($G42=Paramètres!$F$4,$D42,0),0)</f>
        <v>0</v>
      </c>
      <c r="AS42" s="116">
        <f>IF(MONTH($B42)=12,IF($G42=Paramètres!$H$2,$D42,0),0)</f>
        <v>0</v>
      </c>
      <c r="AT42" s="116">
        <f>IF(MONTH($B42)=12,IF($G42=Paramètres!$F$4,$D42,0),0)</f>
        <v>0</v>
      </c>
      <c r="AU42" s="116">
        <f>IF($G42=Paramètres!D$2,$D42,0)</f>
        <v>0</v>
      </c>
      <c r="AV42" s="116">
        <f>IF($G42=Paramètres!D$3,$D42,0)</f>
        <v>0</v>
      </c>
      <c r="AW42" s="116">
        <f>IF($G42=Paramètres!D$4,$D42,0)</f>
        <v>0</v>
      </c>
      <c r="AX42" s="116">
        <f>IF($G42=Paramètres!D$5,$D42,0)</f>
        <v>0</v>
      </c>
      <c r="AY42" s="116">
        <f>IF($G42=Paramètres!D$6,$D42,0)</f>
        <v>0</v>
      </c>
      <c r="AZ42" s="116">
        <f>IF($G42=Paramètres!D$7,$D42,0)</f>
        <v>0</v>
      </c>
      <c r="BA42" s="116">
        <f>IF($G42=Paramètres!D$8,$D42,0)</f>
        <v>0</v>
      </c>
      <c r="BB42" s="116">
        <f>IF($G42=Paramètres!D$9,$D42,0)</f>
        <v>0</v>
      </c>
      <c r="BC42" s="116">
        <f>IF($G42=Paramètres!D$10,$D42,0)</f>
        <v>0</v>
      </c>
      <c r="BD42" s="116">
        <f>IF($G42=Paramètres!D$11,$D42,0)</f>
        <v>0</v>
      </c>
      <c r="BE42" s="116">
        <f>IF($G42=Paramètres!D$12,$D42,0)</f>
        <v>0</v>
      </c>
      <c r="BF42" s="116">
        <f>IF($G42=Paramètres!E$2,$D42,0)</f>
        <v>0</v>
      </c>
      <c r="BG42" s="116">
        <f>IF($G42=Paramètres!E$3,$D42,0)</f>
        <v>0</v>
      </c>
      <c r="BH42" s="116">
        <f>IF($G42=Paramètres!E$4,$D42,0)</f>
        <v>0</v>
      </c>
      <c r="BI42" s="116">
        <f>IF($G42=Paramètres!F$2,$D42,0)</f>
        <v>0</v>
      </c>
      <c r="BJ42" s="116">
        <f>IF($G42=Paramètres!F$3,$D42,0)</f>
        <v>0</v>
      </c>
      <c r="BK42" s="116">
        <f>IF($G42=Paramètres!F$5,$D42,0)</f>
        <v>0</v>
      </c>
      <c r="BL42" s="116">
        <f>IF($G42=Paramètres!F$6,$D42,0)</f>
        <v>0</v>
      </c>
      <c r="BM42" s="116">
        <f>IF($G42=Paramètres!F$7,$D42,0)</f>
        <v>0</v>
      </c>
      <c r="BN42" s="116">
        <f>IF($G42=Paramètres!F$8,$D42,0)</f>
        <v>0</v>
      </c>
      <c r="BO42" s="116">
        <f>IF($G42=Paramètres!F$9,$D42,0)</f>
        <v>0</v>
      </c>
      <c r="BP42" s="116">
        <f t="shared" si="3"/>
        <v>0</v>
      </c>
      <c r="BQ42" s="116">
        <f>IF($G42=Paramètres!H$6,$D42,0)</f>
        <v>0</v>
      </c>
      <c r="BR42" s="116">
        <f>IF($G42=Paramètres!I$2,$D42,0)</f>
        <v>0</v>
      </c>
      <c r="BS42" s="116">
        <f>IF($G42=Paramètres!I$3,$D42,0)</f>
        <v>0</v>
      </c>
      <c r="BT42" s="116">
        <f>IF($G42=Paramètres!I$4,$D42,0)</f>
        <v>0</v>
      </c>
      <c r="BU42" s="116">
        <f>IF($G42=Paramètres!J$2,$D42,0)</f>
        <v>0</v>
      </c>
      <c r="BV42" s="116">
        <f>IF($G42=Paramètres!J$3,$D42,0)</f>
        <v>0</v>
      </c>
      <c r="BW42" s="116">
        <f>IF($G42=Paramètres!J$4,$D42,0)</f>
        <v>0</v>
      </c>
      <c r="BX42" s="116">
        <f t="shared" si="5"/>
        <v>0</v>
      </c>
      <c r="BY42" s="116">
        <f t="shared" si="6"/>
        <v>0</v>
      </c>
      <c r="BZ42" s="116">
        <f t="shared" si="7"/>
        <v>0</v>
      </c>
      <c r="CA42" s="116">
        <f t="shared" si="8"/>
        <v>0</v>
      </c>
      <c r="CB42" s="116">
        <f t="shared" si="9"/>
        <v>0</v>
      </c>
      <c r="CC42" s="116">
        <f t="shared" si="10"/>
        <v>0</v>
      </c>
      <c r="CD42" s="116">
        <f t="shared" si="11"/>
        <v>0</v>
      </c>
      <c r="CE42" s="116">
        <f t="shared" si="12"/>
        <v>0</v>
      </c>
      <c r="CF42" s="116">
        <f t="shared" si="13"/>
        <v>0</v>
      </c>
      <c r="CG42" s="116">
        <f t="shared" si="14"/>
        <v>0</v>
      </c>
      <c r="CH42" s="116">
        <f t="shared" si="15"/>
        <v>0</v>
      </c>
      <c r="CI42" s="116">
        <f t="shared" si="16"/>
        <v>0</v>
      </c>
      <c r="CJ42" s="116">
        <f t="shared" si="17"/>
        <v>0</v>
      </c>
      <c r="CK42" s="116">
        <f t="shared" si="18"/>
        <v>0</v>
      </c>
      <c r="CL42" s="116">
        <f t="shared" si="19"/>
        <v>0</v>
      </c>
      <c r="CM42" s="116">
        <f t="shared" si="20"/>
        <v>0</v>
      </c>
      <c r="CN42" s="116">
        <f t="shared" si="21"/>
        <v>0</v>
      </c>
      <c r="CO42" s="116">
        <f t="shared" si="22"/>
        <v>0</v>
      </c>
      <c r="CP42" s="116">
        <f t="shared" si="23"/>
        <v>0</v>
      </c>
      <c r="CQ42" s="116">
        <f t="shared" si="24"/>
        <v>0</v>
      </c>
      <c r="CR42" s="116">
        <f t="shared" si="25"/>
        <v>0</v>
      </c>
      <c r="CS42" s="116">
        <f t="shared" si="26"/>
        <v>0</v>
      </c>
      <c r="CT42" s="116">
        <f t="shared" si="27"/>
        <v>0</v>
      </c>
      <c r="CU42" s="116">
        <f t="shared" si="28"/>
        <v>0</v>
      </c>
    </row>
    <row r="43" spans="5:99">
      <c r="E43" s="106"/>
      <c r="F43" s="109"/>
      <c r="G43" s="109"/>
      <c r="H43" s="109"/>
      <c r="I43" s="109"/>
      <c r="J43" s="110" t="str">
        <f t="shared" si="4"/>
        <v/>
      </c>
      <c r="K43" s="116">
        <f>IF(MONTH($B43)=1,IF($G43=Paramètres!H$2,$D43,0),0)</f>
        <v>0</v>
      </c>
      <c r="L43" s="116">
        <f>IF(OR(MONTH($B43)=1,MONTH($B43)=2,MONTH($B43)=3),IF($G43=Paramètres!H$3,$D43,0),0)</f>
        <v>0</v>
      </c>
      <c r="M43" s="116">
        <f>IF(OR(MONTH($B43)=1,MONTH($B43)=2,MONTH($B43)=3),IF($G43=Paramètres!H$4,$D43,0),0)</f>
        <v>0</v>
      </c>
      <c r="N43" s="116">
        <f>IF(OR(MONTH($B43)=1,MONTH($B43)=2,MONTH($B43)=3),IF($G43=Paramètres!H$5,$D43,0),0)</f>
        <v>0</v>
      </c>
      <c r="O43" s="116">
        <f>IF(MONTH($B43)=1,IF($G43=Paramètres!F$4,$D43,0),0)</f>
        <v>0</v>
      </c>
      <c r="P43" s="116">
        <f>IF(MONTH($B43)=2,IF($G43=Paramètres!$H$2,$D43,0),0)</f>
        <v>0</v>
      </c>
      <c r="Q43" s="116">
        <f>IF(MONTH($B43)=2,IF($G43=Paramètres!$F$4,$D43,0),0)</f>
        <v>0</v>
      </c>
      <c r="R43" s="116">
        <f>IF(MONTH($B43)=3,IF($G43=Paramètres!$H$2,$D43,0),0)</f>
        <v>0</v>
      </c>
      <c r="S43" s="116">
        <f>IF(MONTH($B43)=3,IF($G43=Paramètres!$F$4,$D43,0),0)</f>
        <v>0</v>
      </c>
      <c r="T43" s="116">
        <f>IF(MONTH($B43)=4,IF($G43=Paramètres!$H$2,$D43,0),0)</f>
        <v>0</v>
      </c>
      <c r="U43" s="116">
        <f>IF(OR(MONTH($B43)=4,MONTH($B43)=5,MONTH($B43)=6),IF($G43=Paramètres!$H$3,$D43,0),0)</f>
        <v>0</v>
      </c>
      <c r="V43" s="116">
        <f>IF(OR(MONTH($B43)=4,MONTH($B43)=5,MONTH($B43)=6),IF($G43=Paramètres!$H$4,$D43,0),0)</f>
        <v>0</v>
      </c>
      <c r="W43" s="116">
        <f>IF(OR(MONTH($B43)=4,MONTH($B43)=5,MONTH($B43)=6),IF($G43=Paramètres!$H$5,$D43,0),0)</f>
        <v>0</v>
      </c>
      <c r="X43" s="116">
        <f>IF(MONTH($B43)=4,IF($G43=Paramètres!$F$4,$D43,0),0)</f>
        <v>0</v>
      </c>
      <c r="Y43" s="116">
        <f>IF(MONTH($B43)=5,IF($G43=Paramètres!$H$2,$D43,0),0)</f>
        <v>0</v>
      </c>
      <c r="Z43" s="116">
        <f>IF(MONTH($B43)=5,IF($G43=Paramètres!$F$4,$D43,0),0)</f>
        <v>0</v>
      </c>
      <c r="AA43" s="116">
        <f>IF(MONTH($B43)=6,IF($G43=Paramètres!$H$2,$D43,0),0)</f>
        <v>0</v>
      </c>
      <c r="AB43" s="116">
        <f>IF(MONTH($B43)=6,IF($G43=Paramètres!$F$4,$D43,0),0)</f>
        <v>0</v>
      </c>
      <c r="AC43" s="116">
        <f>IF(MONTH($B43)=7,IF($G43=Paramètres!$H$2,$D43,0),0)</f>
        <v>0</v>
      </c>
      <c r="AD43" s="116">
        <f>IF(OR(MONTH($B43)=7,MONTH($B43)=8,MONTH($B43)=9),IF($G43=Paramètres!$H$3,$D43,0),0)</f>
        <v>0</v>
      </c>
      <c r="AE43" s="116">
        <f>IF(OR(MONTH($B43)=7,MONTH($B43)=8,MONTH($B43)=9),IF($G43=Paramètres!$H$4,$D43,0),0)</f>
        <v>0</v>
      </c>
      <c r="AF43" s="116">
        <f>IF(OR(MONTH($B43)=7,MONTH($B43)=8,MONTH($B43)=9),IF($G43=Paramètres!$H$5,$D43,0),0)</f>
        <v>0</v>
      </c>
      <c r="AG43" s="116">
        <f>IF(MONTH($B43)=7,IF($G43=Paramètres!$F$4,$D43,0),0)</f>
        <v>0</v>
      </c>
      <c r="AH43" s="116">
        <f>IF(MONTH($B43)=8,IF($G43=Paramètres!$H$2,$D43,0),0)</f>
        <v>0</v>
      </c>
      <c r="AI43" s="116">
        <f>IF(MONTH($B43)=8,IF($G43=Paramètres!$F$4,$D43,0),0)</f>
        <v>0</v>
      </c>
      <c r="AJ43" s="116">
        <f>IF(MONTH($B43)=9,IF($G43=Paramètres!$H$2,$D43,0),0)</f>
        <v>0</v>
      </c>
      <c r="AK43" s="116">
        <f>IF(MONTH($B43)=9,IF($G43=Paramètres!$F$4,$D43,0),0)</f>
        <v>0</v>
      </c>
      <c r="AL43" s="116">
        <f>IF(MONTH($B43)=10,IF($G43=Paramètres!$H$2,$D43,0),0)</f>
        <v>0</v>
      </c>
      <c r="AM43" s="116">
        <f>IF(OR(MONTH($B43)=10,MONTH($B43)=11,MONTH($B43)=12),IF($G43=Paramètres!$H$3,$D43,0),0)</f>
        <v>0</v>
      </c>
      <c r="AN43" s="116">
        <f>IF(OR(MONTH($B43)=10,MONTH($B43)=11,MONTH($B43)=12),IF($G43=Paramètres!$H$4,$D43,0),0)</f>
        <v>0</v>
      </c>
      <c r="AO43" s="116">
        <f>IF(OR(MONTH($B43)=10,MONTH($B43)=11,MONTH($B43)=12),IF($G43=Paramètres!$H$5,$D43,0),0)</f>
        <v>0</v>
      </c>
      <c r="AP43" s="116">
        <f>IF(MONTH($B43)=10,IF($G43=Paramètres!$F$4,$D43,0),0)</f>
        <v>0</v>
      </c>
      <c r="AQ43" s="116">
        <f>IF(MONTH($B43)=11,IF($G43=Paramètres!$H$2,$D43,0),0)</f>
        <v>0</v>
      </c>
      <c r="AR43" s="116">
        <f>IF(MONTH($B43)=11,IF($G43=Paramètres!$F$4,$D43,0),0)</f>
        <v>0</v>
      </c>
      <c r="AS43" s="116">
        <f>IF(MONTH($B43)=12,IF($G43=Paramètres!$H$2,$D43,0),0)</f>
        <v>0</v>
      </c>
      <c r="AT43" s="116">
        <f>IF(MONTH($B43)=12,IF($G43=Paramètres!$F$4,$D43,0),0)</f>
        <v>0</v>
      </c>
      <c r="AU43" s="116">
        <f>IF($G43=Paramètres!D$2,$D43,0)</f>
        <v>0</v>
      </c>
      <c r="AV43" s="116">
        <f>IF($G43=Paramètres!D$3,$D43,0)</f>
        <v>0</v>
      </c>
      <c r="AW43" s="116">
        <f>IF($G43=Paramètres!D$4,$D43,0)</f>
        <v>0</v>
      </c>
      <c r="AX43" s="116">
        <f>IF($G43=Paramètres!D$5,$D43,0)</f>
        <v>0</v>
      </c>
      <c r="AY43" s="116">
        <f>IF($G43=Paramètres!D$6,$D43,0)</f>
        <v>0</v>
      </c>
      <c r="AZ43" s="116">
        <f>IF($G43=Paramètres!D$7,$D43,0)</f>
        <v>0</v>
      </c>
      <c r="BA43" s="116">
        <f>IF($G43=Paramètres!D$8,$D43,0)</f>
        <v>0</v>
      </c>
      <c r="BB43" s="116">
        <f>IF($G43=Paramètres!D$9,$D43,0)</f>
        <v>0</v>
      </c>
      <c r="BC43" s="116">
        <f>IF($G43=Paramètres!D$10,$D43,0)</f>
        <v>0</v>
      </c>
      <c r="BD43" s="116">
        <f>IF($G43=Paramètres!D$11,$D43,0)</f>
        <v>0</v>
      </c>
      <c r="BE43" s="116">
        <f>IF($G43=Paramètres!D$12,$D43,0)</f>
        <v>0</v>
      </c>
      <c r="BF43" s="116">
        <f>IF($G43=Paramètres!E$2,$D43,0)</f>
        <v>0</v>
      </c>
      <c r="BG43" s="116">
        <f>IF($G43=Paramètres!E$3,$D43,0)</f>
        <v>0</v>
      </c>
      <c r="BH43" s="116">
        <f>IF($G43=Paramètres!E$4,$D43,0)</f>
        <v>0</v>
      </c>
      <c r="BI43" s="116">
        <f>IF($G43=Paramètres!F$2,$D43,0)</f>
        <v>0</v>
      </c>
      <c r="BJ43" s="116">
        <f>IF($G43=Paramètres!F$3,$D43,0)</f>
        <v>0</v>
      </c>
      <c r="BK43" s="116">
        <f>IF($G43=Paramètres!F$5,$D43,0)</f>
        <v>0</v>
      </c>
      <c r="BL43" s="116">
        <f>IF($G43=Paramètres!F$6,$D43,0)</f>
        <v>0</v>
      </c>
      <c r="BM43" s="116">
        <f>IF($G43=Paramètres!F$7,$D43,0)</f>
        <v>0</v>
      </c>
      <c r="BN43" s="116">
        <f>IF($G43=Paramètres!F$8,$D43,0)</f>
        <v>0</v>
      </c>
      <c r="BO43" s="116">
        <f>IF($G43=Paramètres!F$9,$D43,0)</f>
        <v>0</v>
      </c>
      <c r="BP43" s="116">
        <f t="shared" si="3"/>
        <v>0</v>
      </c>
      <c r="BQ43" s="116">
        <f>IF($G43=Paramètres!H$6,$D43,0)</f>
        <v>0</v>
      </c>
      <c r="BR43" s="116">
        <f>IF($G43=Paramètres!I$2,$D43,0)</f>
        <v>0</v>
      </c>
      <c r="BS43" s="116">
        <f>IF($G43=Paramètres!I$3,$D43,0)</f>
        <v>0</v>
      </c>
      <c r="BT43" s="116">
        <f>IF($G43=Paramètres!I$4,$D43,0)</f>
        <v>0</v>
      </c>
      <c r="BU43" s="116">
        <f>IF($G43=Paramètres!J$2,$D43,0)</f>
        <v>0</v>
      </c>
      <c r="BV43" s="116">
        <f>IF($G43=Paramètres!J$3,$D43,0)</f>
        <v>0</v>
      </c>
      <c r="BW43" s="116">
        <f>IF($G43=Paramètres!J$4,$D43,0)</f>
        <v>0</v>
      </c>
      <c r="BX43" s="116">
        <f t="shared" si="5"/>
        <v>0</v>
      </c>
      <c r="BY43" s="116">
        <f t="shared" si="6"/>
        <v>0</v>
      </c>
      <c r="BZ43" s="116">
        <f t="shared" si="7"/>
        <v>0</v>
      </c>
      <c r="CA43" s="116">
        <f t="shared" si="8"/>
        <v>0</v>
      </c>
      <c r="CB43" s="116">
        <f t="shared" si="9"/>
        <v>0</v>
      </c>
      <c r="CC43" s="116">
        <f t="shared" si="10"/>
        <v>0</v>
      </c>
      <c r="CD43" s="116">
        <f t="shared" si="11"/>
        <v>0</v>
      </c>
      <c r="CE43" s="116">
        <f t="shared" si="12"/>
        <v>0</v>
      </c>
      <c r="CF43" s="116">
        <f t="shared" si="13"/>
        <v>0</v>
      </c>
      <c r="CG43" s="116">
        <f t="shared" si="14"/>
        <v>0</v>
      </c>
      <c r="CH43" s="116">
        <f t="shared" si="15"/>
        <v>0</v>
      </c>
      <c r="CI43" s="116">
        <f t="shared" si="16"/>
        <v>0</v>
      </c>
      <c r="CJ43" s="116">
        <f t="shared" si="17"/>
        <v>0</v>
      </c>
      <c r="CK43" s="116">
        <f t="shared" si="18"/>
        <v>0</v>
      </c>
      <c r="CL43" s="116">
        <f t="shared" si="19"/>
        <v>0</v>
      </c>
      <c r="CM43" s="116">
        <f t="shared" si="20"/>
        <v>0</v>
      </c>
      <c r="CN43" s="116">
        <f t="shared" si="21"/>
        <v>0</v>
      </c>
      <c r="CO43" s="116">
        <f t="shared" si="22"/>
        <v>0</v>
      </c>
      <c r="CP43" s="116">
        <f t="shared" si="23"/>
        <v>0</v>
      </c>
      <c r="CQ43" s="116">
        <f t="shared" si="24"/>
        <v>0</v>
      </c>
      <c r="CR43" s="116">
        <f t="shared" si="25"/>
        <v>0</v>
      </c>
      <c r="CS43" s="116">
        <f t="shared" si="26"/>
        <v>0</v>
      </c>
      <c r="CT43" s="116">
        <f t="shared" si="27"/>
        <v>0</v>
      </c>
      <c r="CU43" s="116">
        <f t="shared" si="28"/>
        <v>0</v>
      </c>
    </row>
    <row r="44" spans="5:99">
      <c r="E44" s="106"/>
      <c r="F44" s="109"/>
      <c r="G44" s="109"/>
      <c r="H44" s="109"/>
      <c r="I44" s="109"/>
      <c r="J44" s="110" t="str">
        <f t="shared" si="4"/>
        <v/>
      </c>
      <c r="K44" s="116">
        <f>IF(MONTH($B44)=1,IF($G44=Paramètres!H$2,$D44,0),0)</f>
        <v>0</v>
      </c>
      <c r="L44" s="116">
        <f>IF(OR(MONTH($B44)=1,MONTH($B44)=2,MONTH($B44)=3),IF($G44=Paramètres!H$3,$D44,0),0)</f>
        <v>0</v>
      </c>
      <c r="M44" s="116">
        <f>IF(OR(MONTH($B44)=1,MONTH($B44)=2,MONTH($B44)=3),IF($G44=Paramètres!H$4,$D44,0),0)</f>
        <v>0</v>
      </c>
      <c r="N44" s="116">
        <f>IF(OR(MONTH($B44)=1,MONTH($B44)=2,MONTH($B44)=3),IF($G44=Paramètres!H$5,$D44,0),0)</f>
        <v>0</v>
      </c>
      <c r="O44" s="116">
        <f>IF(MONTH($B44)=1,IF($G44=Paramètres!F$4,$D44,0),0)</f>
        <v>0</v>
      </c>
      <c r="P44" s="116">
        <f>IF(MONTH($B44)=2,IF($G44=Paramètres!$H$2,$D44,0),0)</f>
        <v>0</v>
      </c>
      <c r="Q44" s="116">
        <f>IF(MONTH($B44)=2,IF($G44=Paramètres!$F$4,$D44,0),0)</f>
        <v>0</v>
      </c>
      <c r="R44" s="116">
        <f>IF(MONTH($B44)=3,IF($G44=Paramètres!$H$2,$D44,0),0)</f>
        <v>0</v>
      </c>
      <c r="S44" s="116">
        <f>IF(MONTH($B44)=3,IF($G44=Paramètres!$F$4,$D44,0),0)</f>
        <v>0</v>
      </c>
      <c r="T44" s="116">
        <f>IF(MONTH($B44)=4,IF($G44=Paramètres!$H$2,$D44,0),0)</f>
        <v>0</v>
      </c>
      <c r="U44" s="116">
        <f>IF(OR(MONTH($B44)=4,MONTH($B44)=5,MONTH($B44)=6),IF($G44=Paramètres!$H$3,$D44,0),0)</f>
        <v>0</v>
      </c>
      <c r="V44" s="116">
        <f>IF(OR(MONTH($B44)=4,MONTH($B44)=5,MONTH($B44)=6),IF($G44=Paramètres!$H$4,$D44,0),0)</f>
        <v>0</v>
      </c>
      <c r="W44" s="116">
        <f>IF(OR(MONTH($B44)=4,MONTH($B44)=5,MONTH($B44)=6),IF($G44=Paramètres!$H$5,$D44,0),0)</f>
        <v>0</v>
      </c>
      <c r="X44" s="116">
        <f>IF(MONTH($B44)=4,IF($G44=Paramètres!$F$4,$D44,0),0)</f>
        <v>0</v>
      </c>
      <c r="Y44" s="116">
        <f>IF(MONTH($B44)=5,IF($G44=Paramètres!$H$2,$D44,0),0)</f>
        <v>0</v>
      </c>
      <c r="Z44" s="116">
        <f>IF(MONTH($B44)=5,IF($G44=Paramètres!$F$4,$D44,0),0)</f>
        <v>0</v>
      </c>
      <c r="AA44" s="116">
        <f>IF(MONTH($B44)=6,IF($G44=Paramètres!$H$2,$D44,0),0)</f>
        <v>0</v>
      </c>
      <c r="AB44" s="116">
        <f>IF(MONTH($B44)=6,IF($G44=Paramètres!$F$4,$D44,0),0)</f>
        <v>0</v>
      </c>
      <c r="AC44" s="116">
        <f>IF(MONTH($B44)=7,IF($G44=Paramètres!$H$2,$D44,0),0)</f>
        <v>0</v>
      </c>
      <c r="AD44" s="116">
        <f>IF(OR(MONTH($B44)=7,MONTH($B44)=8,MONTH($B44)=9),IF($G44=Paramètres!$H$3,$D44,0),0)</f>
        <v>0</v>
      </c>
      <c r="AE44" s="116">
        <f>IF(OR(MONTH($B44)=7,MONTH($B44)=8,MONTH($B44)=9),IF($G44=Paramètres!$H$4,$D44,0),0)</f>
        <v>0</v>
      </c>
      <c r="AF44" s="116">
        <f>IF(OR(MONTH($B44)=7,MONTH($B44)=8,MONTH($B44)=9),IF($G44=Paramètres!$H$5,$D44,0),0)</f>
        <v>0</v>
      </c>
      <c r="AG44" s="116">
        <f>IF(MONTH($B44)=7,IF($G44=Paramètres!$F$4,$D44,0),0)</f>
        <v>0</v>
      </c>
      <c r="AH44" s="116">
        <f>IF(MONTH($B44)=8,IF($G44=Paramètres!$H$2,$D44,0),0)</f>
        <v>0</v>
      </c>
      <c r="AI44" s="116">
        <f>IF(MONTH($B44)=8,IF($G44=Paramètres!$F$4,$D44,0),0)</f>
        <v>0</v>
      </c>
      <c r="AJ44" s="116">
        <f>IF(MONTH($B44)=9,IF($G44=Paramètres!$H$2,$D44,0),0)</f>
        <v>0</v>
      </c>
      <c r="AK44" s="116">
        <f>IF(MONTH($B44)=9,IF($G44=Paramètres!$F$4,$D44,0),0)</f>
        <v>0</v>
      </c>
      <c r="AL44" s="116">
        <f>IF(MONTH($B44)=10,IF($G44=Paramètres!$H$2,$D44,0),0)</f>
        <v>0</v>
      </c>
      <c r="AM44" s="116">
        <f>IF(OR(MONTH($B44)=10,MONTH($B44)=11,MONTH($B44)=12),IF($G44=Paramètres!$H$3,$D44,0),0)</f>
        <v>0</v>
      </c>
      <c r="AN44" s="116">
        <f>IF(OR(MONTH($B44)=10,MONTH($B44)=11,MONTH($B44)=12),IF($G44=Paramètres!$H$4,$D44,0),0)</f>
        <v>0</v>
      </c>
      <c r="AO44" s="116">
        <f>IF(OR(MONTH($B44)=10,MONTH($B44)=11,MONTH($B44)=12),IF($G44=Paramètres!$H$5,$D44,0),0)</f>
        <v>0</v>
      </c>
      <c r="AP44" s="116">
        <f>IF(MONTH($B44)=10,IF($G44=Paramètres!$F$4,$D44,0),0)</f>
        <v>0</v>
      </c>
      <c r="AQ44" s="116">
        <f>IF(MONTH($B44)=11,IF($G44=Paramètres!$H$2,$D44,0),0)</f>
        <v>0</v>
      </c>
      <c r="AR44" s="116">
        <f>IF(MONTH($B44)=11,IF($G44=Paramètres!$F$4,$D44,0),0)</f>
        <v>0</v>
      </c>
      <c r="AS44" s="116">
        <f>IF(MONTH($B44)=12,IF($G44=Paramètres!$H$2,$D44,0),0)</f>
        <v>0</v>
      </c>
      <c r="AT44" s="116">
        <f>IF(MONTH($B44)=12,IF($G44=Paramètres!$F$4,$D44,0),0)</f>
        <v>0</v>
      </c>
      <c r="AU44" s="116">
        <f>IF($G44=Paramètres!D$2,$D44,0)</f>
        <v>0</v>
      </c>
      <c r="AV44" s="116">
        <f>IF($G44=Paramètres!D$3,$D44,0)</f>
        <v>0</v>
      </c>
      <c r="AW44" s="116">
        <f>IF($G44=Paramètres!D$4,$D44,0)</f>
        <v>0</v>
      </c>
      <c r="AX44" s="116">
        <f>IF($G44=Paramètres!D$5,$D44,0)</f>
        <v>0</v>
      </c>
      <c r="AY44" s="116">
        <f>IF($G44=Paramètres!D$6,$D44,0)</f>
        <v>0</v>
      </c>
      <c r="AZ44" s="116">
        <f>IF($G44=Paramètres!D$7,$D44,0)</f>
        <v>0</v>
      </c>
      <c r="BA44" s="116">
        <f>IF($G44=Paramètres!D$8,$D44,0)</f>
        <v>0</v>
      </c>
      <c r="BB44" s="116">
        <f>IF($G44=Paramètres!D$9,$D44,0)</f>
        <v>0</v>
      </c>
      <c r="BC44" s="116">
        <f>IF($G44=Paramètres!D$10,$D44,0)</f>
        <v>0</v>
      </c>
      <c r="BD44" s="116">
        <f>IF($G44=Paramètres!D$11,$D44,0)</f>
        <v>0</v>
      </c>
      <c r="BE44" s="116">
        <f>IF($G44=Paramètres!D$12,$D44,0)</f>
        <v>0</v>
      </c>
      <c r="BF44" s="116">
        <f>IF($G44=Paramètres!E$2,$D44,0)</f>
        <v>0</v>
      </c>
      <c r="BG44" s="116">
        <f>IF($G44=Paramètres!E$3,$D44,0)</f>
        <v>0</v>
      </c>
      <c r="BH44" s="116">
        <f>IF($G44=Paramètres!E$4,$D44,0)</f>
        <v>0</v>
      </c>
      <c r="BI44" s="116">
        <f>IF($G44=Paramètres!F$2,$D44,0)</f>
        <v>0</v>
      </c>
      <c r="BJ44" s="116">
        <f>IF($G44=Paramètres!F$3,$D44,0)</f>
        <v>0</v>
      </c>
      <c r="BK44" s="116">
        <f>IF($G44=Paramètres!F$5,$D44,0)</f>
        <v>0</v>
      </c>
      <c r="BL44" s="116">
        <f>IF($G44=Paramètres!F$6,$D44,0)</f>
        <v>0</v>
      </c>
      <c r="BM44" s="116">
        <f>IF($G44=Paramètres!F$7,$D44,0)</f>
        <v>0</v>
      </c>
      <c r="BN44" s="116">
        <f>IF($G44=Paramètres!F$8,$D44,0)</f>
        <v>0</v>
      </c>
      <c r="BO44" s="116">
        <f>IF($G44=Paramètres!F$9,$D44,0)</f>
        <v>0</v>
      </c>
      <c r="BP44" s="116">
        <f t="shared" si="3"/>
        <v>0</v>
      </c>
      <c r="BQ44" s="116">
        <f>IF($G44=Paramètres!H$6,$D44,0)</f>
        <v>0</v>
      </c>
      <c r="BR44" s="116">
        <f>IF($G44=Paramètres!I$2,$D44,0)</f>
        <v>0</v>
      </c>
      <c r="BS44" s="116">
        <f>IF($G44=Paramètres!I$3,$D44,0)</f>
        <v>0</v>
      </c>
      <c r="BT44" s="116">
        <f>IF($G44=Paramètres!I$4,$D44,0)</f>
        <v>0</v>
      </c>
      <c r="BU44" s="116">
        <f>IF($G44=Paramètres!J$2,$D44,0)</f>
        <v>0</v>
      </c>
      <c r="BV44" s="116">
        <f>IF($G44=Paramètres!J$3,$D44,0)</f>
        <v>0</v>
      </c>
      <c r="BW44" s="116">
        <f>IF($G44=Paramètres!J$4,$D44,0)</f>
        <v>0</v>
      </c>
      <c r="BX44" s="116">
        <f t="shared" si="5"/>
        <v>0</v>
      </c>
      <c r="BY44" s="116">
        <f t="shared" si="6"/>
        <v>0</v>
      </c>
      <c r="BZ44" s="116">
        <f t="shared" si="7"/>
        <v>0</v>
      </c>
      <c r="CA44" s="116">
        <f t="shared" si="8"/>
        <v>0</v>
      </c>
      <c r="CB44" s="116">
        <f t="shared" si="9"/>
        <v>0</v>
      </c>
      <c r="CC44" s="116">
        <f t="shared" si="10"/>
        <v>0</v>
      </c>
      <c r="CD44" s="116">
        <f t="shared" si="11"/>
        <v>0</v>
      </c>
      <c r="CE44" s="116">
        <f t="shared" si="12"/>
        <v>0</v>
      </c>
      <c r="CF44" s="116">
        <f t="shared" si="13"/>
        <v>0</v>
      </c>
      <c r="CG44" s="116">
        <f t="shared" si="14"/>
        <v>0</v>
      </c>
      <c r="CH44" s="116">
        <f t="shared" si="15"/>
        <v>0</v>
      </c>
      <c r="CI44" s="116">
        <f t="shared" si="16"/>
        <v>0</v>
      </c>
      <c r="CJ44" s="116">
        <f t="shared" si="17"/>
        <v>0</v>
      </c>
      <c r="CK44" s="116">
        <f t="shared" si="18"/>
        <v>0</v>
      </c>
      <c r="CL44" s="116">
        <f t="shared" si="19"/>
        <v>0</v>
      </c>
      <c r="CM44" s="116">
        <f t="shared" si="20"/>
        <v>0</v>
      </c>
      <c r="CN44" s="116">
        <f t="shared" si="21"/>
        <v>0</v>
      </c>
      <c r="CO44" s="116">
        <f t="shared" si="22"/>
        <v>0</v>
      </c>
      <c r="CP44" s="116">
        <f t="shared" si="23"/>
        <v>0</v>
      </c>
      <c r="CQ44" s="116">
        <f t="shared" si="24"/>
        <v>0</v>
      </c>
      <c r="CR44" s="116">
        <f t="shared" si="25"/>
        <v>0</v>
      </c>
      <c r="CS44" s="116">
        <f t="shared" si="26"/>
        <v>0</v>
      </c>
      <c r="CT44" s="116">
        <f t="shared" si="27"/>
        <v>0</v>
      </c>
      <c r="CU44" s="116">
        <f t="shared" si="28"/>
        <v>0</v>
      </c>
    </row>
    <row r="45" spans="5:99">
      <c r="E45" s="106"/>
      <c r="F45" s="109"/>
      <c r="G45" s="109"/>
      <c r="H45" s="109"/>
      <c r="I45" s="109"/>
      <c r="J45" s="110" t="str">
        <f t="shared" si="4"/>
        <v/>
      </c>
      <c r="K45" s="116">
        <f>IF(MONTH($B45)=1,IF($G45=Paramètres!H$2,$D45,0),0)</f>
        <v>0</v>
      </c>
      <c r="L45" s="116">
        <f>IF(OR(MONTH($B45)=1,MONTH($B45)=2,MONTH($B45)=3),IF($G45=Paramètres!H$3,$D45,0),0)</f>
        <v>0</v>
      </c>
      <c r="M45" s="116">
        <f>IF(OR(MONTH($B45)=1,MONTH($B45)=2,MONTH($B45)=3),IF($G45=Paramètres!H$4,$D45,0),0)</f>
        <v>0</v>
      </c>
      <c r="N45" s="116">
        <f>IF(OR(MONTH($B45)=1,MONTH($B45)=2,MONTH($B45)=3),IF($G45=Paramètres!H$5,$D45,0),0)</f>
        <v>0</v>
      </c>
      <c r="O45" s="116">
        <f>IF(MONTH($B45)=1,IF($G45=Paramètres!F$4,$D45,0),0)</f>
        <v>0</v>
      </c>
      <c r="P45" s="116">
        <f>IF(MONTH($B45)=2,IF($G45=Paramètres!$H$2,$D45,0),0)</f>
        <v>0</v>
      </c>
      <c r="Q45" s="116">
        <f>IF(MONTH($B45)=2,IF($G45=Paramètres!$F$4,$D45,0),0)</f>
        <v>0</v>
      </c>
      <c r="R45" s="116">
        <f>IF(MONTH($B45)=3,IF($G45=Paramètres!$H$2,$D45,0),0)</f>
        <v>0</v>
      </c>
      <c r="S45" s="116">
        <f>IF(MONTH($B45)=3,IF($G45=Paramètres!$F$4,$D45,0),0)</f>
        <v>0</v>
      </c>
      <c r="T45" s="116">
        <f>IF(MONTH($B45)=4,IF($G45=Paramètres!$H$2,$D45,0),0)</f>
        <v>0</v>
      </c>
      <c r="U45" s="116">
        <f>IF(OR(MONTH($B45)=4,MONTH($B45)=5,MONTH($B45)=6),IF($G45=Paramètres!$H$3,$D45,0),0)</f>
        <v>0</v>
      </c>
      <c r="V45" s="116">
        <f>IF(OR(MONTH($B45)=4,MONTH($B45)=5,MONTH($B45)=6),IF($G45=Paramètres!$H$4,$D45,0),0)</f>
        <v>0</v>
      </c>
      <c r="W45" s="116">
        <f>IF(OR(MONTH($B45)=4,MONTH($B45)=5,MONTH($B45)=6),IF($G45=Paramètres!$H$5,$D45,0),0)</f>
        <v>0</v>
      </c>
      <c r="X45" s="116">
        <f>IF(MONTH($B45)=4,IF($G45=Paramètres!$F$4,$D45,0),0)</f>
        <v>0</v>
      </c>
      <c r="Y45" s="116">
        <f>IF(MONTH($B45)=5,IF($G45=Paramètres!$H$2,$D45,0),0)</f>
        <v>0</v>
      </c>
      <c r="Z45" s="116">
        <f>IF(MONTH($B45)=5,IF($G45=Paramètres!$F$4,$D45,0),0)</f>
        <v>0</v>
      </c>
      <c r="AA45" s="116">
        <f>IF(MONTH($B45)=6,IF($G45=Paramètres!$H$2,$D45,0),0)</f>
        <v>0</v>
      </c>
      <c r="AB45" s="116">
        <f>IF(MONTH($B45)=6,IF($G45=Paramètres!$F$4,$D45,0),0)</f>
        <v>0</v>
      </c>
      <c r="AC45" s="116">
        <f>IF(MONTH($B45)=7,IF($G45=Paramètres!$H$2,$D45,0),0)</f>
        <v>0</v>
      </c>
      <c r="AD45" s="116">
        <f>IF(OR(MONTH($B45)=7,MONTH($B45)=8,MONTH($B45)=9),IF($G45=Paramètres!$H$3,$D45,0),0)</f>
        <v>0</v>
      </c>
      <c r="AE45" s="116">
        <f>IF(OR(MONTH($B45)=7,MONTH($B45)=8,MONTH($B45)=9),IF($G45=Paramètres!$H$4,$D45,0),0)</f>
        <v>0</v>
      </c>
      <c r="AF45" s="116">
        <f>IF(OR(MONTH($B45)=7,MONTH($B45)=8,MONTH($B45)=9),IF($G45=Paramètres!$H$5,$D45,0),0)</f>
        <v>0</v>
      </c>
      <c r="AG45" s="116">
        <f>IF(MONTH($B45)=7,IF($G45=Paramètres!$F$4,$D45,0),0)</f>
        <v>0</v>
      </c>
      <c r="AH45" s="116">
        <f>IF(MONTH($B45)=8,IF($G45=Paramètres!$H$2,$D45,0),0)</f>
        <v>0</v>
      </c>
      <c r="AI45" s="116">
        <f>IF(MONTH($B45)=8,IF($G45=Paramètres!$F$4,$D45,0),0)</f>
        <v>0</v>
      </c>
      <c r="AJ45" s="116">
        <f>IF(MONTH($B45)=9,IF($G45=Paramètres!$H$2,$D45,0),0)</f>
        <v>0</v>
      </c>
      <c r="AK45" s="116">
        <f>IF(MONTH($B45)=9,IF($G45=Paramètres!$F$4,$D45,0),0)</f>
        <v>0</v>
      </c>
      <c r="AL45" s="116">
        <f>IF(MONTH($B45)=10,IF($G45=Paramètres!$H$2,$D45,0),0)</f>
        <v>0</v>
      </c>
      <c r="AM45" s="116">
        <f>IF(OR(MONTH($B45)=10,MONTH($B45)=11,MONTH($B45)=12),IF($G45=Paramètres!$H$3,$D45,0),0)</f>
        <v>0</v>
      </c>
      <c r="AN45" s="116">
        <f>IF(OR(MONTH($B45)=10,MONTH($B45)=11,MONTH($B45)=12),IF($G45=Paramètres!$H$4,$D45,0),0)</f>
        <v>0</v>
      </c>
      <c r="AO45" s="116">
        <f>IF(OR(MONTH($B45)=10,MONTH($B45)=11,MONTH($B45)=12),IF($G45=Paramètres!$H$5,$D45,0),0)</f>
        <v>0</v>
      </c>
      <c r="AP45" s="116">
        <f>IF(MONTH($B45)=10,IF($G45=Paramètres!$F$4,$D45,0),0)</f>
        <v>0</v>
      </c>
      <c r="AQ45" s="116">
        <f>IF(MONTH($B45)=11,IF($G45=Paramètres!$H$2,$D45,0),0)</f>
        <v>0</v>
      </c>
      <c r="AR45" s="116">
        <f>IF(MONTH($B45)=11,IF($G45=Paramètres!$F$4,$D45,0),0)</f>
        <v>0</v>
      </c>
      <c r="AS45" s="116">
        <f>IF(MONTH($B45)=12,IF($G45=Paramètres!$H$2,$D45,0),0)</f>
        <v>0</v>
      </c>
      <c r="AT45" s="116">
        <f>IF(MONTH($B45)=12,IF($G45=Paramètres!$F$4,$D45,0),0)</f>
        <v>0</v>
      </c>
      <c r="AU45" s="116">
        <f>IF($G45=Paramètres!D$2,$D45,0)</f>
        <v>0</v>
      </c>
      <c r="AV45" s="116">
        <f>IF($G45=Paramètres!D$3,$D45,0)</f>
        <v>0</v>
      </c>
      <c r="AW45" s="116">
        <f>IF($G45=Paramètres!D$4,$D45,0)</f>
        <v>0</v>
      </c>
      <c r="AX45" s="116">
        <f>IF($G45=Paramètres!D$5,$D45,0)</f>
        <v>0</v>
      </c>
      <c r="AY45" s="116">
        <f>IF($G45=Paramètres!D$6,$D45,0)</f>
        <v>0</v>
      </c>
      <c r="AZ45" s="116">
        <f>IF($G45=Paramètres!D$7,$D45,0)</f>
        <v>0</v>
      </c>
      <c r="BA45" s="116">
        <f>IF($G45=Paramètres!D$8,$D45,0)</f>
        <v>0</v>
      </c>
      <c r="BB45" s="116">
        <f>IF($G45=Paramètres!D$9,$D45,0)</f>
        <v>0</v>
      </c>
      <c r="BC45" s="116">
        <f>IF($G45=Paramètres!D$10,$D45,0)</f>
        <v>0</v>
      </c>
      <c r="BD45" s="116">
        <f>IF($G45=Paramètres!D$11,$D45,0)</f>
        <v>0</v>
      </c>
      <c r="BE45" s="116">
        <f>IF($G45=Paramètres!D$12,$D45,0)</f>
        <v>0</v>
      </c>
      <c r="BF45" s="116">
        <f>IF($G45=Paramètres!E$2,$D45,0)</f>
        <v>0</v>
      </c>
      <c r="BG45" s="116">
        <f>IF($G45=Paramètres!E$3,$D45,0)</f>
        <v>0</v>
      </c>
      <c r="BH45" s="116">
        <f>IF($G45=Paramètres!E$4,$D45,0)</f>
        <v>0</v>
      </c>
      <c r="BI45" s="116">
        <f>IF($G45=Paramètres!F$2,$D45,0)</f>
        <v>0</v>
      </c>
      <c r="BJ45" s="116">
        <f>IF($G45=Paramètres!F$3,$D45,0)</f>
        <v>0</v>
      </c>
      <c r="BK45" s="116">
        <f>IF($G45=Paramètres!F$5,$D45,0)</f>
        <v>0</v>
      </c>
      <c r="BL45" s="116">
        <f>IF($G45=Paramètres!F$6,$D45,0)</f>
        <v>0</v>
      </c>
      <c r="BM45" s="116">
        <f>IF($G45=Paramètres!F$7,$D45,0)</f>
        <v>0</v>
      </c>
      <c r="BN45" s="116">
        <f>IF($G45=Paramètres!F$8,$D45,0)</f>
        <v>0</v>
      </c>
      <c r="BO45" s="116">
        <f>IF($G45=Paramètres!F$9,$D45,0)</f>
        <v>0</v>
      </c>
      <c r="BP45" s="116">
        <f t="shared" si="3"/>
        <v>0</v>
      </c>
      <c r="BQ45" s="116">
        <f>IF($G45=Paramètres!H$6,$D45,0)</f>
        <v>0</v>
      </c>
      <c r="BR45" s="116">
        <f>IF($G45=Paramètres!I$2,$D45,0)</f>
        <v>0</v>
      </c>
      <c r="BS45" s="116">
        <f>IF($G45=Paramètres!I$3,$D45,0)</f>
        <v>0</v>
      </c>
      <c r="BT45" s="116">
        <f>IF($G45=Paramètres!I$4,$D45,0)</f>
        <v>0</v>
      </c>
      <c r="BU45" s="116">
        <f>IF($G45=Paramètres!J$2,$D45,0)</f>
        <v>0</v>
      </c>
      <c r="BV45" s="116">
        <f>IF($G45=Paramètres!J$3,$D45,0)</f>
        <v>0</v>
      </c>
      <c r="BW45" s="116">
        <f>IF($G45=Paramètres!J$4,$D45,0)</f>
        <v>0</v>
      </c>
      <c r="BX45" s="116">
        <f t="shared" si="5"/>
        <v>0</v>
      </c>
      <c r="BY45" s="116">
        <f t="shared" si="6"/>
        <v>0</v>
      </c>
      <c r="BZ45" s="116">
        <f t="shared" si="7"/>
        <v>0</v>
      </c>
      <c r="CA45" s="116">
        <f t="shared" si="8"/>
        <v>0</v>
      </c>
      <c r="CB45" s="116">
        <f t="shared" si="9"/>
        <v>0</v>
      </c>
      <c r="CC45" s="116">
        <f t="shared" si="10"/>
        <v>0</v>
      </c>
      <c r="CD45" s="116">
        <f t="shared" si="11"/>
        <v>0</v>
      </c>
      <c r="CE45" s="116">
        <f t="shared" si="12"/>
        <v>0</v>
      </c>
      <c r="CF45" s="116">
        <f t="shared" si="13"/>
        <v>0</v>
      </c>
      <c r="CG45" s="116">
        <f t="shared" si="14"/>
        <v>0</v>
      </c>
      <c r="CH45" s="116">
        <f t="shared" si="15"/>
        <v>0</v>
      </c>
      <c r="CI45" s="116">
        <f t="shared" si="16"/>
        <v>0</v>
      </c>
      <c r="CJ45" s="116">
        <f t="shared" si="17"/>
        <v>0</v>
      </c>
      <c r="CK45" s="116">
        <f t="shared" si="18"/>
        <v>0</v>
      </c>
      <c r="CL45" s="116">
        <f t="shared" si="19"/>
        <v>0</v>
      </c>
      <c r="CM45" s="116">
        <f t="shared" si="20"/>
        <v>0</v>
      </c>
      <c r="CN45" s="116">
        <f t="shared" si="21"/>
        <v>0</v>
      </c>
      <c r="CO45" s="116">
        <f t="shared" si="22"/>
        <v>0</v>
      </c>
      <c r="CP45" s="116">
        <f t="shared" si="23"/>
        <v>0</v>
      </c>
      <c r="CQ45" s="116">
        <f t="shared" si="24"/>
        <v>0</v>
      </c>
      <c r="CR45" s="116">
        <f t="shared" si="25"/>
        <v>0</v>
      </c>
      <c r="CS45" s="116">
        <f t="shared" si="26"/>
        <v>0</v>
      </c>
      <c r="CT45" s="116">
        <f t="shared" si="27"/>
        <v>0</v>
      </c>
      <c r="CU45" s="116">
        <f t="shared" si="28"/>
        <v>0</v>
      </c>
    </row>
    <row r="46" spans="5:99">
      <c r="E46" s="106"/>
      <c r="F46" s="109"/>
      <c r="G46" s="109"/>
      <c r="H46" s="109"/>
      <c r="I46" s="109"/>
      <c r="J46" s="110" t="str">
        <f t="shared" si="4"/>
        <v/>
      </c>
      <c r="K46" s="116">
        <f>IF(MONTH($B46)=1,IF($G46=Paramètres!H$2,$D46,0),0)</f>
        <v>0</v>
      </c>
      <c r="L46" s="116">
        <f>IF(OR(MONTH($B46)=1,MONTH($B46)=2,MONTH($B46)=3),IF($G46=Paramètres!H$3,$D46,0),0)</f>
        <v>0</v>
      </c>
      <c r="M46" s="116">
        <f>IF(OR(MONTH($B46)=1,MONTH($B46)=2,MONTH($B46)=3),IF($G46=Paramètres!H$4,$D46,0),0)</f>
        <v>0</v>
      </c>
      <c r="N46" s="116">
        <f>IF(OR(MONTH($B46)=1,MONTH($B46)=2,MONTH($B46)=3),IF($G46=Paramètres!H$5,$D46,0),0)</f>
        <v>0</v>
      </c>
      <c r="O46" s="116">
        <f>IF(MONTH($B46)=1,IF($G46=Paramètres!F$4,$D46,0),0)</f>
        <v>0</v>
      </c>
      <c r="P46" s="116">
        <f>IF(MONTH($B46)=2,IF($G46=Paramètres!$H$2,$D46,0),0)</f>
        <v>0</v>
      </c>
      <c r="Q46" s="116">
        <f>IF(MONTH($B46)=2,IF($G46=Paramètres!$F$4,$D46,0),0)</f>
        <v>0</v>
      </c>
      <c r="R46" s="116">
        <f>IF(MONTH($B46)=3,IF($G46=Paramètres!$H$2,$D46,0),0)</f>
        <v>0</v>
      </c>
      <c r="S46" s="116">
        <f>IF(MONTH($B46)=3,IF($G46=Paramètres!$F$4,$D46,0),0)</f>
        <v>0</v>
      </c>
      <c r="T46" s="116">
        <f>IF(MONTH($B46)=4,IF($G46=Paramètres!$H$2,$D46,0),0)</f>
        <v>0</v>
      </c>
      <c r="U46" s="116">
        <f>IF(OR(MONTH($B46)=4,MONTH($B46)=5,MONTH($B46)=6),IF($G46=Paramètres!$H$3,$D46,0),0)</f>
        <v>0</v>
      </c>
      <c r="V46" s="116">
        <f>IF(OR(MONTH($B46)=4,MONTH($B46)=5,MONTH($B46)=6),IF($G46=Paramètres!$H$4,$D46,0),0)</f>
        <v>0</v>
      </c>
      <c r="W46" s="116">
        <f>IF(OR(MONTH($B46)=4,MONTH($B46)=5,MONTH($B46)=6),IF($G46=Paramètres!$H$5,$D46,0),0)</f>
        <v>0</v>
      </c>
      <c r="X46" s="116">
        <f>IF(MONTH($B46)=4,IF($G46=Paramètres!$F$4,$D46,0),0)</f>
        <v>0</v>
      </c>
      <c r="Y46" s="116">
        <f>IF(MONTH($B46)=5,IF($G46=Paramètres!$H$2,$D46,0),0)</f>
        <v>0</v>
      </c>
      <c r="Z46" s="116">
        <f>IF(MONTH($B46)=5,IF($G46=Paramètres!$F$4,$D46,0),0)</f>
        <v>0</v>
      </c>
      <c r="AA46" s="116">
        <f>IF(MONTH($B46)=6,IF($G46=Paramètres!$H$2,$D46,0),0)</f>
        <v>0</v>
      </c>
      <c r="AB46" s="116">
        <f>IF(MONTH($B46)=6,IF($G46=Paramètres!$F$4,$D46,0),0)</f>
        <v>0</v>
      </c>
      <c r="AC46" s="116">
        <f>IF(MONTH($B46)=7,IF($G46=Paramètres!$H$2,$D46,0),0)</f>
        <v>0</v>
      </c>
      <c r="AD46" s="116">
        <f>IF(OR(MONTH($B46)=7,MONTH($B46)=8,MONTH($B46)=9),IF($G46=Paramètres!$H$3,$D46,0),0)</f>
        <v>0</v>
      </c>
      <c r="AE46" s="116">
        <f>IF(OR(MONTH($B46)=7,MONTH($B46)=8,MONTH($B46)=9),IF($G46=Paramètres!$H$4,$D46,0),0)</f>
        <v>0</v>
      </c>
      <c r="AF46" s="116">
        <f>IF(OR(MONTH($B46)=7,MONTH($B46)=8,MONTH($B46)=9),IF($G46=Paramètres!$H$5,$D46,0),0)</f>
        <v>0</v>
      </c>
      <c r="AG46" s="116">
        <f>IF(MONTH($B46)=7,IF($G46=Paramètres!$F$4,$D46,0),0)</f>
        <v>0</v>
      </c>
      <c r="AH46" s="116">
        <f>IF(MONTH($B46)=8,IF($G46=Paramètres!$H$2,$D46,0),0)</f>
        <v>0</v>
      </c>
      <c r="AI46" s="116">
        <f>IF(MONTH($B46)=8,IF($G46=Paramètres!$F$4,$D46,0),0)</f>
        <v>0</v>
      </c>
      <c r="AJ46" s="116">
        <f>IF(MONTH($B46)=9,IF($G46=Paramètres!$H$2,$D46,0),0)</f>
        <v>0</v>
      </c>
      <c r="AK46" s="116">
        <f>IF(MONTH($B46)=9,IF($G46=Paramètres!$F$4,$D46,0),0)</f>
        <v>0</v>
      </c>
      <c r="AL46" s="116">
        <f>IF(MONTH($B46)=10,IF($G46=Paramètres!$H$2,$D46,0),0)</f>
        <v>0</v>
      </c>
      <c r="AM46" s="116">
        <f>IF(OR(MONTH($B46)=10,MONTH($B46)=11,MONTH($B46)=12),IF($G46=Paramètres!$H$3,$D46,0),0)</f>
        <v>0</v>
      </c>
      <c r="AN46" s="116">
        <f>IF(OR(MONTH($B46)=10,MONTH($B46)=11,MONTH($B46)=12),IF($G46=Paramètres!$H$4,$D46,0),0)</f>
        <v>0</v>
      </c>
      <c r="AO46" s="116">
        <f>IF(OR(MONTH($B46)=10,MONTH($B46)=11,MONTH($B46)=12),IF($G46=Paramètres!$H$5,$D46,0),0)</f>
        <v>0</v>
      </c>
      <c r="AP46" s="116">
        <f>IF(MONTH($B46)=10,IF($G46=Paramètres!$F$4,$D46,0),0)</f>
        <v>0</v>
      </c>
      <c r="AQ46" s="116">
        <f>IF(MONTH($B46)=11,IF($G46=Paramètres!$H$2,$D46,0),0)</f>
        <v>0</v>
      </c>
      <c r="AR46" s="116">
        <f>IF(MONTH($B46)=11,IF($G46=Paramètres!$F$4,$D46,0),0)</f>
        <v>0</v>
      </c>
      <c r="AS46" s="116">
        <f>IF(MONTH($B46)=12,IF($G46=Paramètres!$H$2,$D46,0),0)</f>
        <v>0</v>
      </c>
      <c r="AT46" s="116">
        <f>IF(MONTH($B46)=12,IF($G46=Paramètres!$F$4,$D46,0),0)</f>
        <v>0</v>
      </c>
      <c r="AU46" s="116">
        <f>IF($G46=Paramètres!D$2,$D46,0)</f>
        <v>0</v>
      </c>
      <c r="AV46" s="116">
        <f>IF($G46=Paramètres!D$3,$D46,0)</f>
        <v>0</v>
      </c>
      <c r="AW46" s="116">
        <f>IF($G46=Paramètres!D$4,$D46,0)</f>
        <v>0</v>
      </c>
      <c r="AX46" s="116">
        <f>IF($G46=Paramètres!D$5,$D46,0)</f>
        <v>0</v>
      </c>
      <c r="AY46" s="116">
        <f>IF($G46=Paramètres!D$6,$D46,0)</f>
        <v>0</v>
      </c>
      <c r="AZ46" s="116">
        <f>IF($G46=Paramètres!D$7,$D46,0)</f>
        <v>0</v>
      </c>
      <c r="BA46" s="116">
        <f>IF($G46=Paramètres!D$8,$D46,0)</f>
        <v>0</v>
      </c>
      <c r="BB46" s="116">
        <f>IF($G46=Paramètres!D$9,$D46,0)</f>
        <v>0</v>
      </c>
      <c r="BC46" s="116">
        <f>IF($G46=Paramètres!D$10,$D46,0)</f>
        <v>0</v>
      </c>
      <c r="BD46" s="116">
        <f>IF($G46=Paramètres!D$11,$D46,0)</f>
        <v>0</v>
      </c>
      <c r="BE46" s="116">
        <f>IF($G46=Paramètres!D$12,$D46,0)</f>
        <v>0</v>
      </c>
      <c r="BF46" s="116">
        <f>IF($G46=Paramètres!E$2,$D46,0)</f>
        <v>0</v>
      </c>
      <c r="BG46" s="116">
        <f>IF($G46=Paramètres!E$3,$D46,0)</f>
        <v>0</v>
      </c>
      <c r="BH46" s="116">
        <f>IF($G46=Paramètres!E$4,$D46,0)</f>
        <v>0</v>
      </c>
      <c r="BI46" s="116">
        <f>IF($G46=Paramètres!F$2,$D46,0)</f>
        <v>0</v>
      </c>
      <c r="BJ46" s="116">
        <f>IF($G46=Paramètres!F$3,$D46,0)</f>
        <v>0</v>
      </c>
      <c r="BK46" s="116">
        <f>IF($G46=Paramètres!F$5,$D46,0)</f>
        <v>0</v>
      </c>
      <c r="BL46" s="116">
        <f>IF($G46=Paramètres!F$6,$D46,0)</f>
        <v>0</v>
      </c>
      <c r="BM46" s="116">
        <f>IF($G46=Paramètres!F$7,$D46,0)</f>
        <v>0</v>
      </c>
      <c r="BN46" s="116">
        <f>IF($G46=Paramètres!F$8,$D46,0)</f>
        <v>0</v>
      </c>
      <c r="BO46" s="116">
        <f>IF($G46=Paramètres!F$9,$D46,0)</f>
        <v>0</v>
      </c>
      <c r="BP46" s="116">
        <f t="shared" si="3"/>
        <v>0</v>
      </c>
      <c r="BQ46" s="116">
        <f>IF($G46=Paramètres!H$6,$D46,0)</f>
        <v>0</v>
      </c>
      <c r="BR46" s="116">
        <f>IF($G46=Paramètres!I$2,$D46,0)</f>
        <v>0</v>
      </c>
      <c r="BS46" s="116">
        <f>IF($G46=Paramètres!I$3,$D46,0)</f>
        <v>0</v>
      </c>
      <c r="BT46" s="116">
        <f>IF($G46=Paramètres!I$4,$D46,0)</f>
        <v>0</v>
      </c>
      <c r="BU46" s="116">
        <f>IF($G46=Paramètres!J$2,$D46,0)</f>
        <v>0</v>
      </c>
      <c r="BV46" s="116">
        <f>IF($G46=Paramètres!J$3,$D46,0)</f>
        <v>0</v>
      </c>
      <c r="BW46" s="116">
        <f>IF($G46=Paramètres!J$4,$D46,0)</f>
        <v>0</v>
      </c>
      <c r="BX46" s="116">
        <f t="shared" si="5"/>
        <v>0</v>
      </c>
      <c r="BY46" s="116">
        <f t="shared" si="6"/>
        <v>0</v>
      </c>
      <c r="BZ46" s="116">
        <f t="shared" si="7"/>
        <v>0</v>
      </c>
      <c r="CA46" s="116">
        <f t="shared" si="8"/>
        <v>0</v>
      </c>
      <c r="CB46" s="116">
        <f t="shared" si="9"/>
        <v>0</v>
      </c>
      <c r="CC46" s="116">
        <f t="shared" si="10"/>
        <v>0</v>
      </c>
      <c r="CD46" s="116">
        <f t="shared" si="11"/>
        <v>0</v>
      </c>
      <c r="CE46" s="116">
        <f t="shared" si="12"/>
        <v>0</v>
      </c>
      <c r="CF46" s="116">
        <f t="shared" si="13"/>
        <v>0</v>
      </c>
      <c r="CG46" s="116">
        <f t="shared" si="14"/>
        <v>0</v>
      </c>
      <c r="CH46" s="116">
        <f t="shared" si="15"/>
        <v>0</v>
      </c>
      <c r="CI46" s="116">
        <f t="shared" si="16"/>
        <v>0</v>
      </c>
      <c r="CJ46" s="116">
        <f t="shared" si="17"/>
        <v>0</v>
      </c>
      <c r="CK46" s="116">
        <f t="shared" si="18"/>
        <v>0</v>
      </c>
      <c r="CL46" s="116">
        <f t="shared" si="19"/>
        <v>0</v>
      </c>
      <c r="CM46" s="116">
        <f t="shared" si="20"/>
        <v>0</v>
      </c>
      <c r="CN46" s="116">
        <f t="shared" si="21"/>
        <v>0</v>
      </c>
      <c r="CO46" s="116">
        <f t="shared" si="22"/>
        <v>0</v>
      </c>
      <c r="CP46" s="116">
        <f t="shared" si="23"/>
        <v>0</v>
      </c>
      <c r="CQ46" s="116">
        <f t="shared" si="24"/>
        <v>0</v>
      </c>
      <c r="CR46" s="116">
        <f t="shared" si="25"/>
        <v>0</v>
      </c>
      <c r="CS46" s="116">
        <f t="shared" si="26"/>
        <v>0</v>
      </c>
      <c r="CT46" s="116">
        <f t="shared" si="27"/>
        <v>0</v>
      </c>
      <c r="CU46" s="116">
        <f t="shared" si="28"/>
        <v>0</v>
      </c>
    </row>
    <row r="47" spans="5:99">
      <c r="E47" s="106"/>
      <c r="F47" s="109"/>
      <c r="G47" s="109"/>
      <c r="H47" s="109"/>
      <c r="I47" s="109"/>
      <c r="J47" s="110" t="str">
        <f t="shared" si="4"/>
        <v/>
      </c>
      <c r="K47" s="116">
        <f>IF(MONTH($B47)=1,IF($G47=Paramètres!H$2,$D47,0),0)</f>
        <v>0</v>
      </c>
      <c r="L47" s="116">
        <f>IF(OR(MONTH($B47)=1,MONTH($B47)=2,MONTH($B47)=3),IF($G47=Paramètres!H$3,$D47,0),0)</f>
        <v>0</v>
      </c>
      <c r="M47" s="116">
        <f>IF(OR(MONTH($B47)=1,MONTH($B47)=2,MONTH($B47)=3),IF($G47=Paramètres!H$4,$D47,0),0)</f>
        <v>0</v>
      </c>
      <c r="N47" s="116">
        <f>IF(OR(MONTH($B47)=1,MONTH($B47)=2,MONTH($B47)=3),IF($G47=Paramètres!H$5,$D47,0),0)</f>
        <v>0</v>
      </c>
      <c r="O47" s="116">
        <f>IF(MONTH($B47)=1,IF($G47=Paramètres!F$4,$D47,0),0)</f>
        <v>0</v>
      </c>
      <c r="P47" s="116">
        <f>IF(MONTH($B47)=2,IF($G47=Paramètres!$H$2,$D47,0),0)</f>
        <v>0</v>
      </c>
      <c r="Q47" s="116">
        <f>IF(MONTH($B47)=2,IF($G47=Paramètres!$F$4,$D47,0),0)</f>
        <v>0</v>
      </c>
      <c r="R47" s="116">
        <f>IF(MONTH($B47)=3,IF($G47=Paramètres!$H$2,$D47,0),0)</f>
        <v>0</v>
      </c>
      <c r="S47" s="116">
        <f>IF(MONTH($B47)=3,IF($G47=Paramètres!$F$4,$D47,0),0)</f>
        <v>0</v>
      </c>
      <c r="T47" s="116">
        <f>IF(MONTH($B47)=4,IF($G47=Paramètres!$H$2,$D47,0),0)</f>
        <v>0</v>
      </c>
      <c r="U47" s="116">
        <f>IF(OR(MONTH($B47)=4,MONTH($B47)=5,MONTH($B47)=6),IF($G47=Paramètres!$H$3,$D47,0),0)</f>
        <v>0</v>
      </c>
      <c r="V47" s="116">
        <f>IF(OR(MONTH($B47)=4,MONTH($B47)=5,MONTH($B47)=6),IF($G47=Paramètres!$H$4,$D47,0),0)</f>
        <v>0</v>
      </c>
      <c r="W47" s="116">
        <f>IF(OR(MONTH($B47)=4,MONTH($B47)=5,MONTH($B47)=6),IF($G47=Paramètres!$H$5,$D47,0),0)</f>
        <v>0</v>
      </c>
      <c r="X47" s="116">
        <f>IF(MONTH($B47)=4,IF($G47=Paramètres!$F$4,$D47,0),0)</f>
        <v>0</v>
      </c>
      <c r="Y47" s="116">
        <f>IF(MONTH($B47)=5,IF($G47=Paramètres!$H$2,$D47,0),0)</f>
        <v>0</v>
      </c>
      <c r="Z47" s="116">
        <f>IF(MONTH($B47)=5,IF($G47=Paramètres!$F$4,$D47,0),0)</f>
        <v>0</v>
      </c>
      <c r="AA47" s="116">
        <f>IF(MONTH($B47)=6,IF($G47=Paramètres!$H$2,$D47,0),0)</f>
        <v>0</v>
      </c>
      <c r="AB47" s="116">
        <f>IF(MONTH($B47)=6,IF($G47=Paramètres!$F$4,$D47,0),0)</f>
        <v>0</v>
      </c>
      <c r="AC47" s="116">
        <f>IF(MONTH($B47)=7,IF($G47=Paramètres!$H$2,$D47,0),0)</f>
        <v>0</v>
      </c>
      <c r="AD47" s="116">
        <f>IF(OR(MONTH($B47)=7,MONTH($B47)=8,MONTH($B47)=9),IF($G47=Paramètres!$H$3,$D47,0),0)</f>
        <v>0</v>
      </c>
      <c r="AE47" s="116">
        <f>IF(OR(MONTH($B47)=7,MONTH($B47)=8,MONTH($B47)=9),IF($G47=Paramètres!$H$4,$D47,0),0)</f>
        <v>0</v>
      </c>
      <c r="AF47" s="116">
        <f>IF(OR(MONTH($B47)=7,MONTH($B47)=8,MONTH($B47)=9),IF($G47=Paramètres!$H$5,$D47,0),0)</f>
        <v>0</v>
      </c>
      <c r="AG47" s="116">
        <f>IF(MONTH($B47)=7,IF($G47=Paramètres!$F$4,$D47,0),0)</f>
        <v>0</v>
      </c>
      <c r="AH47" s="116">
        <f>IF(MONTH($B47)=8,IF($G47=Paramètres!$H$2,$D47,0),0)</f>
        <v>0</v>
      </c>
      <c r="AI47" s="116">
        <f>IF(MONTH($B47)=8,IF($G47=Paramètres!$F$4,$D47,0),0)</f>
        <v>0</v>
      </c>
      <c r="AJ47" s="116">
        <f>IF(MONTH($B47)=9,IF($G47=Paramètres!$H$2,$D47,0),0)</f>
        <v>0</v>
      </c>
      <c r="AK47" s="116">
        <f>IF(MONTH($B47)=9,IF($G47=Paramètres!$F$4,$D47,0),0)</f>
        <v>0</v>
      </c>
      <c r="AL47" s="116">
        <f>IF(MONTH($B47)=10,IF($G47=Paramètres!$H$2,$D47,0),0)</f>
        <v>0</v>
      </c>
      <c r="AM47" s="116">
        <f>IF(OR(MONTH($B47)=10,MONTH($B47)=11,MONTH($B47)=12),IF($G47=Paramètres!$H$3,$D47,0),0)</f>
        <v>0</v>
      </c>
      <c r="AN47" s="116">
        <f>IF(OR(MONTH($B47)=10,MONTH($B47)=11,MONTH($B47)=12),IF($G47=Paramètres!$H$4,$D47,0),0)</f>
        <v>0</v>
      </c>
      <c r="AO47" s="116">
        <f>IF(OR(MONTH($B47)=10,MONTH($B47)=11,MONTH($B47)=12),IF($G47=Paramètres!$H$5,$D47,0),0)</f>
        <v>0</v>
      </c>
      <c r="AP47" s="116">
        <f>IF(MONTH($B47)=10,IF($G47=Paramètres!$F$4,$D47,0),0)</f>
        <v>0</v>
      </c>
      <c r="AQ47" s="116">
        <f>IF(MONTH($B47)=11,IF($G47=Paramètres!$H$2,$D47,0),0)</f>
        <v>0</v>
      </c>
      <c r="AR47" s="116">
        <f>IF(MONTH($B47)=11,IF($G47=Paramètres!$F$4,$D47,0),0)</f>
        <v>0</v>
      </c>
      <c r="AS47" s="116">
        <f>IF(MONTH($B47)=12,IF($G47=Paramètres!$H$2,$D47,0),0)</f>
        <v>0</v>
      </c>
      <c r="AT47" s="116">
        <f>IF(MONTH($B47)=12,IF($G47=Paramètres!$F$4,$D47,0),0)</f>
        <v>0</v>
      </c>
      <c r="AU47" s="116">
        <f>IF($G47=Paramètres!D$2,$D47,0)</f>
        <v>0</v>
      </c>
      <c r="AV47" s="116">
        <f>IF($G47=Paramètres!D$3,$D47,0)</f>
        <v>0</v>
      </c>
      <c r="AW47" s="116">
        <f>IF($G47=Paramètres!D$4,$D47,0)</f>
        <v>0</v>
      </c>
      <c r="AX47" s="116">
        <f>IF($G47=Paramètres!D$5,$D47,0)</f>
        <v>0</v>
      </c>
      <c r="AY47" s="116">
        <f>IF($G47=Paramètres!D$6,$D47,0)</f>
        <v>0</v>
      </c>
      <c r="AZ47" s="116">
        <f>IF($G47=Paramètres!D$7,$D47,0)</f>
        <v>0</v>
      </c>
      <c r="BA47" s="116">
        <f>IF($G47=Paramètres!D$8,$D47,0)</f>
        <v>0</v>
      </c>
      <c r="BB47" s="116">
        <f>IF($G47=Paramètres!D$9,$D47,0)</f>
        <v>0</v>
      </c>
      <c r="BC47" s="116">
        <f>IF($G47=Paramètres!D$10,$D47,0)</f>
        <v>0</v>
      </c>
      <c r="BD47" s="116">
        <f>IF($G47=Paramètres!D$11,$D47,0)</f>
        <v>0</v>
      </c>
      <c r="BE47" s="116">
        <f>IF($G47=Paramètres!D$12,$D47,0)</f>
        <v>0</v>
      </c>
      <c r="BF47" s="116">
        <f>IF($G47=Paramètres!E$2,$D47,0)</f>
        <v>0</v>
      </c>
      <c r="BG47" s="116">
        <f>IF($G47=Paramètres!E$3,$D47,0)</f>
        <v>0</v>
      </c>
      <c r="BH47" s="116">
        <f>IF($G47=Paramètres!E$4,$D47,0)</f>
        <v>0</v>
      </c>
      <c r="BI47" s="116">
        <f>IF($G47=Paramètres!F$2,$D47,0)</f>
        <v>0</v>
      </c>
      <c r="BJ47" s="116">
        <f>IF($G47=Paramètres!F$3,$D47,0)</f>
        <v>0</v>
      </c>
      <c r="BK47" s="116">
        <f>IF($G47=Paramètres!F$5,$D47,0)</f>
        <v>0</v>
      </c>
      <c r="BL47" s="116">
        <f>IF($G47=Paramètres!F$6,$D47,0)</f>
        <v>0</v>
      </c>
      <c r="BM47" s="116">
        <f>IF($G47=Paramètres!F$7,$D47,0)</f>
        <v>0</v>
      </c>
      <c r="BN47" s="116">
        <f>IF($G47=Paramètres!F$8,$D47,0)</f>
        <v>0</v>
      </c>
      <c r="BO47" s="116">
        <f>IF($G47=Paramètres!F$9,$D47,0)</f>
        <v>0</v>
      </c>
      <c r="BP47" s="116">
        <f t="shared" si="3"/>
        <v>0</v>
      </c>
      <c r="BQ47" s="116">
        <f>IF($G47=Paramètres!H$6,$D47,0)</f>
        <v>0</v>
      </c>
      <c r="BR47" s="116">
        <f>IF($G47=Paramètres!I$2,$D47,0)</f>
        <v>0</v>
      </c>
      <c r="BS47" s="116">
        <f>IF($G47=Paramètres!I$3,$D47,0)</f>
        <v>0</v>
      </c>
      <c r="BT47" s="116">
        <f>IF($G47=Paramètres!I$4,$D47,0)</f>
        <v>0</v>
      </c>
      <c r="BU47" s="116">
        <f>IF($G47=Paramètres!J$2,$D47,0)</f>
        <v>0</v>
      </c>
      <c r="BV47" s="116">
        <f>IF($G47=Paramètres!J$3,$D47,0)</f>
        <v>0</v>
      </c>
      <c r="BW47" s="116">
        <f>IF($G47=Paramètres!J$4,$D47,0)</f>
        <v>0</v>
      </c>
      <c r="BX47" s="116">
        <f t="shared" si="5"/>
        <v>0</v>
      </c>
      <c r="BY47" s="116">
        <f t="shared" si="6"/>
        <v>0</v>
      </c>
      <c r="BZ47" s="116">
        <f t="shared" si="7"/>
        <v>0</v>
      </c>
      <c r="CA47" s="116">
        <f t="shared" si="8"/>
        <v>0</v>
      </c>
      <c r="CB47" s="116">
        <f t="shared" si="9"/>
        <v>0</v>
      </c>
      <c r="CC47" s="116">
        <f t="shared" si="10"/>
        <v>0</v>
      </c>
      <c r="CD47" s="116">
        <f t="shared" si="11"/>
        <v>0</v>
      </c>
      <c r="CE47" s="116">
        <f t="shared" si="12"/>
        <v>0</v>
      </c>
      <c r="CF47" s="116">
        <f t="shared" si="13"/>
        <v>0</v>
      </c>
      <c r="CG47" s="116">
        <f t="shared" si="14"/>
        <v>0</v>
      </c>
      <c r="CH47" s="116">
        <f t="shared" si="15"/>
        <v>0</v>
      </c>
      <c r="CI47" s="116">
        <f t="shared" si="16"/>
        <v>0</v>
      </c>
      <c r="CJ47" s="116">
        <f t="shared" si="17"/>
        <v>0</v>
      </c>
      <c r="CK47" s="116">
        <f t="shared" si="18"/>
        <v>0</v>
      </c>
      <c r="CL47" s="116">
        <f t="shared" si="19"/>
        <v>0</v>
      </c>
      <c r="CM47" s="116">
        <f t="shared" si="20"/>
        <v>0</v>
      </c>
      <c r="CN47" s="116">
        <f t="shared" si="21"/>
        <v>0</v>
      </c>
      <c r="CO47" s="116">
        <f t="shared" si="22"/>
        <v>0</v>
      </c>
      <c r="CP47" s="116">
        <f t="shared" si="23"/>
        <v>0</v>
      </c>
      <c r="CQ47" s="116">
        <f t="shared" si="24"/>
        <v>0</v>
      </c>
      <c r="CR47" s="116">
        <f t="shared" si="25"/>
        <v>0</v>
      </c>
      <c r="CS47" s="116">
        <f t="shared" si="26"/>
        <v>0</v>
      </c>
      <c r="CT47" s="116">
        <f t="shared" si="27"/>
        <v>0</v>
      </c>
      <c r="CU47" s="116">
        <f t="shared" si="28"/>
        <v>0</v>
      </c>
    </row>
    <row r="48" spans="5:99">
      <c r="E48" s="106"/>
      <c r="F48" s="109"/>
      <c r="G48" s="109"/>
      <c r="H48" s="109"/>
      <c r="I48" s="109"/>
      <c r="J48" s="110" t="str">
        <f t="shared" si="4"/>
        <v/>
      </c>
      <c r="K48" s="116">
        <f>IF(MONTH($B48)=1,IF($G48=Paramètres!H$2,$D48,0),0)</f>
        <v>0</v>
      </c>
      <c r="L48" s="116">
        <f>IF(OR(MONTH($B48)=1,MONTH($B48)=2,MONTH($B48)=3),IF($G48=Paramètres!H$3,$D48,0),0)</f>
        <v>0</v>
      </c>
      <c r="M48" s="116">
        <f>IF(OR(MONTH($B48)=1,MONTH($B48)=2,MONTH($B48)=3),IF($G48=Paramètres!H$4,$D48,0),0)</f>
        <v>0</v>
      </c>
      <c r="N48" s="116">
        <f>IF(OR(MONTH($B48)=1,MONTH($B48)=2,MONTH($B48)=3),IF($G48=Paramètres!H$5,$D48,0),0)</f>
        <v>0</v>
      </c>
      <c r="O48" s="116">
        <f>IF(MONTH($B48)=1,IF($G48=Paramètres!F$4,$D48,0),0)</f>
        <v>0</v>
      </c>
      <c r="P48" s="116">
        <f>IF(MONTH($B48)=2,IF($G48=Paramètres!$H$2,$D48,0),0)</f>
        <v>0</v>
      </c>
      <c r="Q48" s="116">
        <f>IF(MONTH($B48)=2,IF($G48=Paramètres!$F$4,$D48,0),0)</f>
        <v>0</v>
      </c>
      <c r="R48" s="116">
        <f>IF(MONTH($B48)=3,IF($G48=Paramètres!$H$2,$D48,0),0)</f>
        <v>0</v>
      </c>
      <c r="S48" s="116">
        <f>IF(MONTH($B48)=3,IF($G48=Paramètres!$F$4,$D48,0),0)</f>
        <v>0</v>
      </c>
      <c r="T48" s="116">
        <f>IF(MONTH($B48)=4,IF($G48=Paramètres!$H$2,$D48,0),0)</f>
        <v>0</v>
      </c>
      <c r="U48" s="116">
        <f>IF(OR(MONTH($B48)=4,MONTH($B48)=5,MONTH($B48)=6),IF($G48=Paramètres!$H$3,$D48,0),0)</f>
        <v>0</v>
      </c>
      <c r="V48" s="116">
        <f>IF(OR(MONTH($B48)=4,MONTH($B48)=5,MONTH($B48)=6),IF($G48=Paramètres!$H$4,$D48,0),0)</f>
        <v>0</v>
      </c>
      <c r="W48" s="116">
        <f>IF(OR(MONTH($B48)=4,MONTH($B48)=5,MONTH($B48)=6),IF($G48=Paramètres!$H$5,$D48,0),0)</f>
        <v>0</v>
      </c>
      <c r="X48" s="116">
        <f>IF(MONTH($B48)=4,IF($G48=Paramètres!$F$4,$D48,0),0)</f>
        <v>0</v>
      </c>
      <c r="Y48" s="116">
        <f>IF(MONTH($B48)=5,IF($G48=Paramètres!$H$2,$D48,0),0)</f>
        <v>0</v>
      </c>
      <c r="Z48" s="116">
        <f>IF(MONTH($B48)=5,IF($G48=Paramètres!$F$4,$D48,0),0)</f>
        <v>0</v>
      </c>
      <c r="AA48" s="116">
        <f>IF(MONTH($B48)=6,IF($G48=Paramètres!$H$2,$D48,0),0)</f>
        <v>0</v>
      </c>
      <c r="AB48" s="116">
        <f>IF(MONTH($B48)=6,IF($G48=Paramètres!$F$4,$D48,0),0)</f>
        <v>0</v>
      </c>
      <c r="AC48" s="116">
        <f>IF(MONTH($B48)=7,IF($G48=Paramètres!$H$2,$D48,0),0)</f>
        <v>0</v>
      </c>
      <c r="AD48" s="116">
        <f>IF(OR(MONTH($B48)=7,MONTH($B48)=8,MONTH($B48)=9),IF($G48=Paramètres!$H$3,$D48,0),0)</f>
        <v>0</v>
      </c>
      <c r="AE48" s="116">
        <f>IF(OR(MONTH($B48)=7,MONTH($B48)=8,MONTH($B48)=9),IF($G48=Paramètres!$H$4,$D48,0),0)</f>
        <v>0</v>
      </c>
      <c r="AF48" s="116">
        <f>IF(OR(MONTH($B48)=7,MONTH($B48)=8,MONTH($B48)=9),IF($G48=Paramètres!$H$5,$D48,0),0)</f>
        <v>0</v>
      </c>
      <c r="AG48" s="116">
        <f>IF(MONTH($B48)=7,IF($G48=Paramètres!$F$4,$D48,0),0)</f>
        <v>0</v>
      </c>
      <c r="AH48" s="116">
        <f>IF(MONTH($B48)=8,IF($G48=Paramètres!$H$2,$D48,0),0)</f>
        <v>0</v>
      </c>
      <c r="AI48" s="116">
        <f>IF(MONTH($B48)=8,IF($G48=Paramètres!$F$4,$D48,0),0)</f>
        <v>0</v>
      </c>
      <c r="AJ48" s="116">
        <f>IF(MONTH($B48)=9,IF($G48=Paramètres!$H$2,$D48,0),0)</f>
        <v>0</v>
      </c>
      <c r="AK48" s="116">
        <f>IF(MONTH($B48)=9,IF($G48=Paramètres!$F$4,$D48,0),0)</f>
        <v>0</v>
      </c>
      <c r="AL48" s="116">
        <f>IF(MONTH($B48)=10,IF($G48=Paramètres!$H$2,$D48,0),0)</f>
        <v>0</v>
      </c>
      <c r="AM48" s="116">
        <f>IF(OR(MONTH($B48)=10,MONTH($B48)=11,MONTH($B48)=12),IF($G48=Paramètres!$H$3,$D48,0),0)</f>
        <v>0</v>
      </c>
      <c r="AN48" s="116">
        <f>IF(OR(MONTH($B48)=10,MONTH($B48)=11,MONTH($B48)=12),IF($G48=Paramètres!$H$4,$D48,0),0)</f>
        <v>0</v>
      </c>
      <c r="AO48" s="116">
        <f>IF(OR(MONTH($B48)=10,MONTH($B48)=11,MONTH($B48)=12),IF($G48=Paramètres!$H$5,$D48,0),0)</f>
        <v>0</v>
      </c>
      <c r="AP48" s="116">
        <f>IF(MONTH($B48)=10,IF($G48=Paramètres!$F$4,$D48,0),0)</f>
        <v>0</v>
      </c>
      <c r="AQ48" s="116">
        <f>IF(MONTH($B48)=11,IF($G48=Paramètres!$H$2,$D48,0),0)</f>
        <v>0</v>
      </c>
      <c r="AR48" s="116">
        <f>IF(MONTH($B48)=11,IF($G48=Paramètres!$F$4,$D48,0),0)</f>
        <v>0</v>
      </c>
      <c r="AS48" s="116">
        <f>IF(MONTH($B48)=12,IF($G48=Paramètres!$H$2,$D48,0),0)</f>
        <v>0</v>
      </c>
      <c r="AT48" s="116">
        <f>IF(MONTH($B48)=12,IF($G48=Paramètres!$F$4,$D48,0),0)</f>
        <v>0</v>
      </c>
      <c r="AU48" s="116">
        <f>IF($G48=Paramètres!D$2,$D48,0)</f>
        <v>0</v>
      </c>
      <c r="AV48" s="116">
        <f>IF($G48=Paramètres!D$3,$D48,0)</f>
        <v>0</v>
      </c>
      <c r="AW48" s="116">
        <f>IF($G48=Paramètres!D$4,$D48,0)</f>
        <v>0</v>
      </c>
      <c r="AX48" s="116">
        <f>IF($G48=Paramètres!D$5,$D48,0)</f>
        <v>0</v>
      </c>
      <c r="AY48" s="116">
        <f>IF($G48=Paramètres!D$6,$D48,0)</f>
        <v>0</v>
      </c>
      <c r="AZ48" s="116">
        <f>IF($G48=Paramètres!D$7,$D48,0)</f>
        <v>0</v>
      </c>
      <c r="BA48" s="116">
        <f>IF($G48=Paramètres!D$8,$D48,0)</f>
        <v>0</v>
      </c>
      <c r="BB48" s="116">
        <f>IF($G48=Paramètres!D$9,$D48,0)</f>
        <v>0</v>
      </c>
      <c r="BC48" s="116">
        <f>IF($G48=Paramètres!D$10,$D48,0)</f>
        <v>0</v>
      </c>
      <c r="BD48" s="116">
        <f>IF($G48=Paramètres!D$11,$D48,0)</f>
        <v>0</v>
      </c>
      <c r="BE48" s="116">
        <f>IF($G48=Paramètres!D$12,$D48,0)</f>
        <v>0</v>
      </c>
      <c r="BF48" s="116">
        <f>IF($G48=Paramètres!E$2,$D48,0)</f>
        <v>0</v>
      </c>
      <c r="BG48" s="116">
        <f>IF($G48=Paramètres!E$3,$D48,0)</f>
        <v>0</v>
      </c>
      <c r="BH48" s="116">
        <f>IF($G48=Paramètres!E$4,$D48,0)</f>
        <v>0</v>
      </c>
      <c r="BI48" s="116">
        <f>IF($G48=Paramètres!F$2,$D48,0)</f>
        <v>0</v>
      </c>
      <c r="BJ48" s="116">
        <f>IF($G48=Paramètres!F$3,$D48,0)</f>
        <v>0</v>
      </c>
      <c r="BK48" s="116">
        <f>IF($G48=Paramètres!F$5,$D48,0)</f>
        <v>0</v>
      </c>
      <c r="BL48" s="116">
        <f>IF($G48=Paramètres!F$6,$D48,0)</f>
        <v>0</v>
      </c>
      <c r="BM48" s="116">
        <f>IF($G48=Paramètres!F$7,$D48,0)</f>
        <v>0</v>
      </c>
      <c r="BN48" s="116">
        <f>IF($G48=Paramètres!F$8,$D48,0)</f>
        <v>0</v>
      </c>
      <c r="BO48" s="116">
        <f>IF($G48=Paramètres!F$9,$D48,0)</f>
        <v>0</v>
      </c>
      <c r="BP48" s="116">
        <f t="shared" si="3"/>
        <v>0</v>
      </c>
      <c r="BQ48" s="116">
        <f>IF($G48=Paramètres!H$6,$D48,0)</f>
        <v>0</v>
      </c>
      <c r="BR48" s="116">
        <f>IF($G48=Paramètres!I$2,$D48,0)</f>
        <v>0</v>
      </c>
      <c r="BS48" s="116">
        <f>IF($G48=Paramètres!I$3,$D48,0)</f>
        <v>0</v>
      </c>
      <c r="BT48" s="116">
        <f>IF($G48=Paramètres!I$4,$D48,0)</f>
        <v>0</v>
      </c>
      <c r="BU48" s="116">
        <f>IF($G48=Paramètres!J$2,$D48,0)</f>
        <v>0</v>
      </c>
      <c r="BV48" s="116">
        <f>IF($G48=Paramètres!J$3,$D48,0)</f>
        <v>0</v>
      </c>
      <c r="BW48" s="116">
        <f>IF($G48=Paramètres!J$4,$D48,0)</f>
        <v>0</v>
      </c>
      <c r="BX48" s="116">
        <f t="shared" si="5"/>
        <v>0</v>
      </c>
      <c r="BY48" s="116">
        <f t="shared" si="6"/>
        <v>0</v>
      </c>
      <c r="BZ48" s="116">
        <f t="shared" si="7"/>
        <v>0</v>
      </c>
      <c r="CA48" s="116">
        <f t="shared" si="8"/>
        <v>0</v>
      </c>
      <c r="CB48" s="116">
        <f t="shared" si="9"/>
        <v>0</v>
      </c>
      <c r="CC48" s="116">
        <f t="shared" si="10"/>
        <v>0</v>
      </c>
      <c r="CD48" s="116">
        <f t="shared" si="11"/>
        <v>0</v>
      </c>
      <c r="CE48" s="116">
        <f t="shared" si="12"/>
        <v>0</v>
      </c>
      <c r="CF48" s="116">
        <f t="shared" si="13"/>
        <v>0</v>
      </c>
      <c r="CG48" s="116">
        <f t="shared" si="14"/>
        <v>0</v>
      </c>
      <c r="CH48" s="116">
        <f t="shared" si="15"/>
        <v>0</v>
      </c>
      <c r="CI48" s="116">
        <f t="shared" si="16"/>
        <v>0</v>
      </c>
      <c r="CJ48" s="116">
        <f t="shared" si="17"/>
        <v>0</v>
      </c>
      <c r="CK48" s="116">
        <f t="shared" si="18"/>
        <v>0</v>
      </c>
      <c r="CL48" s="116">
        <f t="shared" si="19"/>
        <v>0</v>
      </c>
      <c r="CM48" s="116">
        <f t="shared" si="20"/>
        <v>0</v>
      </c>
      <c r="CN48" s="116">
        <f t="shared" si="21"/>
        <v>0</v>
      </c>
      <c r="CO48" s="116">
        <f t="shared" si="22"/>
        <v>0</v>
      </c>
      <c r="CP48" s="116">
        <f t="shared" si="23"/>
        <v>0</v>
      </c>
      <c r="CQ48" s="116">
        <f t="shared" si="24"/>
        <v>0</v>
      </c>
      <c r="CR48" s="116">
        <f t="shared" si="25"/>
        <v>0</v>
      </c>
      <c r="CS48" s="116">
        <f t="shared" si="26"/>
        <v>0</v>
      </c>
      <c r="CT48" s="116">
        <f t="shared" si="27"/>
        <v>0</v>
      </c>
      <c r="CU48" s="116">
        <f t="shared" si="28"/>
        <v>0</v>
      </c>
    </row>
    <row r="49" spans="5:99">
      <c r="E49" s="106"/>
      <c r="F49" s="109"/>
      <c r="G49" s="109"/>
      <c r="H49" s="109"/>
      <c r="I49" s="109"/>
      <c r="J49" s="110" t="str">
        <f t="shared" si="4"/>
        <v/>
      </c>
      <c r="K49" s="116">
        <f>IF(MONTH($B49)=1,IF($G49=Paramètres!H$2,$D49,0),0)</f>
        <v>0</v>
      </c>
      <c r="L49" s="116">
        <f>IF(OR(MONTH($B49)=1,MONTH($B49)=2,MONTH($B49)=3),IF($G49=Paramètres!H$3,$D49,0),0)</f>
        <v>0</v>
      </c>
      <c r="M49" s="116">
        <f>IF(OR(MONTH($B49)=1,MONTH($B49)=2,MONTH($B49)=3),IF($G49=Paramètres!H$4,$D49,0),0)</f>
        <v>0</v>
      </c>
      <c r="N49" s="116">
        <f>IF(OR(MONTH($B49)=1,MONTH($B49)=2,MONTH($B49)=3),IF($G49=Paramètres!H$5,$D49,0),0)</f>
        <v>0</v>
      </c>
      <c r="O49" s="116">
        <f>IF(MONTH($B49)=1,IF($G49=Paramètres!F$4,$D49,0),0)</f>
        <v>0</v>
      </c>
      <c r="P49" s="116">
        <f>IF(MONTH($B49)=2,IF($G49=Paramètres!$H$2,$D49,0),0)</f>
        <v>0</v>
      </c>
      <c r="Q49" s="116">
        <f>IF(MONTH($B49)=2,IF($G49=Paramètres!$F$4,$D49,0),0)</f>
        <v>0</v>
      </c>
      <c r="R49" s="116">
        <f>IF(MONTH($B49)=3,IF($G49=Paramètres!$H$2,$D49,0),0)</f>
        <v>0</v>
      </c>
      <c r="S49" s="116">
        <f>IF(MONTH($B49)=3,IF($G49=Paramètres!$F$4,$D49,0),0)</f>
        <v>0</v>
      </c>
      <c r="T49" s="116">
        <f>IF(MONTH($B49)=4,IF($G49=Paramètres!$H$2,$D49,0),0)</f>
        <v>0</v>
      </c>
      <c r="U49" s="116">
        <f>IF(OR(MONTH($B49)=4,MONTH($B49)=5,MONTH($B49)=6),IF($G49=Paramètres!$H$3,$D49,0),0)</f>
        <v>0</v>
      </c>
      <c r="V49" s="116">
        <f>IF(OR(MONTH($B49)=4,MONTH($B49)=5,MONTH($B49)=6),IF($G49=Paramètres!$H$4,$D49,0),0)</f>
        <v>0</v>
      </c>
      <c r="W49" s="116">
        <f>IF(OR(MONTH($B49)=4,MONTH($B49)=5,MONTH($B49)=6),IF($G49=Paramètres!$H$5,$D49,0),0)</f>
        <v>0</v>
      </c>
      <c r="X49" s="116">
        <f>IF(MONTH($B49)=4,IF($G49=Paramètres!$F$4,$D49,0),0)</f>
        <v>0</v>
      </c>
      <c r="Y49" s="116">
        <f>IF(MONTH($B49)=5,IF($G49=Paramètres!$H$2,$D49,0),0)</f>
        <v>0</v>
      </c>
      <c r="Z49" s="116">
        <f>IF(MONTH($B49)=5,IF($G49=Paramètres!$F$4,$D49,0),0)</f>
        <v>0</v>
      </c>
      <c r="AA49" s="116">
        <f>IF(MONTH($B49)=6,IF($G49=Paramètres!$H$2,$D49,0),0)</f>
        <v>0</v>
      </c>
      <c r="AB49" s="116">
        <f>IF(MONTH($B49)=6,IF($G49=Paramètres!$F$4,$D49,0),0)</f>
        <v>0</v>
      </c>
      <c r="AC49" s="116">
        <f>IF(MONTH($B49)=7,IF($G49=Paramètres!$H$2,$D49,0),0)</f>
        <v>0</v>
      </c>
      <c r="AD49" s="116">
        <f>IF(OR(MONTH($B49)=7,MONTH($B49)=8,MONTH($B49)=9),IF($G49=Paramètres!$H$3,$D49,0),0)</f>
        <v>0</v>
      </c>
      <c r="AE49" s="116">
        <f>IF(OR(MONTH($B49)=7,MONTH($B49)=8,MONTH($B49)=9),IF($G49=Paramètres!$H$4,$D49,0),0)</f>
        <v>0</v>
      </c>
      <c r="AF49" s="116">
        <f>IF(OR(MONTH($B49)=7,MONTH($B49)=8,MONTH($B49)=9),IF($G49=Paramètres!$H$5,$D49,0),0)</f>
        <v>0</v>
      </c>
      <c r="AG49" s="116">
        <f>IF(MONTH($B49)=7,IF($G49=Paramètres!$F$4,$D49,0),0)</f>
        <v>0</v>
      </c>
      <c r="AH49" s="116">
        <f>IF(MONTH($B49)=8,IF($G49=Paramètres!$H$2,$D49,0),0)</f>
        <v>0</v>
      </c>
      <c r="AI49" s="116">
        <f>IF(MONTH($B49)=8,IF($G49=Paramètres!$F$4,$D49,0),0)</f>
        <v>0</v>
      </c>
      <c r="AJ49" s="116">
        <f>IF(MONTH($B49)=9,IF($G49=Paramètres!$H$2,$D49,0),0)</f>
        <v>0</v>
      </c>
      <c r="AK49" s="116">
        <f>IF(MONTH($B49)=9,IF($G49=Paramètres!$F$4,$D49,0),0)</f>
        <v>0</v>
      </c>
      <c r="AL49" s="116">
        <f>IF(MONTH($B49)=10,IF($G49=Paramètres!$H$2,$D49,0),0)</f>
        <v>0</v>
      </c>
      <c r="AM49" s="116">
        <f>IF(OR(MONTH($B49)=10,MONTH($B49)=11,MONTH($B49)=12),IF($G49=Paramètres!$H$3,$D49,0),0)</f>
        <v>0</v>
      </c>
      <c r="AN49" s="116">
        <f>IF(OR(MONTH($B49)=10,MONTH($B49)=11,MONTH($B49)=12),IF($G49=Paramètres!$H$4,$D49,0),0)</f>
        <v>0</v>
      </c>
      <c r="AO49" s="116">
        <f>IF(OR(MONTH($B49)=10,MONTH($B49)=11,MONTH($B49)=12),IF($G49=Paramètres!$H$5,$D49,0),0)</f>
        <v>0</v>
      </c>
      <c r="AP49" s="116">
        <f>IF(MONTH($B49)=10,IF($G49=Paramètres!$F$4,$D49,0),0)</f>
        <v>0</v>
      </c>
      <c r="AQ49" s="116">
        <f>IF(MONTH($B49)=11,IF($G49=Paramètres!$H$2,$D49,0),0)</f>
        <v>0</v>
      </c>
      <c r="AR49" s="116">
        <f>IF(MONTH($B49)=11,IF($G49=Paramètres!$F$4,$D49,0),0)</f>
        <v>0</v>
      </c>
      <c r="AS49" s="116">
        <f>IF(MONTH($B49)=12,IF($G49=Paramètres!$H$2,$D49,0),0)</f>
        <v>0</v>
      </c>
      <c r="AT49" s="116">
        <f>IF(MONTH($B49)=12,IF($G49=Paramètres!$F$4,$D49,0),0)</f>
        <v>0</v>
      </c>
      <c r="AU49" s="116">
        <f>IF($G49=Paramètres!D$2,$D49,0)</f>
        <v>0</v>
      </c>
      <c r="AV49" s="116">
        <f>IF($G49=Paramètres!D$3,$D49,0)</f>
        <v>0</v>
      </c>
      <c r="AW49" s="116">
        <f>IF($G49=Paramètres!D$4,$D49,0)</f>
        <v>0</v>
      </c>
      <c r="AX49" s="116">
        <f>IF($G49=Paramètres!D$5,$D49,0)</f>
        <v>0</v>
      </c>
      <c r="AY49" s="116">
        <f>IF($G49=Paramètres!D$6,$D49,0)</f>
        <v>0</v>
      </c>
      <c r="AZ49" s="116">
        <f>IF($G49=Paramètres!D$7,$D49,0)</f>
        <v>0</v>
      </c>
      <c r="BA49" s="116">
        <f>IF($G49=Paramètres!D$8,$D49,0)</f>
        <v>0</v>
      </c>
      <c r="BB49" s="116">
        <f>IF($G49=Paramètres!D$9,$D49,0)</f>
        <v>0</v>
      </c>
      <c r="BC49" s="116">
        <f>IF($G49=Paramètres!D$10,$D49,0)</f>
        <v>0</v>
      </c>
      <c r="BD49" s="116">
        <f>IF($G49=Paramètres!D$11,$D49,0)</f>
        <v>0</v>
      </c>
      <c r="BE49" s="116">
        <f>IF($G49=Paramètres!D$12,$D49,0)</f>
        <v>0</v>
      </c>
      <c r="BF49" s="116">
        <f>IF($G49=Paramètres!E$2,$D49,0)</f>
        <v>0</v>
      </c>
      <c r="BG49" s="116">
        <f>IF($G49=Paramètres!E$3,$D49,0)</f>
        <v>0</v>
      </c>
      <c r="BH49" s="116">
        <f>IF($G49=Paramètres!E$4,$D49,0)</f>
        <v>0</v>
      </c>
      <c r="BI49" s="116">
        <f>IF($G49=Paramètres!F$2,$D49,0)</f>
        <v>0</v>
      </c>
      <c r="BJ49" s="116">
        <f>IF($G49=Paramètres!F$3,$D49,0)</f>
        <v>0</v>
      </c>
      <c r="BK49" s="116">
        <f>IF($G49=Paramètres!F$5,$D49,0)</f>
        <v>0</v>
      </c>
      <c r="BL49" s="116">
        <f>IF($G49=Paramètres!F$6,$D49,0)</f>
        <v>0</v>
      </c>
      <c r="BM49" s="116">
        <f>IF($G49=Paramètres!F$7,$D49,0)</f>
        <v>0</v>
      </c>
      <c r="BN49" s="116">
        <f>IF($G49=Paramètres!F$8,$D49,0)</f>
        <v>0</v>
      </c>
      <c r="BO49" s="116">
        <f>IF($G49=Paramètres!F$9,$D49,0)</f>
        <v>0</v>
      </c>
      <c r="BP49" s="116">
        <f t="shared" si="3"/>
        <v>0</v>
      </c>
      <c r="BQ49" s="116">
        <f>IF($G49=Paramètres!H$6,$D49,0)</f>
        <v>0</v>
      </c>
      <c r="BR49" s="116">
        <f>IF($G49=Paramètres!I$2,$D49,0)</f>
        <v>0</v>
      </c>
      <c r="BS49" s="116">
        <f>IF($G49=Paramètres!I$3,$D49,0)</f>
        <v>0</v>
      </c>
      <c r="BT49" s="116">
        <f>IF($G49=Paramètres!I$4,$D49,0)</f>
        <v>0</v>
      </c>
      <c r="BU49" s="116">
        <f>IF($G49=Paramètres!J$2,$D49,0)</f>
        <v>0</v>
      </c>
      <c r="BV49" s="116">
        <f>IF($G49=Paramètres!J$3,$D49,0)</f>
        <v>0</v>
      </c>
      <c r="BW49" s="116">
        <f>IF($G49=Paramètres!J$4,$D49,0)</f>
        <v>0</v>
      </c>
      <c r="BX49" s="116">
        <f t="shared" si="5"/>
        <v>0</v>
      </c>
      <c r="BY49" s="116">
        <f t="shared" si="6"/>
        <v>0</v>
      </c>
      <c r="BZ49" s="116">
        <f t="shared" si="7"/>
        <v>0</v>
      </c>
      <c r="CA49" s="116">
        <f t="shared" si="8"/>
        <v>0</v>
      </c>
      <c r="CB49" s="116">
        <f t="shared" si="9"/>
        <v>0</v>
      </c>
      <c r="CC49" s="116">
        <f t="shared" si="10"/>
        <v>0</v>
      </c>
      <c r="CD49" s="116">
        <f t="shared" si="11"/>
        <v>0</v>
      </c>
      <c r="CE49" s="116">
        <f t="shared" si="12"/>
        <v>0</v>
      </c>
      <c r="CF49" s="116">
        <f t="shared" si="13"/>
        <v>0</v>
      </c>
      <c r="CG49" s="116">
        <f t="shared" si="14"/>
        <v>0</v>
      </c>
      <c r="CH49" s="116">
        <f t="shared" si="15"/>
        <v>0</v>
      </c>
      <c r="CI49" s="116">
        <f t="shared" si="16"/>
        <v>0</v>
      </c>
      <c r="CJ49" s="116">
        <f t="shared" si="17"/>
        <v>0</v>
      </c>
      <c r="CK49" s="116">
        <f t="shared" si="18"/>
        <v>0</v>
      </c>
      <c r="CL49" s="116">
        <f t="shared" si="19"/>
        <v>0</v>
      </c>
      <c r="CM49" s="116">
        <f t="shared" si="20"/>
        <v>0</v>
      </c>
      <c r="CN49" s="116">
        <f t="shared" si="21"/>
        <v>0</v>
      </c>
      <c r="CO49" s="116">
        <f t="shared" si="22"/>
        <v>0</v>
      </c>
      <c r="CP49" s="116">
        <f t="shared" si="23"/>
        <v>0</v>
      </c>
      <c r="CQ49" s="116">
        <f t="shared" si="24"/>
        <v>0</v>
      </c>
      <c r="CR49" s="116">
        <f t="shared" si="25"/>
        <v>0</v>
      </c>
      <c r="CS49" s="116">
        <f t="shared" si="26"/>
        <v>0</v>
      </c>
      <c r="CT49" s="116">
        <f t="shared" si="27"/>
        <v>0</v>
      </c>
      <c r="CU49" s="116">
        <f t="shared" si="28"/>
        <v>0</v>
      </c>
    </row>
    <row r="50" spans="5:99">
      <c r="E50" s="106"/>
      <c r="F50" s="109"/>
      <c r="G50" s="109"/>
      <c r="H50" s="109"/>
      <c r="I50" s="109"/>
      <c r="J50" s="110" t="str">
        <f t="shared" si="4"/>
        <v/>
      </c>
      <c r="K50" s="116">
        <f>IF(MONTH($B50)=1,IF($G50=Paramètres!H$2,$D50,0),0)</f>
        <v>0</v>
      </c>
      <c r="L50" s="116">
        <f>IF(OR(MONTH($B50)=1,MONTH($B50)=2,MONTH($B50)=3),IF($G50=Paramètres!H$3,$D50,0),0)</f>
        <v>0</v>
      </c>
      <c r="M50" s="116">
        <f>IF(OR(MONTH($B50)=1,MONTH($B50)=2,MONTH($B50)=3),IF($G50=Paramètres!H$4,$D50,0),0)</f>
        <v>0</v>
      </c>
      <c r="N50" s="116">
        <f>IF(OR(MONTH($B50)=1,MONTH($B50)=2,MONTH($B50)=3),IF($G50=Paramètres!H$5,$D50,0),0)</f>
        <v>0</v>
      </c>
      <c r="O50" s="116">
        <f>IF(MONTH($B50)=1,IF($G50=Paramètres!F$4,$D50,0),0)</f>
        <v>0</v>
      </c>
      <c r="P50" s="116">
        <f>IF(MONTH($B50)=2,IF($G50=Paramètres!$H$2,$D50,0),0)</f>
        <v>0</v>
      </c>
      <c r="Q50" s="116">
        <f>IF(MONTH($B50)=2,IF($G50=Paramètres!$F$4,$D50,0),0)</f>
        <v>0</v>
      </c>
      <c r="R50" s="116">
        <f>IF(MONTH($B50)=3,IF($G50=Paramètres!$H$2,$D50,0),0)</f>
        <v>0</v>
      </c>
      <c r="S50" s="116">
        <f>IF(MONTH($B50)=3,IF($G50=Paramètres!$F$4,$D50,0),0)</f>
        <v>0</v>
      </c>
      <c r="T50" s="116">
        <f>IF(MONTH($B50)=4,IF($G50=Paramètres!$H$2,$D50,0),0)</f>
        <v>0</v>
      </c>
      <c r="U50" s="116">
        <f>IF(OR(MONTH($B50)=4,MONTH($B50)=5,MONTH($B50)=6),IF($G50=Paramètres!$H$3,$D50,0),0)</f>
        <v>0</v>
      </c>
      <c r="V50" s="116">
        <f>IF(OR(MONTH($B50)=4,MONTH($B50)=5,MONTH($B50)=6),IF($G50=Paramètres!$H$4,$D50,0),0)</f>
        <v>0</v>
      </c>
      <c r="W50" s="116">
        <f>IF(OR(MONTH($B50)=4,MONTH($B50)=5,MONTH($B50)=6),IF($G50=Paramètres!$H$5,$D50,0),0)</f>
        <v>0</v>
      </c>
      <c r="X50" s="116">
        <f>IF(MONTH($B50)=4,IF($G50=Paramètres!$F$4,$D50,0),0)</f>
        <v>0</v>
      </c>
      <c r="Y50" s="116">
        <f>IF(MONTH($B50)=5,IF($G50=Paramètres!$H$2,$D50,0),0)</f>
        <v>0</v>
      </c>
      <c r="Z50" s="116">
        <f>IF(MONTH($B50)=5,IF($G50=Paramètres!$F$4,$D50,0),0)</f>
        <v>0</v>
      </c>
      <c r="AA50" s="116">
        <f>IF(MONTH($B50)=6,IF($G50=Paramètres!$H$2,$D50,0),0)</f>
        <v>0</v>
      </c>
      <c r="AB50" s="116">
        <f>IF(MONTH($B50)=6,IF($G50=Paramètres!$F$4,$D50,0),0)</f>
        <v>0</v>
      </c>
      <c r="AC50" s="116">
        <f>IF(MONTH($B50)=7,IF($G50=Paramètres!$H$2,$D50,0),0)</f>
        <v>0</v>
      </c>
      <c r="AD50" s="116">
        <f>IF(OR(MONTH($B50)=7,MONTH($B50)=8,MONTH($B50)=9),IF($G50=Paramètres!$H$3,$D50,0),0)</f>
        <v>0</v>
      </c>
      <c r="AE50" s="116">
        <f>IF(OR(MONTH($B50)=7,MONTH($B50)=8,MONTH($B50)=9),IF($G50=Paramètres!$H$4,$D50,0),0)</f>
        <v>0</v>
      </c>
      <c r="AF50" s="116">
        <f>IF(OR(MONTH($B50)=7,MONTH($B50)=8,MONTH($B50)=9),IF($G50=Paramètres!$H$5,$D50,0),0)</f>
        <v>0</v>
      </c>
      <c r="AG50" s="116">
        <f>IF(MONTH($B50)=7,IF($G50=Paramètres!$F$4,$D50,0),0)</f>
        <v>0</v>
      </c>
      <c r="AH50" s="116">
        <f>IF(MONTH($B50)=8,IF($G50=Paramètres!$H$2,$D50,0),0)</f>
        <v>0</v>
      </c>
      <c r="AI50" s="116">
        <f>IF(MONTH($B50)=8,IF($G50=Paramètres!$F$4,$D50,0),0)</f>
        <v>0</v>
      </c>
      <c r="AJ50" s="116">
        <f>IF(MONTH($B50)=9,IF($G50=Paramètres!$H$2,$D50,0),0)</f>
        <v>0</v>
      </c>
      <c r="AK50" s="116">
        <f>IF(MONTH($B50)=9,IF($G50=Paramètres!$F$4,$D50,0),0)</f>
        <v>0</v>
      </c>
      <c r="AL50" s="116">
        <f>IF(MONTH($B50)=10,IF($G50=Paramètres!$H$2,$D50,0),0)</f>
        <v>0</v>
      </c>
      <c r="AM50" s="116">
        <f>IF(OR(MONTH($B50)=10,MONTH($B50)=11,MONTH($B50)=12),IF($G50=Paramètres!$H$3,$D50,0),0)</f>
        <v>0</v>
      </c>
      <c r="AN50" s="116">
        <f>IF(OR(MONTH($B50)=10,MONTH($B50)=11,MONTH($B50)=12),IF($G50=Paramètres!$H$4,$D50,0),0)</f>
        <v>0</v>
      </c>
      <c r="AO50" s="116">
        <f>IF(OR(MONTH($B50)=10,MONTH($B50)=11,MONTH($B50)=12),IF($G50=Paramètres!$H$5,$D50,0),0)</f>
        <v>0</v>
      </c>
      <c r="AP50" s="116">
        <f>IF(MONTH($B50)=10,IF($G50=Paramètres!$F$4,$D50,0),0)</f>
        <v>0</v>
      </c>
      <c r="AQ50" s="116">
        <f>IF(MONTH($B50)=11,IF($G50=Paramètres!$H$2,$D50,0),0)</f>
        <v>0</v>
      </c>
      <c r="AR50" s="116">
        <f>IF(MONTH($B50)=11,IF($G50=Paramètres!$F$4,$D50,0),0)</f>
        <v>0</v>
      </c>
      <c r="AS50" s="116">
        <f>IF(MONTH($B50)=12,IF($G50=Paramètres!$H$2,$D50,0),0)</f>
        <v>0</v>
      </c>
      <c r="AT50" s="116">
        <f>IF(MONTH($B50)=12,IF($G50=Paramètres!$F$4,$D50,0),0)</f>
        <v>0</v>
      </c>
      <c r="AU50" s="116">
        <f>IF($G50=Paramètres!D$2,$D50,0)</f>
        <v>0</v>
      </c>
      <c r="AV50" s="116">
        <f>IF($G50=Paramètres!D$3,$D50,0)</f>
        <v>0</v>
      </c>
      <c r="AW50" s="116">
        <f>IF($G50=Paramètres!D$4,$D50,0)</f>
        <v>0</v>
      </c>
      <c r="AX50" s="116">
        <f>IF($G50=Paramètres!D$5,$D50,0)</f>
        <v>0</v>
      </c>
      <c r="AY50" s="116">
        <f>IF($G50=Paramètres!D$6,$D50,0)</f>
        <v>0</v>
      </c>
      <c r="AZ50" s="116">
        <f>IF($G50=Paramètres!D$7,$D50,0)</f>
        <v>0</v>
      </c>
      <c r="BA50" s="116">
        <f>IF($G50=Paramètres!D$8,$D50,0)</f>
        <v>0</v>
      </c>
      <c r="BB50" s="116">
        <f>IF($G50=Paramètres!D$9,$D50,0)</f>
        <v>0</v>
      </c>
      <c r="BC50" s="116">
        <f>IF($G50=Paramètres!D$10,$D50,0)</f>
        <v>0</v>
      </c>
      <c r="BD50" s="116">
        <f>IF($G50=Paramètres!D$11,$D50,0)</f>
        <v>0</v>
      </c>
      <c r="BE50" s="116">
        <f>IF($G50=Paramètres!D$12,$D50,0)</f>
        <v>0</v>
      </c>
      <c r="BF50" s="116">
        <f>IF($G50=Paramètres!E$2,$D50,0)</f>
        <v>0</v>
      </c>
      <c r="BG50" s="116">
        <f>IF($G50=Paramètres!E$3,$D50,0)</f>
        <v>0</v>
      </c>
      <c r="BH50" s="116">
        <f>IF($G50=Paramètres!E$4,$D50,0)</f>
        <v>0</v>
      </c>
      <c r="BI50" s="116">
        <f>IF($G50=Paramètres!F$2,$D50,0)</f>
        <v>0</v>
      </c>
      <c r="BJ50" s="116">
        <f>IF($G50=Paramètres!F$3,$D50,0)</f>
        <v>0</v>
      </c>
      <c r="BK50" s="116">
        <f>IF($G50=Paramètres!F$5,$D50,0)</f>
        <v>0</v>
      </c>
      <c r="BL50" s="116">
        <f>IF($G50=Paramètres!F$6,$D50,0)</f>
        <v>0</v>
      </c>
      <c r="BM50" s="116">
        <f>IF($G50=Paramètres!F$7,$D50,0)</f>
        <v>0</v>
      </c>
      <c r="BN50" s="116">
        <f>IF($G50=Paramètres!F$8,$D50,0)</f>
        <v>0</v>
      </c>
      <c r="BO50" s="116">
        <f>IF($G50=Paramètres!F$9,$D50,0)</f>
        <v>0</v>
      </c>
      <c r="BP50" s="116">
        <f t="shared" si="3"/>
        <v>0</v>
      </c>
      <c r="BQ50" s="116">
        <f>IF($G50=Paramètres!H$6,$D50,0)</f>
        <v>0</v>
      </c>
      <c r="BR50" s="116">
        <f>IF($G50=Paramètres!I$2,$D50,0)</f>
        <v>0</v>
      </c>
      <c r="BS50" s="116">
        <f>IF($G50=Paramètres!I$3,$D50,0)</f>
        <v>0</v>
      </c>
      <c r="BT50" s="116">
        <f>IF($G50=Paramètres!I$4,$D50,0)</f>
        <v>0</v>
      </c>
      <c r="BU50" s="116">
        <f>IF($G50=Paramètres!J$2,$D50,0)</f>
        <v>0</v>
      </c>
      <c r="BV50" s="116">
        <f>IF($G50=Paramètres!J$3,$D50,0)</f>
        <v>0</v>
      </c>
      <c r="BW50" s="116">
        <f>IF($G50=Paramètres!J$4,$D50,0)</f>
        <v>0</v>
      </c>
      <c r="BX50" s="116">
        <f t="shared" si="5"/>
        <v>0</v>
      </c>
      <c r="BY50" s="116">
        <f t="shared" si="6"/>
        <v>0</v>
      </c>
      <c r="BZ50" s="116">
        <f t="shared" si="7"/>
        <v>0</v>
      </c>
      <c r="CA50" s="116">
        <f t="shared" si="8"/>
        <v>0</v>
      </c>
      <c r="CB50" s="116">
        <f t="shared" si="9"/>
        <v>0</v>
      </c>
      <c r="CC50" s="116">
        <f t="shared" si="10"/>
        <v>0</v>
      </c>
      <c r="CD50" s="116">
        <f t="shared" si="11"/>
        <v>0</v>
      </c>
      <c r="CE50" s="116">
        <f t="shared" si="12"/>
        <v>0</v>
      </c>
      <c r="CF50" s="116">
        <f t="shared" si="13"/>
        <v>0</v>
      </c>
      <c r="CG50" s="116">
        <f t="shared" si="14"/>
        <v>0</v>
      </c>
      <c r="CH50" s="116">
        <f t="shared" si="15"/>
        <v>0</v>
      </c>
      <c r="CI50" s="116">
        <f t="shared" si="16"/>
        <v>0</v>
      </c>
      <c r="CJ50" s="116">
        <f t="shared" si="17"/>
        <v>0</v>
      </c>
      <c r="CK50" s="116">
        <f t="shared" si="18"/>
        <v>0</v>
      </c>
      <c r="CL50" s="116">
        <f t="shared" si="19"/>
        <v>0</v>
      </c>
      <c r="CM50" s="116">
        <f t="shared" si="20"/>
        <v>0</v>
      </c>
      <c r="CN50" s="116">
        <f t="shared" si="21"/>
        <v>0</v>
      </c>
      <c r="CO50" s="116">
        <f t="shared" si="22"/>
        <v>0</v>
      </c>
      <c r="CP50" s="116">
        <f t="shared" si="23"/>
        <v>0</v>
      </c>
      <c r="CQ50" s="116">
        <f t="shared" si="24"/>
        <v>0</v>
      </c>
      <c r="CR50" s="116">
        <f t="shared" si="25"/>
        <v>0</v>
      </c>
      <c r="CS50" s="116">
        <f t="shared" si="26"/>
        <v>0</v>
      </c>
      <c r="CT50" s="116">
        <f t="shared" si="27"/>
        <v>0</v>
      </c>
      <c r="CU50" s="116">
        <f t="shared" si="28"/>
        <v>0</v>
      </c>
    </row>
    <row r="51" spans="5:99">
      <c r="E51" s="106"/>
      <c r="F51" s="109"/>
      <c r="G51" s="109"/>
      <c r="H51" s="109"/>
      <c r="I51" s="109"/>
      <c r="J51" s="110" t="str">
        <f t="shared" si="4"/>
        <v/>
      </c>
      <c r="K51" s="116">
        <f>IF(MONTH($B51)=1,IF($G51=Paramètres!H$2,$D51,0),0)</f>
        <v>0</v>
      </c>
      <c r="L51" s="116">
        <f>IF(OR(MONTH($B51)=1,MONTH($B51)=2,MONTH($B51)=3),IF($G51=Paramètres!H$3,$D51,0),0)</f>
        <v>0</v>
      </c>
      <c r="M51" s="116">
        <f>IF(OR(MONTH($B51)=1,MONTH($B51)=2,MONTH($B51)=3),IF($G51=Paramètres!H$4,$D51,0),0)</f>
        <v>0</v>
      </c>
      <c r="N51" s="116">
        <f>IF(OR(MONTH($B51)=1,MONTH($B51)=2,MONTH($B51)=3),IF($G51=Paramètres!H$5,$D51,0),0)</f>
        <v>0</v>
      </c>
      <c r="O51" s="116">
        <f>IF(MONTH($B51)=1,IF($G51=Paramètres!F$4,$D51,0),0)</f>
        <v>0</v>
      </c>
      <c r="P51" s="116">
        <f>IF(MONTH($B51)=2,IF($G51=Paramètres!$H$2,$D51,0),0)</f>
        <v>0</v>
      </c>
      <c r="Q51" s="116">
        <f>IF(MONTH($B51)=2,IF($G51=Paramètres!$F$4,$D51,0),0)</f>
        <v>0</v>
      </c>
      <c r="R51" s="116">
        <f>IF(MONTH($B51)=3,IF($G51=Paramètres!$H$2,$D51,0),0)</f>
        <v>0</v>
      </c>
      <c r="S51" s="116">
        <f>IF(MONTH($B51)=3,IF($G51=Paramètres!$F$4,$D51,0),0)</f>
        <v>0</v>
      </c>
      <c r="T51" s="116">
        <f>IF(MONTH($B51)=4,IF($G51=Paramètres!$H$2,$D51,0),0)</f>
        <v>0</v>
      </c>
      <c r="U51" s="116">
        <f>IF(OR(MONTH($B51)=4,MONTH($B51)=5,MONTH($B51)=6),IF($G51=Paramètres!$H$3,$D51,0),0)</f>
        <v>0</v>
      </c>
      <c r="V51" s="116">
        <f>IF(OR(MONTH($B51)=4,MONTH($B51)=5,MONTH($B51)=6),IF($G51=Paramètres!$H$4,$D51,0),0)</f>
        <v>0</v>
      </c>
      <c r="W51" s="116">
        <f>IF(OR(MONTH($B51)=4,MONTH($B51)=5,MONTH($B51)=6),IF($G51=Paramètres!$H$5,$D51,0),0)</f>
        <v>0</v>
      </c>
      <c r="X51" s="116">
        <f>IF(MONTH($B51)=4,IF($G51=Paramètres!$F$4,$D51,0),0)</f>
        <v>0</v>
      </c>
      <c r="Y51" s="116">
        <f>IF(MONTH($B51)=5,IF($G51=Paramètres!$H$2,$D51,0),0)</f>
        <v>0</v>
      </c>
      <c r="Z51" s="116">
        <f>IF(MONTH($B51)=5,IF($G51=Paramètres!$F$4,$D51,0),0)</f>
        <v>0</v>
      </c>
      <c r="AA51" s="116">
        <f>IF(MONTH($B51)=6,IF($G51=Paramètres!$H$2,$D51,0),0)</f>
        <v>0</v>
      </c>
      <c r="AB51" s="116">
        <f>IF(MONTH($B51)=6,IF($G51=Paramètres!$F$4,$D51,0),0)</f>
        <v>0</v>
      </c>
      <c r="AC51" s="116">
        <f>IF(MONTH($B51)=7,IF($G51=Paramètres!$H$2,$D51,0),0)</f>
        <v>0</v>
      </c>
      <c r="AD51" s="116">
        <f>IF(OR(MONTH($B51)=7,MONTH($B51)=8,MONTH($B51)=9),IF($G51=Paramètres!$H$3,$D51,0),0)</f>
        <v>0</v>
      </c>
      <c r="AE51" s="116">
        <f>IF(OR(MONTH($B51)=7,MONTH($B51)=8,MONTH($B51)=9),IF($G51=Paramètres!$H$4,$D51,0),0)</f>
        <v>0</v>
      </c>
      <c r="AF51" s="116">
        <f>IF(OR(MONTH($B51)=7,MONTH($B51)=8,MONTH($B51)=9),IF($G51=Paramètres!$H$5,$D51,0),0)</f>
        <v>0</v>
      </c>
      <c r="AG51" s="116">
        <f>IF(MONTH($B51)=7,IF($G51=Paramètres!$F$4,$D51,0),0)</f>
        <v>0</v>
      </c>
      <c r="AH51" s="116">
        <f>IF(MONTH($B51)=8,IF($G51=Paramètres!$H$2,$D51,0),0)</f>
        <v>0</v>
      </c>
      <c r="AI51" s="116">
        <f>IF(MONTH($B51)=8,IF($G51=Paramètres!$F$4,$D51,0),0)</f>
        <v>0</v>
      </c>
      <c r="AJ51" s="116">
        <f>IF(MONTH($B51)=9,IF($G51=Paramètres!$H$2,$D51,0),0)</f>
        <v>0</v>
      </c>
      <c r="AK51" s="116">
        <f>IF(MONTH($B51)=9,IF($G51=Paramètres!$F$4,$D51,0),0)</f>
        <v>0</v>
      </c>
      <c r="AL51" s="116">
        <f>IF(MONTH($B51)=10,IF($G51=Paramètres!$H$2,$D51,0),0)</f>
        <v>0</v>
      </c>
      <c r="AM51" s="116">
        <f>IF(OR(MONTH($B51)=10,MONTH($B51)=11,MONTH($B51)=12),IF($G51=Paramètres!$H$3,$D51,0),0)</f>
        <v>0</v>
      </c>
      <c r="AN51" s="116">
        <f>IF(OR(MONTH($B51)=10,MONTH($B51)=11,MONTH($B51)=12),IF($G51=Paramètres!$H$4,$D51,0),0)</f>
        <v>0</v>
      </c>
      <c r="AO51" s="116">
        <f>IF(OR(MONTH($B51)=10,MONTH($B51)=11,MONTH($B51)=12),IF($G51=Paramètres!$H$5,$D51,0),0)</f>
        <v>0</v>
      </c>
      <c r="AP51" s="116">
        <f>IF(MONTH($B51)=10,IF($G51=Paramètres!$F$4,$D51,0),0)</f>
        <v>0</v>
      </c>
      <c r="AQ51" s="116">
        <f>IF(MONTH($B51)=11,IF($G51=Paramètres!$H$2,$D51,0),0)</f>
        <v>0</v>
      </c>
      <c r="AR51" s="116">
        <f>IF(MONTH($B51)=11,IF($G51=Paramètres!$F$4,$D51,0),0)</f>
        <v>0</v>
      </c>
      <c r="AS51" s="116">
        <f>IF(MONTH($B51)=12,IF($G51=Paramètres!$H$2,$D51,0),0)</f>
        <v>0</v>
      </c>
      <c r="AT51" s="116">
        <f>IF(MONTH($B51)=12,IF($G51=Paramètres!$F$4,$D51,0),0)</f>
        <v>0</v>
      </c>
      <c r="AU51" s="116">
        <f>IF($G51=Paramètres!D$2,$D51,0)</f>
        <v>0</v>
      </c>
      <c r="AV51" s="116">
        <f>IF($G51=Paramètres!D$3,$D51,0)</f>
        <v>0</v>
      </c>
      <c r="AW51" s="116">
        <f>IF($G51=Paramètres!D$4,$D51,0)</f>
        <v>0</v>
      </c>
      <c r="AX51" s="116">
        <f>IF($G51=Paramètres!D$5,$D51,0)</f>
        <v>0</v>
      </c>
      <c r="AY51" s="116">
        <f>IF($G51=Paramètres!D$6,$D51,0)</f>
        <v>0</v>
      </c>
      <c r="AZ51" s="116">
        <f>IF($G51=Paramètres!D$7,$D51,0)</f>
        <v>0</v>
      </c>
      <c r="BA51" s="116">
        <f>IF($G51=Paramètres!D$8,$D51,0)</f>
        <v>0</v>
      </c>
      <c r="BB51" s="116">
        <f>IF($G51=Paramètres!D$9,$D51,0)</f>
        <v>0</v>
      </c>
      <c r="BC51" s="116">
        <f>IF($G51=Paramètres!D$10,$D51,0)</f>
        <v>0</v>
      </c>
      <c r="BD51" s="116">
        <f>IF($G51=Paramètres!D$11,$D51,0)</f>
        <v>0</v>
      </c>
      <c r="BE51" s="116">
        <f>IF($G51=Paramètres!D$12,$D51,0)</f>
        <v>0</v>
      </c>
      <c r="BF51" s="116">
        <f>IF($G51=Paramètres!E$2,$D51,0)</f>
        <v>0</v>
      </c>
      <c r="BG51" s="116">
        <f>IF($G51=Paramètres!E$3,$D51,0)</f>
        <v>0</v>
      </c>
      <c r="BH51" s="116">
        <f>IF($G51=Paramètres!E$4,$D51,0)</f>
        <v>0</v>
      </c>
      <c r="BI51" s="116">
        <f>IF($G51=Paramètres!F$2,$D51,0)</f>
        <v>0</v>
      </c>
      <c r="BJ51" s="116">
        <f>IF($G51=Paramètres!F$3,$D51,0)</f>
        <v>0</v>
      </c>
      <c r="BK51" s="116">
        <f>IF($G51=Paramètres!F$5,$D51,0)</f>
        <v>0</v>
      </c>
      <c r="BL51" s="116">
        <f>IF($G51=Paramètres!F$6,$D51,0)</f>
        <v>0</v>
      </c>
      <c r="BM51" s="116">
        <f>IF($G51=Paramètres!F$7,$D51,0)</f>
        <v>0</v>
      </c>
      <c r="BN51" s="116">
        <f>IF($G51=Paramètres!F$8,$D51,0)</f>
        <v>0</v>
      </c>
      <c r="BO51" s="116">
        <f>IF($G51=Paramètres!F$9,$D51,0)</f>
        <v>0</v>
      </c>
      <c r="BP51" s="116">
        <f t="shared" si="3"/>
        <v>0</v>
      </c>
      <c r="BQ51" s="116">
        <f>IF($G51=Paramètres!H$6,$D51,0)</f>
        <v>0</v>
      </c>
      <c r="BR51" s="116">
        <f>IF($G51=Paramètres!I$2,$D51,0)</f>
        <v>0</v>
      </c>
      <c r="BS51" s="116">
        <f>IF($G51=Paramètres!I$3,$D51,0)</f>
        <v>0</v>
      </c>
      <c r="BT51" s="116">
        <f>IF($G51=Paramètres!I$4,$D51,0)</f>
        <v>0</v>
      </c>
      <c r="BU51" s="116">
        <f>IF($G51=Paramètres!J$2,$D51,0)</f>
        <v>0</v>
      </c>
      <c r="BV51" s="116">
        <f>IF($G51=Paramètres!J$3,$D51,0)</f>
        <v>0</v>
      </c>
      <c r="BW51" s="116">
        <f>IF($G51=Paramètres!J$4,$D51,0)</f>
        <v>0</v>
      </c>
      <c r="BX51" s="116">
        <f t="shared" si="5"/>
        <v>0</v>
      </c>
      <c r="BY51" s="116">
        <f t="shared" si="6"/>
        <v>0</v>
      </c>
      <c r="BZ51" s="116">
        <f t="shared" si="7"/>
        <v>0</v>
      </c>
      <c r="CA51" s="116">
        <f t="shared" si="8"/>
        <v>0</v>
      </c>
      <c r="CB51" s="116">
        <f t="shared" si="9"/>
        <v>0</v>
      </c>
      <c r="CC51" s="116">
        <f t="shared" si="10"/>
        <v>0</v>
      </c>
      <c r="CD51" s="116">
        <f t="shared" si="11"/>
        <v>0</v>
      </c>
      <c r="CE51" s="116">
        <f t="shared" si="12"/>
        <v>0</v>
      </c>
      <c r="CF51" s="116">
        <f t="shared" si="13"/>
        <v>0</v>
      </c>
      <c r="CG51" s="116">
        <f t="shared" si="14"/>
        <v>0</v>
      </c>
      <c r="CH51" s="116">
        <f t="shared" si="15"/>
        <v>0</v>
      </c>
      <c r="CI51" s="116">
        <f t="shared" si="16"/>
        <v>0</v>
      </c>
      <c r="CJ51" s="116">
        <f t="shared" si="17"/>
        <v>0</v>
      </c>
      <c r="CK51" s="116">
        <f t="shared" si="18"/>
        <v>0</v>
      </c>
      <c r="CL51" s="116">
        <f t="shared" si="19"/>
        <v>0</v>
      </c>
      <c r="CM51" s="116">
        <f t="shared" si="20"/>
        <v>0</v>
      </c>
      <c r="CN51" s="116">
        <f t="shared" si="21"/>
        <v>0</v>
      </c>
      <c r="CO51" s="116">
        <f t="shared" si="22"/>
        <v>0</v>
      </c>
      <c r="CP51" s="116">
        <f t="shared" si="23"/>
        <v>0</v>
      </c>
      <c r="CQ51" s="116">
        <f t="shared" si="24"/>
        <v>0</v>
      </c>
      <c r="CR51" s="116">
        <f t="shared" si="25"/>
        <v>0</v>
      </c>
      <c r="CS51" s="116">
        <f t="shared" si="26"/>
        <v>0</v>
      </c>
      <c r="CT51" s="116">
        <f t="shared" si="27"/>
        <v>0</v>
      </c>
      <c r="CU51" s="116">
        <f t="shared" si="28"/>
        <v>0</v>
      </c>
    </row>
    <row r="52" spans="5:99">
      <c r="E52" s="106"/>
      <c r="F52" s="109"/>
      <c r="G52" s="109"/>
      <c r="H52" s="109"/>
      <c r="I52" s="109"/>
      <c r="J52" s="110" t="str">
        <f t="shared" si="4"/>
        <v/>
      </c>
      <c r="K52" s="116">
        <f>IF(MONTH($B52)=1,IF($G52=Paramètres!H$2,$D52,0),0)</f>
        <v>0</v>
      </c>
      <c r="L52" s="116">
        <f>IF(OR(MONTH($B52)=1,MONTH($B52)=2,MONTH($B52)=3),IF($G52=Paramètres!H$3,$D52,0),0)</f>
        <v>0</v>
      </c>
      <c r="M52" s="116">
        <f>IF(OR(MONTH($B52)=1,MONTH($B52)=2,MONTH($B52)=3),IF($G52=Paramètres!H$4,$D52,0),0)</f>
        <v>0</v>
      </c>
      <c r="N52" s="116">
        <f>IF(OR(MONTH($B52)=1,MONTH($B52)=2,MONTH($B52)=3),IF($G52=Paramètres!H$5,$D52,0),0)</f>
        <v>0</v>
      </c>
      <c r="O52" s="116">
        <f>IF(MONTH($B52)=1,IF($G52=Paramètres!F$4,$D52,0),0)</f>
        <v>0</v>
      </c>
      <c r="P52" s="116">
        <f>IF(MONTH($B52)=2,IF($G52=Paramètres!$H$2,$D52,0),0)</f>
        <v>0</v>
      </c>
      <c r="Q52" s="116">
        <f>IF(MONTH($B52)=2,IF($G52=Paramètres!$F$4,$D52,0),0)</f>
        <v>0</v>
      </c>
      <c r="R52" s="116">
        <f>IF(MONTH($B52)=3,IF($G52=Paramètres!$H$2,$D52,0),0)</f>
        <v>0</v>
      </c>
      <c r="S52" s="116">
        <f>IF(MONTH($B52)=3,IF($G52=Paramètres!$F$4,$D52,0),0)</f>
        <v>0</v>
      </c>
      <c r="T52" s="116">
        <f>IF(MONTH($B52)=4,IF($G52=Paramètres!$H$2,$D52,0),0)</f>
        <v>0</v>
      </c>
      <c r="U52" s="116">
        <f>IF(OR(MONTH($B52)=4,MONTH($B52)=5,MONTH($B52)=6),IF($G52=Paramètres!$H$3,$D52,0),0)</f>
        <v>0</v>
      </c>
      <c r="V52" s="116">
        <f>IF(OR(MONTH($B52)=4,MONTH($B52)=5,MONTH($B52)=6),IF($G52=Paramètres!$H$4,$D52,0),0)</f>
        <v>0</v>
      </c>
      <c r="W52" s="116">
        <f>IF(OR(MONTH($B52)=4,MONTH($B52)=5,MONTH($B52)=6),IF($G52=Paramètres!$H$5,$D52,0),0)</f>
        <v>0</v>
      </c>
      <c r="X52" s="116">
        <f>IF(MONTH($B52)=4,IF($G52=Paramètres!$F$4,$D52,0),0)</f>
        <v>0</v>
      </c>
      <c r="Y52" s="116">
        <f>IF(MONTH($B52)=5,IF($G52=Paramètres!$H$2,$D52,0),0)</f>
        <v>0</v>
      </c>
      <c r="Z52" s="116">
        <f>IF(MONTH($B52)=5,IF($G52=Paramètres!$F$4,$D52,0),0)</f>
        <v>0</v>
      </c>
      <c r="AA52" s="116">
        <f>IF(MONTH($B52)=6,IF($G52=Paramètres!$H$2,$D52,0),0)</f>
        <v>0</v>
      </c>
      <c r="AB52" s="116">
        <f>IF(MONTH($B52)=6,IF($G52=Paramètres!$F$4,$D52,0),0)</f>
        <v>0</v>
      </c>
      <c r="AC52" s="116">
        <f>IF(MONTH($B52)=7,IF($G52=Paramètres!$H$2,$D52,0),0)</f>
        <v>0</v>
      </c>
      <c r="AD52" s="116">
        <f>IF(OR(MONTH($B52)=7,MONTH($B52)=8,MONTH($B52)=9),IF($G52=Paramètres!$H$3,$D52,0),0)</f>
        <v>0</v>
      </c>
      <c r="AE52" s="116">
        <f>IF(OR(MONTH($B52)=7,MONTH($B52)=8,MONTH($B52)=9),IF($G52=Paramètres!$H$4,$D52,0),0)</f>
        <v>0</v>
      </c>
      <c r="AF52" s="116">
        <f>IF(OR(MONTH($B52)=7,MONTH($B52)=8,MONTH($B52)=9),IF($G52=Paramètres!$H$5,$D52,0),0)</f>
        <v>0</v>
      </c>
      <c r="AG52" s="116">
        <f>IF(MONTH($B52)=7,IF($G52=Paramètres!$F$4,$D52,0),0)</f>
        <v>0</v>
      </c>
      <c r="AH52" s="116">
        <f>IF(MONTH($B52)=8,IF($G52=Paramètres!$H$2,$D52,0),0)</f>
        <v>0</v>
      </c>
      <c r="AI52" s="116">
        <f>IF(MONTH($B52)=8,IF($G52=Paramètres!$F$4,$D52,0),0)</f>
        <v>0</v>
      </c>
      <c r="AJ52" s="116">
        <f>IF(MONTH($B52)=9,IF($G52=Paramètres!$H$2,$D52,0),0)</f>
        <v>0</v>
      </c>
      <c r="AK52" s="116">
        <f>IF(MONTH($B52)=9,IF($G52=Paramètres!$F$4,$D52,0),0)</f>
        <v>0</v>
      </c>
      <c r="AL52" s="116">
        <f>IF(MONTH($B52)=10,IF($G52=Paramètres!$H$2,$D52,0),0)</f>
        <v>0</v>
      </c>
      <c r="AM52" s="116">
        <f>IF(OR(MONTH($B52)=10,MONTH($B52)=11,MONTH($B52)=12),IF($G52=Paramètres!$H$3,$D52,0),0)</f>
        <v>0</v>
      </c>
      <c r="AN52" s="116">
        <f>IF(OR(MONTH($B52)=10,MONTH($B52)=11,MONTH($B52)=12),IF($G52=Paramètres!$H$4,$D52,0),0)</f>
        <v>0</v>
      </c>
      <c r="AO52" s="116">
        <f>IF(OR(MONTH($B52)=10,MONTH($B52)=11,MONTH($B52)=12),IF($G52=Paramètres!$H$5,$D52,0),0)</f>
        <v>0</v>
      </c>
      <c r="AP52" s="116">
        <f>IF(MONTH($B52)=10,IF($G52=Paramètres!$F$4,$D52,0),0)</f>
        <v>0</v>
      </c>
      <c r="AQ52" s="116">
        <f>IF(MONTH($B52)=11,IF($G52=Paramètres!$H$2,$D52,0),0)</f>
        <v>0</v>
      </c>
      <c r="AR52" s="116">
        <f>IF(MONTH($B52)=11,IF($G52=Paramètres!$F$4,$D52,0),0)</f>
        <v>0</v>
      </c>
      <c r="AS52" s="116">
        <f>IF(MONTH($B52)=12,IF($G52=Paramètres!$H$2,$D52,0),0)</f>
        <v>0</v>
      </c>
      <c r="AT52" s="116">
        <f>IF(MONTH($B52)=12,IF($G52=Paramètres!$F$4,$D52,0),0)</f>
        <v>0</v>
      </c>
      <c r="AU52" s="116">
        <f>IF($G52=Paramètres!D$2,$D52,0)</f>
        <v>0</v>
      </c>
      <c r="AV52" s="116">
        <f>IF($G52=Paramètres!D$3,$D52,0)</f>
        <v>0</v>
      </c>
      <c r="AW52" s="116">
        <f>IF($G52=Paramètres!D$4,$D52,0)</f>
        <v>0</v>
      </c>
      <c r="AX52" s="116">
        <f>IF($G52=Paramètres!D$5,$D52,0)</f>
        <v>0</v>
      </c>
      <c r="AY52" s="116">
        <f>IF($G52=Paramètres!D$6,$D52,0)</f>
        <v>0</v>
      </c>
      <c r="AZ52" s="116">
        <f>IF($G52=Paramètres!D$7,$D52,0)</f>
        <v>0</v>
      </c>
      <c r="BA52" s="116">
        <f>IF($G52=Paramètres!D$8,$D52,0)</f>
        <v>0</v>
      </c>
      <c r="BB52" s="116">
        <f>IF($G52=Paramètres!D$9,$D52,0)</f>
        <v>0</v>
      </c>
      <c r="BC52" s="116">
        <f>IF($G52=Paramètres!D$10,$D52,0)</f>
        <v>0</v>
      </c>
      <c r="BD52" s="116">
        <f>IF($G52=Paramètres!D$11,$D52,0)</f>
        <v>0</v>
      </c>
      <c r="BE52" s="116">
        <f>IF($G52=Paramètres!D$12,$D52,0)</f>
        <v>0</v>
      </c>
      <c r="BF52" s="116">
        <f>IF($G52=Paramètres!E$2,$D52,0)</f>
        <v>0</v>
      </c>
      <c r="BG52" s="116">
        <f>IF($G52=Paramètres!E$3,$D52,0)</f>
        <v>0</v>
      </c>
      <c r="BH52" s="116">
        <f>IF($G52=Paramètres!E$4,$D52,0)</f>
        <v>0</v>
      </c>
      <c r="BI52" s="116">
        <f>IF($G52=Paramètres!F$2,$D52,0)</f>
        <v>0</v>
      </c>
      <c r="BJ52" s="116">
        <f>IF($G52=Paramètres!F$3,$D52,0)</f>
        <v>0</v>
      </c>
      <c r="BK52" s="116">
        <f>IF($G52=Paramètres!F$5,$D52,0)</f>
        <v>0</v>
      </c>
      <c r="BL52" s="116">
        <f>IF($G52=Paramètres!F$6,$D52,0)</f>
        <v>0</v>
      </c>
      <c r="BM52" s="116">
        <f>IF($G52=Paramètres!F$7,$D52,0)</f>
        <v>0</v>
      </c>
      <c r="BN52" s="116">
        <f>IF($G52=Paramètres!F$8,$D52,0)</f>
        <v>0</v>
      </c>
      <c r="BO52" s="116">
        <f>IF($G52=Paramètres!F$9,$D52,0)</f>
        <v>0</v>
      </c>
      <c r="BP52" s="116">
        <f t="shared" si="3"/>
        <v>0</v>
      </c>
      <c r="BQ52" s="116">
        <f>IF($G52=Paramètres!H$6,$D52,0)</f>
        <v>0</v>
      </c>
      <c r="BR52" s="116">
        <f>IF($G52=Paramètres!I$2,$D52,0)</f>
        <v>0</v>
      </c>
      <c r="BS52" s="116">
        <f>IF($G52=Paramètres!I$3,$D52,0)</f>
        <v>0</v>
      </c>
      <c r="BT52" s="116">
        <f>IF($G52=Paramètres!I$4,$D52,0)</f>
        <v>0</v>
      </c>
      <c r="BU52" s="116">
        <f>IF($G52=Paramètres!J$2,$D52,0)</f>
        <v>0</v>
      </c>
      <c r="BV52" s="116">
        <f>IF($G52=Paramètres!J$3,$D52,0)</f>
        <v>0</v>
      </c>
      <c r="BW52" s="116">
        <f>IF($G52=Paramètres!J$4,$D52,0)</f>
        <v>0</v>
      </c>
      <c r="BX52" s="116">
        <f t="shared" si="5"/>
        <v>0</v>
      </c>
      <c r="BY52" s="116">
        <f t="shared" si="6"/>
        <v>0</v>
      </c>
      <c r="BZ52" s="116">
        <f t="shared" si="7"/>
        <v>0</v>
      </c>
      <c r="CA52" s="116">
        <f t="shared" si="8"/>
        <v>0</v>
      </c>
      <c r="CB52" s="116">
        <f t="shared" si="9"/>
        <v>0</v>
      </c>
      <c r="CC52" s="116">
        <f t="shared" si="10"/>
        <v>0</v>
      </c>
      <c r="CD52" s="116">
        <f t="shared" si="11"/>
        <v>0</v>
      </c>
      <c r="CE52" s="116">
        <f t="shared" si="12"/>
        <v>0</v>
      </c>
      <c r="CF52" s="116">
        <f t="shared" si="13"/>
        <v>0</v>
      </c>
      <c r="CG52" s="116">
        <f t="shared" si="14"/>
        <v>0</v>
      </c>
      <c r="CH52" s="116">
        <f t="shared" si="15"/>
        <v>0</v>
      </c>
      <c r="CI52" s="116">
        <f t="shared" si="16"/>
        <v>0</v>
      </c>
      <c r="CJ52" s="116">
        <f t="shared" si="17"/>
        <v>0</v>
      </c>
      <c r="CK52" s="116">
        <f t="shared" si="18"/>
        <v>0</v>
      </c>
      <c r="CL52" s="116">
        <f t="shared" si="19"/>
        <v>0</v>
      </c>
      <c r="CM52" s="116">
        <f t="shared" si="20"/>
        <v>0</v>
      </c>
      <c r="CN52" s="116">
        <f t="shared" si="21"/>
        <v>0</v>
      </c>
      <c r="CO52" s="116">
        <f t="shared" si="22"/>
        <v>0</v>
      </c>
      <c r="CP52" s="116">
        <f t="shared" si="23"/>
        <v>0</v>
      </c>
      <c r="CQ52" s="116">
        <f t="shared" si="24"/>
        <v>0</v>
      </c>
      <c r="CR52" s="116">
        <f t="shared" si="25"/>
        <v>0</v>
      </c>
      <c r="CS52" s="116">
        <f t="shared" si="26"/>
        <v>0</v>
      </c>
      <c r="CT52" s="116">
        <f t="shared" si="27"/>
        <v>0</v>
      </c>
      <c r="CU52" s="116">
        <f t="shared" si="28"/>
        <v>0</v>
      </c>
    </row>
    <row r="53" spans="5:99">
      <c r="E53" s="106"/>
      <c r="F53" s="109"/>
      <c r="G53" s="109"/>
      <c r="H53" s="109"/>
      <c r="I53" s="109"/>
      <c r="J53" s="110" t="str">
        <f t="shared" si="4"/>
        <v/>
      </c>
      <c r="K53" s="116">
        <f>IF(MONTH($B53)=1,IF($G53=Paramètres!H$2,$D53,0),0)</f>
        <v>0</v>
      </c>
      <c r="L53" s="116">
        <f>IF(OR(MONTH($B53)=1,MONTH($B53)=2,MONTH($B53)=3),IF($G53=Paramètres!H$3,$D53,0),0)</f>
        <v>0</v>
      </c>
      <c r="M53" s="116">
        <f>IF(OR(MONTH($B53)=1,MONTH($B53)=2,MONTH($B53)=3),IF($G53=Paramètres!H$4,$D53,0),0)</f>
        <v>0</v>
      </c>
      <c r="N53" s="116">
        <f>IF(OR(MONTH($B53)=1,MONTH($B53)=2,MONTH($B53)=3),IF($G53=Paramètres!H$5,$D53,0),0)</f>
        <v>0</v>
      </c>
      <c r="O53" s="116">
        <f>IF(MONTH($B53)=1,IF($G53=Paramètres!F$4,$D53,0),0)</f>
        <v>0</v>
      </c>
      <c r="P53" s="116">
        <f>IF(MONTH($B53)=2,IF($G53=Paramètres!$H$2,$D53,0),0)</f>
        <v>0</v>
      </c>
      <c r="Q53" s="116">
        <f>IF(MONTH($B53)=2,IF($G53=Paramètres!$F$4,$D53,0),0)</f>
        <v>0</v>
      </c>
      <c r="R53" s="116">
        <f>IF(MONTH($B53)=3,IF($G53=Paramètres!$H$2,$D53,0),0)</f>
        <v>0</v>
      </c>
      <c r="S53" s="116">
        <f>IF(MONTH($B53)=3,IF($G53=Paramètres!$F$4,$D53,0),0)</f>
        <v>0</v>
      </c>
      <c r="T53" s="116">
        <f>IF(MONTH($B53)=4,IF($G53=Paramètres!$H$2,$D53,0),0)</f>
        <v>0</v>
      </c>
      <c r="U53" s="116">
        <f>IF(OR(MONTH($B53)=4,MONTH($B53)=5,MONTH($B53)=6),IF($G53=Paramètres!$H$3,$D53,0),0)</f>
        <v>0</v>
      </c>
      <c r="V53" s="116">
        <f>IF(OR(MONTH($B53)=4,MONTH($B53)=5,MONTH($B53)=6),IF($G53=Paramètres!$H$4,$D53,0),0)</f>
        <v>0</v>
      </c>
      <c r="W53" s="116">
        <f>IF(OR(MONTH($B53)=4,MONTH($B53)=5,MONTH($B53)=6),IF($G53=Paramètres!$H$5,$D53,0),0)</f>
        <v>0</v>
      </c>
      <c r="X53" s="116">
        <f>IF(MONTH($B53)=4,IF($G53=Paramètres!$F$4,$D53,0),0)</f>
        <v>0</v>
      </c>
      <c r="Y53" s="116">
        <f>IF(MONTH($B53)=5,IF($G53=Paramètres!$H$2,$D53,0),0)</f>
        <v>0</v>
      </c>
      <c r="Z53" s="116">
        <f>IF(MONTH($B53)=5,IF($G53=Paramètres!$F$4,$D53,0),0)</f>
        <v>0</v>
      </c>
      <c r="AA53" s="116">
        <f>IF(MONTH($B53)=6,IF($G53=Paramètres!$H$2,$D53,0),0)</f>
        <v>0</v>
      </c>
      <c r="AB53" s="116">
        <f>IF(MONTH($B53)=6,IF($G53=Paramètres!$F$4,$D53,0),0)</f>
        <v>0</v>
      </c>
      <c r="AC53" s="116">
        <f>IF(MONTH($B53)=7,IF($G53=Paramètres!$H$2,$D53,0),0)</f>
        <v>0</v>
      </c>
      <c r="AD53" s="116">
        <f>IF(OR(MONTH($B53)=7,MONTH($B53)=8,MONTH($B53)=9),IF($G53=Paramètres!$H$3,$D53,0),0)</f>
        <v>0</v>
      </c>
      <c r="AE53" s="116">
        <f>IF(OR(MONTH($B53)=7,MONTH($B53)=8,MONTH($B53)=9),IF($G53=Paramètres!$H$4,$D53,0),0)</f>
        <v>0</v>
      </c>
      <c r="AF53" s="116">
        <f>IF(OR(MONTH($B53)=7,MONTH($B53)=8,MONTH($B53)=9),IF($G53=Paramètres!$H$5,$D53,0),0)</f>
        <v>0</v>
      </c>
      <c r="AG53" s="116">
        <f>IF(MONTH($B53)=7,IF($G53=Paramètres!$F$4,$D53,0),0)</f>
        <v>0</v>
      </c>
      <c r="AH53" s="116">
        <f>IF(MONTH($B53)=8,IF($G53=Paramètres!$H$2,$D53,0),0)</f>
        <v>0</v>
      </c>
      <c r="AI53" s="116">
        <f>IF(MONTH($B53)=8,IF($G53=Paramètres!$F$4,$D53,0),0)</f>
        <v>0</v>
      </c>
      <c r="AJ53" s="116">
        <f>IF(MONTH($B53)=9,IF($G53=Paramètres!$H$2,$D53,0),0)</f>
        <v>0</v>
      </c>
      <c r="AK53" s="116">
        <f>IF(MONTH($B53)=9,IF($G53=Paramètres!$F$4,$D53,0),0)</f>
        <v>0</v>
      </c>
      <c r="AL53" s="116">
        <f>IF(MONTH($B53)=10,IF($G53=Paramètres!$H$2,$D53,0),0)</f>
        <v>0</v>
      </c>
      <c r="AM53" s="116">
        <f>IF(OR(MONTH($B53)=10,MONTH($B53)=11,MONTH($B53)=12),IF($G53=Paramètres!$H$3,$D53,0),0)</f>
        <v>0</v>
      </c>
      <c r="AN53" s="116">
        <f>IF(OR(MONTH($B53)=10,MONTH($B53)=11,MONTH($B53)=12),IF($G53=Paramètres!$H$4,$D53,0),0)</f>
        <v>0</v>
      </c>
      <c r="AO53" s="116">
        <f>IF(OR(MONTH($B53)=10,MONTH($B53)=11,MONTH($B53)=12),IF($G53=Paramètres!$H$5,$D53,0),0)</f>
        <v>0</v>
      </c>
      <c r="AP53" s="116">
        <f>IF(MONTH($B53)=10,IF($G53=Paramètres!$F$4,$D53,0),0)</f>
        <v>0</v>
      </c>
      <c r="AQ53" s="116">
        <f>IF(MONTH($B53)=11,IF($G53=Paramètres!$H$2,$D53,0),0)</f>
        <v>0</v>
      </c>
      <c r="AR53" s="116">
        <f>IF(MONTH($B53)=11,IF($G53=Paramètres!$F$4,$D53,0),0)</f>
        <v>0</v>
      </c>
      <c r="AS53" s="116">
        <f>IF(MONTH($B53)=12,IF($G53=Paramètres!$H$2,$D53,0),0)</f>
        <v>0</v>
      </c>
      <c r="AT53" s="116">
        <f>IF(MONTH($B53)=12,IF($G53=Paramètres!$F$4,$D53,0),0)</f>
        <v>0</v>
      </c>
      <c r="AU53" s="116">
        <f>IF($G53=Paramètres!D$2,$D53,0)</f>
        <v>0</v>
      </c>
      <c r="AV53" s="116">
        <f>IF($G53=Paramètres!D$3,$D53,0)</f>
        <v>0</v>
      </c>
      <c r="AW53" s="116">
        <f>IF($G53=Paramètres!D$4,$D53,0)</f>
        <v>0</v>
      </c>
      <c r="AX53" s="116">
        <f>IF($G53=Paramètres!D$5,$D53,0)</f>
        <v>0</v>
      </c>
      <c r="AY53" s="116">
        <f>IF($G53=Paramètres!D$6,$D53,0)</f>
        <v>0</v>
      </c>
      <c r="AZ53" s="116">
        <f>IF($G53=Paramètres!D$7,$D53,0)</f>
        <v>0</v>
      </c>
      <c r="BA53" s="116">
        <f>IF($G53=Paramètres!D$8,$D53,0)</f>
        <v>0</v>
      </c>
      <c r="BB53" s="116">
        <f>IF($G53=Paramètres!D$9,$D53,0)</f>
        <v>0</v>
      </c>
      <c r="BC53" s="116">
        <f>IF($G53=Paramètres!D$10,$D53,0)</f>
        <v>0</v>
      </c>
      <c r="BD53" s="116">
        <f>IF($G53=Paramètres!D$11,$D53,0)</f>
        <v>0</v>
      </c>
      <c r="BE53" s="116">
        <f>IF($G53=Paramètres!D$12,$D53,0)</f>
        <v>0</v>
      </c>
      <c r="BF53" s="116">
        <f>IF($G53=Paramètres!E$2,$D53,0)</f>
        <v>0</v>
      </c>
      <c r="BG53" s="116">
        <f>IF($G53=Paramètres!E$3,$D53,0)</f>
        <v>0</v>
      </c>
      <c r="BH53" s="116">
        <f>IF($G53=Paramètres!E$4,$D53,0)</f>
        <v>0</v>
      </c>
      <c r="BI53" s="116">
        <f>IF($G53=Paramètres!F$2,$D53,0)</f>
        <v>0</v>
      </c>
      <c r="BJ53" s="116">
        <f>IF($G53=Paramètres!F$3,$D53,0)</f>
        <v>0</v>
      </c>
      <c r="BK53" s="116">
        <f>IF($G53=Paramètres!F$5,$D53,0)</f>
        <v>0</v>
      </c>
      <c r="BL53" s="116">
        <f>IF($G53=Paramètres!F$6,$D53,0)</f>
        <v>0</v>
      </c>
      <c r="BM53" s="116">
        <f>IF($G53=Paramètres!F$7,$D53,0)</f>
        <v>0</v>
      </c>
      <c r="BN53" s="116">
        <f>IF($G53=Paramètres!F$8,$D53,0)</f>
        <v>0</v>
      </c>
      <c r="BO53" s="116">
        <f>IF($G53=Paramètres!F$9,$D53,0)</f>
        <v>0</v>
      </c>
      <c r="BP53" s="116">
        <f t="shared" si="3"/>
        <v>0</v>
      </c>
      <c r="BQ53" s="116">
        <f>IF($G53=Paramètres!H$6,$D53,0)</f>
        <v>0</v>
      </c>
      <c r="BR53" s="116">
        <f>IF($G53=Paramètres!I$2,$D53,0)</f>
        <v>0</v>
      </c>
      <c r="BS53" s="116">
        <f>IF($G53=Paramètres!I$3,$D53,0)</f>
        <v>0</v>
      </c>
      <c r="BT53" s="116">
        <f>IF($G53=Paramètres!I$4,$D53,0)</f>
        <v>0</v>
      </c>
      <c r="BU53" s="116">
        <f>IF($G53=Paramètres!J$2,$D53,0)</f>
        <v>0</v>
      </c>
      <c r="BV53" s="116">
        <f>IF($G53=Paramètres!J$3,$D53,0)</f>
        <v>0</v>
      </c>
      <c r="BW53" s="116">
        <f>IF($G53=Paramètres!J$4,$D53,0)</f>
        <v>0</v>
      </c>
      <c r="BX53" s="116">
        <f t="shared" si="5"/>
        <v>0</v>
      </c>
      <c r="BY53" s="116">
        <f t="shared" si="6"/>
        <v>0</v>
      </c>
      <c r="BZ53" s="116">
        <f t="shared" si="7"/>
        <v>0</v>
      </c>
      <c r="CA53" s="116">
        <f t="shared" si="8"/>
        <v>0</v>
      </c>
      <c r="CB53" s="116">
        <f t="shared" si="9"/>
        <v>0</v>
      </c>
      <c r="CC53" s="116">
        <f t="shared" si="10"/>
        <v>0</v>
      </c>
      <c r="CD53" s="116">
        <f t="shared" si="11"/>
        <v>0</v>
      </c>
      <c r="CE53" s="116">
        <f t="shared" si="12"/>
        <v>0</v>
      </c>
      <c r="CF53" s="116">
        <f t="shared" si="13"/>
        <v>0</v>
      </c>
      <c r="CG53" s="116">
        <f t="shared" si="14"/>
        <v>0</v>
      </c>
      <c r="CH53" s="116">
        <f t="shared" si="15"/>
        <v>0</v>
      </c>
      <c r="CI53" s="116">
        <f t="shared" si="16"/>
        <v>0</v>
      </c>
      <c r="CJ53" s="116">
        <f t="shared" si="17"/>
        <v>0</v>
      </c>
      <c r="CK53" s="116">
        <f t="shared" si="18"/>
        <v>0</v>
      </c>
      <c r="CL53" s="116">
        <f t="shared" si="19"/>
        <v>0</v>
      </c>
      <c r="CM53" s="116">
        <f t="shared" si="20"/>
        <v>0</v>
      </c>
      <c r="CN53" s="116">
        <f t="shared" si="21"/>
        <v>0</v>
      </c>
      <c r="CO53" s="116">
        <f t="shared" si="22"/>
        <v>0</v>
      </c>
      <c r="CP53" s="116">
        <f t="shared" si="23"/>
        <v>0</v>
      </c>
      <c r="CQ53" s="116">
        <f t="shared" si="24"/>
        <v>0</v>
      </c>
      <c r="CR53" s="116">
        <f t="shared" si="25"/>
        <v>0</v>
      </c>
      <c r="CS53" s="116">
        <f t="shared" si="26"/>
        <v>0</v>
      </c>
      <c r="CT53" s="116">
        <f t="shared" si="27"/>
        <v>0</v>
      </c>
      <c r="CU53" s="116">
        <f t="shared" si="28"/>
        <v>0</v>
      </c>
    </row>
    <row r="54" spans="5:99">
      <c r="E54" s="106"/>
      <c r="F54" s="109"/>
      <c r="G54" s="109"/>
      <c r="H54" s="109"/>
      <c r="I54" s="109"/>
      <c r="J54" s="110" t="str">
        <f t="shared" si="4"/>
        <v/>
      </c>
      <c r="K54" s="116">
        <f>IF(MONTH($B54)=1,IF($G54=Paramètres!H$2,$D54,0),0)</f>
        <v>0</v>
      </c>
      <c r="L54" s="116">
        <f>IF(OR(MONTH($B54)=1,MONTH($B54)=2,MONTH($B54)=3),IF($G54=Paramètres!H$3,$D54,0),0)</f>
        <v>0</v>
      </c>
      <c r="M54" s="116">
        <f>IF(OR(MONTH($B54)=1,MONTH($B54)=2,MONTH($B54)=3),IF($G54=Paramètres!H$4,$D54,0),0)</f>
        <v>0</v>
      </c>
      <c r="N54" s="116">
        <f>IF(OR(MONTH($B54)=1,MONTH($B54)=2,MONTH($B54)=3),IF($G54=Paramètres!H$5,$D54,0),0)</f>
        <v>0</v>
      </c>
      <c r="O54" s="116">
        <f>IF(MONTH($B54)=1,IF($G54=Paramètres!F$4,$D54,0),0)</f>
        <v>0</v>
      </c>
      <c r="P54" s="116">
        <f>IF(MONTH($B54)=2,IF($G54=Paramètres!$H$2,$D54,0),0)</f>
        <v>0</v>
      </c>
      <c r="Q54" s="116">
        <f>IF(MONTH($B54)=2,IF($G54=Paramètres!$F$4,$D54,0),0)</f>
        <v>0</v>
      </c>
      <c r="R54" s="116">
        <f>IF(MONTH($B54)=3,IF($G54=Paramètres!$H$2,$D54,0),0)</f>
        <v>0</v>
      </c>
      <c r="S54" s="116">
        <f>IF(MONTH($B54)=3,IF($G54=Paramètres!$F$4,$D54,0),0)</f>
        <v>0</v>
      </c>
      <c r="T54" s="116">
        <f>IF(MONTH($B54)=4,IF($G54=Paramètres!$H$2,$D54,0),0)</f>
        <v>0</v>
      </c>
      <c r="U54" s="116">
        <f>IF(OR(MONTH($B54)=4,MONTH($B54)=5,MONTH($B54)=6),IF($G54=Paramètres!$H$3,$D54,0),0)</f>
        <v>0</v>
      </c>
      <c r="V54" s="116">
        <f>IF(OR(MONTH($B54)=4,MONTH($B54)=5,MONTH($B54)=6),IF($G54=Paramètres!$H$4,$D54,0),0)</f>
        <v>0</v>
      </c>
      <c r="W54" s="116">
        <f>IF(OR(MONTH($B54)=4,MONTH($B54)=5,MONTH($B54)=6),IF($G54=Paramètres!$H$5,$D54,0),0)</f>
        <v>0</v>
      </c>
      <c r="X54" s="116">
        <f>IF(MONTH($B54)=4,IF($G54=Paramètres!$F$4,$D54,0),0)</f>
        <v>0</v>
      </c>
      <c r="Y54" s="116">
        <f>IF(MONTH($B54)=5,IF($G54=Paramètres!$H$2,$D54,0),0)</f>
        <v>0</v>
      </c>
      <c r="Z54" s="116">
        <f>IF(MONTH($B54)=5,IF($G54=Paramètres!$F$4,$D54,0),0)</f>
        <v>0</v>
      </c>
      <c r="AA54" s="116">
        <f>IF(MONTH($B54)=6,IF($G54=Paramètres!$H$2,$D54,0),0)</f>
        <v>0</v>
      </c>
      <c r="AB54" s="116">
        <f>IF(MONTH($B54)=6,IF($G54=Paramètres!$F$4,$D54,0),0)</f>
        <v>0</v>
      </c>
      <c r="AC54" s="116">
        <f>IF(MONTH($B54)=7,IF($G54=Paramètres!$H$2,$D54,0),0)</f>
        <v>0</v>
      </c>
      <c r="AD54" s="116">
        <f>IF(OR(MONTH($B54)=7,MONTH($B54)=8,MONTH($B54)=9),IF($G54=Paramètres!$H$3,$D54,0),0)</f>
        <v>0</v>
      </c>
      <c r="AE54" s="116">
        <f>IF(OR(MONTH($B54)=7,MONTH($B54)=8,MONTH($B54)=9),IF($G54=Paramètres!$H$4,$D54,0),0)</f>
        <v>0</v>
      </c>
      <c r="AF54" s="116">
        <f>IF(OR(MONTH($B54)=7,MONTH($B54)=8,MONTH($B54)=9),IF($G54=Paramètres!$H$5,$D54,0),0)</f>
        <v>0</v>
      </c>
      <c r="AG54" s="116">
        <f>IF(MONTH($B54)=7,IF($G54=Paramètres!$F$4,$D54,0),0)</f>
        <v>0</v>
      </c>
      <c r="AH54" s="116">
        <f>IF(MONTH($B54)=8,IF($G54=Paramètres!$H$2,$D54,0),0)</f>
        <v>0</v>
      </c>
      <c r="AI54" s="116">
        <f>IF(MONTH($B54)=8,IF($G54=Paramètres!$F$4,$D54,0),0)</f>
        <v>0</v>
      </c>
      <c r="AJ54" s="116">
        <f>IF(MONTH($B54)=9,IF($G54=Paramètres!$H$2,$D54,0),0)</f>
        <v>0</v>
      </c>
      <c r="AK54" s="116">
        <f>IF(MONTH($B54)=9,IF($G54=Paramètres!$F$4,$D54,0),0)</f>
        <v>0</v>
      </c>
      <c r="AL54" s="116">
        <f>IF(MONTH($B54)=10,IF($G54=Paramètres!$H$2,$D54,0),0)</f>
        <v>0</v>
      </c>
      <c r="AM54" s="116">
        <f>IF(OR(MONTH($B54)=10,MONTH($B54)=11,MONTH($B54)=12),IF($G54=Paramètres!$H$3,$D54,0),0)</f>
        <v>0</v>
      </c>
      <c r="AN54" s="116">
        <f>IF(OR(MONTH($B54)=10,MONTH($B54)=11,MONTH($B54)=12),IF($G54=Paramètres!$H$4,$D54,0),0)</f>
        <v>0</v>
      </c>
      <c r="AO54" s="116">
        <f>IF(OR(MONTH($B54)=10,MONTH($B54)=11,MONTH($B54)=12),IF($G54=Paramètres!$H$5,$D54,0),0)</f>
        <v>0</v>
      </c>
      <c r="AP54" s="116">
        <f>IF(MONTH($B54)=10,IF($G54=Paramètres!$F$4,$D54,0),0)</f>
        <v>0</v>
      </c>
      <c r="AQ54" s="116">
        <f>IF(MONTH($B54)=11,IF($G54=Paramètres!$H$2,$D54,0),0)</f>
        <v>0</v>
      </c>
      <c r="AR54" s="116">
        <f>IF(MONTH($B54)=11,IF($G54=Paramètres!$F$4,$D54,0),0)</f>
        <v>0</v>
      </c>
      <c r="AS54" s="116">
        <f>IF(MONTH($B54)=12,IF($G54=Paramètres!$H$2,$D54,0),0)</f>
        <v>0</v>
      </c>
      <c r="AT54" s="116">
        <f>IF(MONTH($B54)=12,IF($G54=Paramètres!$F$4,$D54,0),0)</f>
        <v>0</v>
      </c>
      <c r="AU54" s="116">
        <f>IF($G54=Paramètres!D$2,$D54,0)</f>
        <v>0</v>
      </c>
      <c r="AV54" s="116">
        <f>IF($G54=Paramètres!D$3,$D54,0)</f>
        <v>0</v>
      </c>
      <c r="AW54" s="116">
        <f>IF($G54=Paramètres!D$4,$D54,0)</f>
        <v>0</v>
      </c>
      <c r="AX54" s="116">
        <f>IF($G54=Paramètres!D$5,$D54,0)</f>
        <v>0</v>
      </c>
      <c r="AY54" s="116">
        <f>IF($G54=Paramètres!D$6,$D54,0)</f>
        <v>0</v>
      </c>
      <c r="AZ54" s="116">
        <f>IF($G54=Paramètres!D$7,$D54,0)</f>
        <v>0</v>
      </c>
      <c r="BA54" s="116">
        <f>IF($G54=Paramètres!D$8,$D54,0)</f>
        <v>0</v>
      </c>
      <c r="BB54" s="116">
        <f>IF($G54=Paramètres!D$9,$D54,0)</f>
        <v>0</v>
      </c>
      <c r="BC54" s="116">
        <f>IF($G54=Paramètres!D$10,$D54,0)</f>
        <v>0</v>
      </c>
      <c r="BD54" s="116">
        <f>IF($G54=Paramètres!D$11,$D54,0)</f>
        <v>0</v>
      </c>
      <c r="BE54" s="116">
        <f>IF($G54=Paramètres!D$12,$D54,0)</f>
        <v>0</v>
      </c>
      <c r="BF54" s="116">
        <f>IF($G54=Paramètres!E$2,$D54,0)</f>
        <v>0</v>
      </c>
      <c r="BG54" s="116">
        <f>IF($G54=Paramètres!E$3,$D54,0)</f>
        <v>0</v>
      </c>
      <c r="BH54" s="116">
        <f>IF($G54=Paramètres!E$4,$D54,0)</f>
        <v>0</v>
      </c>
      <c r="BI54" s="116">
        <f>IF($G54=Paramètres!F$2,$D54,0)</f>
        <v>0</v>
      </c>
      <c r="BJ54" s="116">
        <f>IF($G54=Paramètres!F$3,$D54,0)</f>
        <v>0</v>
      </c>
      <c r="BK54" s="116">
        <f>IF($G54=Paramètres!F$5,$D54,0)</f>
        <v>0</v>
      </c>
      <c r="BL54" s="116">
        <f>IF($G54=Paramètres!F$6,$D54,0)</f>
        <v>0</v>
      </c>
      <c r="BM54" s="116">
        <f>IF($G54=Paramètres!F$7,$D54,0)</f>
        <v>0</v>
      </c>
      <c r="BN54" s="116">
        <f>IF($G54=Paramètres!F$8,$D54,0)</f>
        <v>0</v>
      </c>
      <c r="BO54" s="116">
        <f>IF($G54=Paramètres!F$9,$D54,0)</f>
        <v>0</v>
      </c>
      <c r="BP54" s="116">
        <f t="shared" si="3"/>
        <v>0</v>
      </c>
      <c r="BQ54" s="116">
        <f>IF($G54=Paramètres!H$6,$D54,0)</f>
        <v>0</v>
      </c>
      <c r="BR54" s="116">
        <f>IF($G54=Paramètres!I$2,$D54,0)</f>
        <v>0</v>
      </c>
      <c r="BS54" s="116">
        <f>IF($G54=Paramètres!I$3,$D54,0)</f>
        <v>0</v>
      </c>
      <c r="BT54" s="116">
        <f>IF($G54=Paramètres!I$4,$D54,0)</f>
        <v>0</v>
      </c>
      <c r="BU54" s="116">
        <f>IF($G54=Paramètres!J$2,$D54,0)</f>
        <v>0</v>
      </c>
      <c r="BV54" s="116">
        <f>IF($G54=Paramètres!J$3,$D54,0)</f>
        <v>0</v>
      </c>
      <c r="BW54" s="116">
        <f>IF($G54=Paramètres!J$4,$D54,0)</f>
        <v>0</v>
      </c>
      <c r="BX54" s="116">
        <f t="shared" si="5"/>
        <v>0</v>
      </c>
      <c r="BY54" s="116">
        <f t="shared" si="6"/>
        <v>0</v>
      </c>
      <c r="BZ54" s="116">
        <f t="shared" si="7"/>
        <v>0</v>
      </c>
      <c r="CA54" s="116">
        <f t="shared" si="8"/>
        <v>0</v>
      </c>
      <c r="CB54" s="116">
        <f t="shared" si="9"/>
        <v>0</v>
      </c>
      <c r="CC54" s="116">
        <f t="shared" si="10"/>
        <v>0</v>
      </c>
      <c r="CD54" s="116">
        <f t="shared" si="11"/>
        <v>0</v>
      </c>
      <c r="CE54" s="116">
        <f t="shared" si="12"/>
        <v>0</v>
      </c>
      <c r="CF54" s="116">
        <f t="shared" si="13"/>
        <v>0</v>
      </c>
      <c r="CG54" s="116">
        <f t="shared" si="14"/>
        <v>0</v>
      </c>
      <c r="CH54" s="116">
        <f t="shared" si="15"/>
        <v>0</v>
      </c>
      <c r="CI54" s="116">
        <f t="shared" si="16"/>
        <v>0</v>
      </c>
      <c r="CJ54" s="116">
        <f t="shared" si="17"/>
        <v>0</v>
      </c>
      <c r="CK54" s="116">
        <f t="shared" si="18"/>
        <v>0</v>
      </c>
      <c r="CL54" s="116">
        <f t="shared" si="19"/>
        <v>0</v>
      </c>
      <c r="CM54" s="116">
        <f t="shared" si="20"/>
        <v>0</v>
      </c>
      <c r="CN54" s="116">
        <f t="shared" si="21"/>
        <v>0</v>
      </c>
      <c r="CO54" s="116">
        <f t="shared" si="22"/>
        <v>0</v>
      </c>
      <c r="CP54" s="116">
        <f t="shared" si="23"/>
        <v>0</v>
      </c>
      <c r="CQ54" s="116">
        <f t="shared" si="24"/>
        <v>0</v>
      </c>
      <c r="CR54" s="116">
        <f t="shared" si="25"/>
        <v>0</v>
      </c>
      <c r="CS54" s="116">
        <f t="shared" si="26"/>
        <v>0</v>
      </c>
      <c r="CT54" s="116">
        <f t="shared" si="27"/>
        <v>0</v>
      </c>
      <c r="CU54" s="116">
        <f t="shared" si="28"/>
        <v>0</v>
      </c>
    </row>
    <row r="55" spans="5:99">
      <c r="E55" s="106"/>
      <c r="F55" s="109"/>
      <c r="G55" s="109"/>
      <c r="H55" s="109"/>
      <c r="I55" s="109"/>
      <c r="J55" s="110" t="str">
        <f t="shared" si="4"/>
        <v/>
      </c>
      <c r="K55" s="116">
        <f>IF(MONTH($B55)=1,IF($G55=Paramètres!H$2,$D55,0),0)</f>
        <v>0</v>
      </c>
      <c r="L55" s="116">
        <f>IF(OR(MONTH($B55)=1,MONTH($B55)=2,MONTH($B55)=3),IF($G55=Paramètres!H$3,$D55,0),0)</f>
        <v>0</v>
      </c>
      <c r="M55" s="116">
        <f>IF(OR(MONTH($B55)=1,MONTH($B55)=2,MONTH($B55)=3),IF($G55=Paramètres!H$4,$D55,0),0)</f>
        <v>0</v>
      </c>
      <c r="N55" s="116">
        <f>IF(OR(MONTH($B55)=1,MONTH($B55)=2,MONTH($B55)=3),IF($G55=Paramètres!H$5,$D55,0),0)</f>
        <v>0</v>
      </c>
      <c r="O55" s="116">
        <f>IF(MONTH($B55)=1,IF($G55=Paramètres!F$4,$D55,0),0)</f>
        <v>0</v>
      </c>
      <c r="P55" s="116">
        <f>IF(MONTH($B55)=2,IF($G55=Paramètres!$H$2,$D55,0),0)</f>
        <v>0</v>
      </c>
      <c r="Q55" s="116">
        <f>IF(MONTH($B55)=2,IF($G55=Paramètres!$F$4,$D55,0),0)</f>
        <v>0</v>
      </c>
      <c r="R55" s="116">
        <f>IF(MONTH($B55)=3,IF($G55=Paramètres!$H$2,$D55,0),0)</f>
        <v>0</v>
      </c>
      <c r="S55" s="116">
        <f>IF(MONTH($B55)=3,IF($G55=Paramètres!$F$4,$D55,0),0)</f>
        <v>0</v>
      </c>
      <c r="T55" s="116">
        <f>IF(MONTH($B55)=4,IF($G55=Paramètres!$H$2,$D55,0),0)</f>
        <v>0</v>
      </c>
      <c r="U55" s="116">
        <f>IF(OR(MONTH($B55)=4,MONTH($B55)=5,MONTH($B55)=6),IF($G55=Paramètres!$H$3,$D55,0),0)</f>
        <v>0</v>
      </c>
      <c r="V55" s="116">
        <f>IF(OR(MONTH($B55)=4,MONTH($B55)=5,MONTH($B55)=6),IF($G55=Paramètres!$H$4,$D55,0),0)</f>
        <v>0</v>
      </c>
      <c r="W55" s="116">
        <f>IF(OR(MONTH($B55)=4,MONTH($B55)=5,MONTH($B55)=6),IF($G55=Paramètres!$H$5,$D55,0),0)</f>
        <v>0</v>
      </c>
      <c r="X55" s="116">
        <f>IF(MONTH($B55)=4,IF($G55=Paramètres!$F$4,$D55,0),0)</f>
        <v>0</v>
      </c>
      <c r="Y55" s="116">
        <f>IF(MONTH($B55)=5,IF($G55=Paramètres!$H$2,$D55,0),0)</f>
        <v>0</v>
      </c>
      <c r="Z55" s="116">
        <f>IF(MONTH($B55)=5,IF($G55=Paramètres!$F$4,$D55,0),0)</f>
        <v>0</v>
      </c>
      <c r="AA55" s="116">
        <f>IF(MONTH($B55)=6,IF($G55=Paramètres!$H$2,$D55,0),0)</f>
        <v>0</v>
      </c>
      <c r="AB55" s="116">
        <f>IF(MONTH($B55)=6,IF($G55=Paramètres!$F$4,$D55,0),0)</f>
        <v>0</v>
      </c>
      <c r="AC55" s="116">
        <f>IF(MONTH($B55)=7,IF($G55=Paramètres!$H$2,$D55,0),0)</f>
        <v>0</v>
      </c>
      <c r="AD55" s="116">
        <f>IF(OR(MONTH($B55)=7,MONTH($B55)=8,MONTH($B55)=9),IF($G55=Paramètres!$H$3,$D55,0),0)</f>
        <v>0</v>
      </c>
      <c r="AE55" s="116">
        <f>IF(OR(MONTH($B55)=7,MONTH($B55)=8,MONTH($B55)=9),IF($G55=Paramètres!$H$4,$D55,0),0)</f>
        <v>0</v>
      </c>
      <c r="AF55" s="116">
        <f>IF(OR(MONTH($B55)=7,MONTH($B55)=8,MONTH($B55)=9),IF($G55=Paramètres!$H$5,$D55,0),0)</f>
        <v>0</v>
      </c>
      <c r="AG55" s="116">
        <f>IF(MONTH($B55)=7,IF($G55=Paramètres!$F$4,$D55,0),0)</f>
        <v>0</v>
      </c>
      <c r="AH55" s="116">
        <f>IF(MONTH($B55)=8,IF($G55=Paramètres!$H$2,$D55,0),0)</f>
        <v>0</v>
      </c>
      <c r="AI55" s="116">
        <f>IF(MONTH($B55)=8,IF($G55=Paramètres!$F$4,$D55,0),0)</f>
        <v>0</v>
      </c>
      <c r="AJ55" s="116">
        <f>IF(MONTH($B55)=9,IF($G55=Paramètres!$H$2,$D55,0),0)</f>
        <v>0</v>
      </c>
      <c r="AK55" s="116">
        <f>IF(MONTH($B55)=9,IF($G55=Paramètres!$F$4,$D55,0),0)</f>
        <v>0</v>
      </c>
      <c r="AL55" s="116">
        <f>IF(MONTH($B55)=10,IF($G55=Paramètres!$H$2,$D55,0),0)</f>
        <v>0</v>
      </c>
      <c r="AM55" s="116">
        <f>IF(OR(MONTH($B55)=10,MONTH($B55)=11,MONTH($B55)=12),IF($G55=Paramètres!$H$3,$D55,0),0)</f>
        <v>0</v>
      </c>
      <c r="AN55" s="116">
        <f>IF(OR(MONTH($B55)=10,MONTH($B55)=11,MONTH($B55)=12),IF($G55=Paramètres!$H$4,$D55,0),0)</f>
        <v>0</v>
      </c>
      <c r="AO55" s="116">
        <f>IF(OR(MONTH($B55)=10,MONTH($B55)=11,MONTH($B55)=12),IF($G55=Paramètres!$H$5,$D55,0),0)</f>
        <v>0</v>
      </c>
      <c r="AP55" s="116">
        <f>IF(MONTH($B55)=10,IF($G55=Paramètres!$F$4,$D55,0),0)</f>
        <v>0</v>
      </c>
      <c r="AQ55" s="116">
        <f>IF(MONTH($B55)=11,IF($G55=Paramètres!$H$2,$D55,0),0)</f>
        <v>0</v>
      </c>
      <c r="AR55" s="116">
        <f>IF(MONTH($B55)=11,IF($G55=Paramètres!$F$4,$D55,0),0)</f>
        <v>0</v>
      </c>
      <c r="AS55" s="116">
        <f>IF(MONTH($B55)=12,IF($G55=Paramètres!$H$2,$D55,0),0)</f>
        <v>0</v>
      </c>
      <c r="AT55" s="116">
        <f>IF(MONTH($B55)=12,IF($G55=Paramètres!$F$4,$D55,0),0)</f>
        <v>0</v>
      </c>
      <c r="AU55" s="116">
        <f>IF($G55=Paramètres!D$2,$D55,0)</f>
        <v>0</v>
      </c>
      <c r="AV55" s="116">
        <f>IF($G55=Paramètres!D$3,$D55,0)</f>
        <v>0</v>
      </c>
      <c r="AW55" s="116">
        <f>IF($G55=Paramètres!D$4,$D55,0)</f>
        <v>0</v>
      </c>
      <c r="AX55" s="116">
        <f>IF($G55=Paramètres!D$5,$D55,0)</f>
        <v>0</v>
      </c>
      <c r="AY55" s="116">
        <f>IF($G55=Paramètres!D$6,$D55,0)</f>
        <v>0</v>
      </c>
      <c r="AZ55" s="116">
        <f>IF($G55=Paramètres!D$7,$D55,0)</f>
        <v>0</v>
      </c>
      <c r="BA55" s="116">
        <f>IF($G55=Paramètres!D$8,$D55,0)</f>
        <v>0</v>
      </c>
      <c r="BB55" s="116">
        <f>IF($G55=Paramètres!D$9,$D55,0)</f>
        <v>0</v>
      </c>
      <c r="BC55" s="116">
        <f>IF($G55=Paramètres!D$10,$D55,0)</f>
        <v>0</v>
      </c>
      <c r="BD55" s="116">
        <f>IF($G55=Paramètres!D$11,$D55,0)</f>
        <v>0</v>
      </c>
      <c r="BE55" s="116">
        <f>IF($G55=Paramètres!D$12,$D55,0)</f>
        <v>0</v>
      </c>
      <c r="BF55" s="116">
        <f>IF($G55=Paramètres!E$2,$D55,0)</f>
        <v>0</v>
      </c>
      <c r="BG55" s="116">
        <f>IF($G55=Paramètres!E$3,$D55,0)</f>
        <v>0</v>
      </c>
      <c r="BH55" s="116">
        <f>IF($G55=Paramètres!E$4,$D55,0)</f>
        <v>0</v>
      </c>
      <c r="BI55" s="116">
        <f>IF($G55=Paramètres!F$2,$D55,0)</f>
        <v>0</v>
      </c>
      <c r="BJ55" s="116">
        <f>IF($G55=Paramètres!F$3,$D55,0)</f>
        <v>0</v>
      </c>
      <c r="BK55" s="116">
        <f>IF($G55=Paramètres!F$5,$D55,0)</f>
        <v>0</v>
      </c>
      <c r="BL55" s="116">
        <f>IF($G55=Paramètres!F$6,$D55,0)</f>
        <v>0</v>
      </c>
      <c r="BM55" s="116">
        <f>IF($G55=Paramètres!F$7,$D55,0)</f>
        <v>0</v>
      </c>
      <c r="BN55" s="116">
        <f>IF($G55=Paramètres!F$8,$D55,0)</f>
        <v>0</v>
      </c>
      <c r="BO55" s="116">
        <f>IF($G55=Paramètres!F$9,$D55,0)</f>
        <v>0</v>
      </c>
      <c r="BP55" s="116">
        <f t="shared" si="3"/>
        <v>0</v>
      </c>
      <c r="BQ55" s="116">
        <f>IF($G55=Paramètres!H$6,$D55,0)</f>
        <v>0</v>
      </c>
      <c r="BR55" s="116">
        <f>IF($G55=Paramètres!I$2,$D55,0)</f>
        <v>0</v>
      </c>
      <c r="BS55" s="116">
        <f>IF($G55=Paramètres!I$3,$D55,0)</f>
        <v>0</v>
      </c>
      <c r="BT55" s="116">
        <f>IF($G55=Paramètres!I$4,$D55,0)</f>
        <v>0</v>
      </c>
      <c r="BU55" s="116">
        <f>IF($G55=Paramètres!J$2,$D55,0)</f>
        <v>0</v>
      </c>
      <c r="BV55" s="116">
        <f>IF($G55=Paramètres!J$3,$D55,0)</f>
        <v>0</v>
      </c>
      <c r="BW55" s="116">
        <f>IF($G55=Paramètres!J$4,$D55,0)</f>
        <v>0</v>
      </c>
      <c r="BX55" s="116">
        <f t="shared" si="5"/>
        <v>0</v>
      </c>
      <c r="BY55" s="116">
        <f t="shared" si="6"/>
        <v>0</v>
      </c>
      <c r="BZ55" s="116">
        <f t="shared" si="7"/>
        <v>0</v>
      </c>
      <c r="CA55" s="116">
        <f t="shared" si="8"/>
        <v>0</v>
      </c>
      <c r="CB55" s="116">
        <f t="shared" si="9"/>
        <v>0</v>
      </c>
      <c r="CC55" s="116">
        <f t="shared" si="10"/>
        <v>0</v>
      </c>
      <c r="CD55" s="116">
        <f t="shared" si="11"/>
        <v>0</v>
      </c>
      <c r="CE55" s="116">
        <f t="shared" si="12"/>
        <v>0</v>
      </c>
      <c r="CF55" s="116">
        <f t="shared" si="13"/>
        <v>0</v>
      </c>
      <c r="CG55" s="116">
        <f t="shared" si="14"/>
        <v>0</v>
      </c>
      <c r="CH55" s="116">
        <f t="shared" si="15"/>
        <v>0</v>
      </c>
      <c r="CI55" s="116">
        <f t="shared" si="16"/>
        <v>0</v>
      </c>
      <c r="CJ55" s="116">
        <f t="shared" si="17"/>
        <v>0</v>
      </c>
      <c r="CK55" s="116">
        <f t="shared" si="18"/>
        <v>0</v>
      </c>
      <c r="CL55" s="116">
        <f t="shared" si="19"/>
        <v>0</v>
      </c>
      <c r="CM55" s="116">
        <f t="shared" si="20"/>
        <v>0</v>
      </c>
      <c r="CN55" s="116">
        <f t="shared" si="21"/>
        <v>0</v>
      </c>
      <c r="CO55" s="116">
        <f t="shared" si="22"/>
        <v>0</v>
      </c>
      <c r="CP55" s="116">
        <f t="shared" si="23"/>
        <v>0</v>
      </c>
      <c r="CQ55" s="116">
        <f t="shared" si="24"/>
        <v>0</v>
      </c>
      <c r="CR55" s="116">
        <f t="shared" si="25"/>
        <v>0</v>
      </c>
      <c r="CS55" s="116">
        <f t="shared" si="26"/>
        <v>0</v>
      </c>
      <c r="CT55" s="116">
        <f t="shared" si="27"/>
        <v>0</v>
      </c>
      <c r="CU55" s="116">
        <f t="shared" si="28"/>
        <v>0</v>
      </c>
    </row>
    <row r="56" spans="5:99">
      <c r="E56" s="106"/>
      <c r="F56" s="109"/>
      <c r="G56" s="109"/>
      <c r="H56" s="109"/>
      <c r="I56" s="109"/>
      <c r="J56" s="110" t="str">
        <f t="shared" si="4"/>
        <v/>
      </c>
      <c r="K56" s="116">
        <f>IF(MONTH($B56)=1,IF($G56=Paramètres!H$2,$D56,0),0)</f>
        <v>0</v>
      </c>
      <c r="L56" s="116">
        <f>IF(OR(MONTH($B56)=1,MONTH($B56)=2,MONTH($B56)=3),IF($G56=Paramètres!H$3,$D56,0),0)</f>
        <v>0</v>
      </c>
      <c r="M56" s="116">
        <f>IF(OR(MONTH($B56)=1,MONTH($B56)=2,MONTH($B56)=3),IF($G56=Paramètres!H$4,$D56,0),0)</f>
        <v>0</v>
      </c>
      <c r="N56" s="116">
        <f>IF(OR(MONTH($B56)=1,MONTH($B56)=2,MONTH($B56)=3),IF($G56=Paramètres!H$5,$D56,0),0)</f>
        <v>0</v>
      </c>
      <c r="O56" s="116">
        <f>IF(MONTH($B56)=1,IF($G56=Paramètres!F$4,$D56,0),0)</f>
        <v>0</v>
      </c>
      <c r="P56" s="116">
        <f>IF(MONTH($B56)=2,IF($G56=Paramètres!$H$2,$D56,0),0)</f>
        <v>0</v>
      </c>
      <c r="Q56" s="116">
        <f>IF(MONTH($B56)=2,IF($G56=Paramètres!$F$4,$D56,0),0)</f>
        <v>0</v>
      </c>
      <c r="R56" s="116">
        <f>IF(MONTH($B56)=3,IF($G56=Paramètres!$H$2,$D56,0),0)</f>
        <v>0</v>
      </c>
      <c r="S56" s="116">
        <f>IF(MONTH($B56)=3,IF($G56=Paramètres!$F$4,$D56,0),0)</f>
        <v>0</v>
      </c>
      <c r="T56" s="116">
        <f>IF(MONTH($B56)=4,IF($G56=Paramètres!$H$2,$D56,0),0)</f>
        <v>0</v>
      </c>
      <c r="U56" s="116">
        <f>IF(OR(MONTH($B56)=4,MONTH($B56)=5,MONTH($B56)=6),IF($G56=Paramètres!$H$3,$D56,0),0)</f>
        <v>0</v>
      </c>
      <c r="V56" s="116">
        <f>IF(OR(MONTH($B56)=4,MONTH($B56)=5,MONTH($B56)=6),IF($G56=Paramètres!$H$4,$D56,0),0)</f>
        <v>0</v>
      </c>
      <c r="W56" s="116">
        <f>IF(OR(MONTH($B56)=4,MONTH($B56)=5,MONTH($B56)=6),IF($G56=Paramètres!$H$5,$D56,0),0)</f>
        <v>0</v>
      </c>
      <c r="X56" s="116">
        <f>IF(MONTH($B56)=4,IF($G56=Paramètres!$F$4,$D56,0),0)</f>
        <v>0</v>
      </c>
      <c r="Y56" s="116">
        <f>IF(MONTH($B56)=5,IF($G56=Paramètres!$H$2,$D56,0),0)</f>
        <v>0</v>
      </c>
      <c r="Z56" s="116">
        <f>IF(MONTH($B56)=5,IF($G56=Paramètres!$F$4,$D56,0),0)</f>
        <v>0</v>
      </c>
      <c r="AA56" s="116">
        <f>IF(MONTH($B56)=6,IF($G56=Paramètres!$H$2,$D56,0),0)</f>
        <v>0</v>
      </c>
      <c r="AB56" s="116">
        <f>IF(MONTH($B56)=6,IF($G56=Paramètres!$F$4,$D56,0),0)</f>
        <v>0</v>
      </c>
      <c r="AC56" s="116">
        <f>IF(MONTH($B56)=7,IF($G56=Paramètres!$H$2,$D56,0),0)</f>
        <v>0</v>
      </c>
      <c r="AD56" s="116">
        <f>IF(OR(MONTH($B56)=7,MONTH($B56)=8,MONTH($B56)=9),IF($G56=Paramètres!$H$3,$D56,0),0)</f>
        <v>0</v>
      </c>
      <c r="AE56" s="116">
        <f>IF(OR(MONTH($B56)=7,MONTH($B56)=8,MONTH($B56)=9),IF($G56=Paramètres!$H$4,$D56,0),0)</f>
        <v>0</v>
      </c>
      <c r="AF56" s="116">
        <f>IF(OR(MONTH($B56)=7,MONTH($B56)=8,MONTH($B56)=9),IF($G56=Paramètres!$H$5,$D56,0),0)</f>
        <v>0</v>
      </c>
      <c r="AG56" s="116">
        <f>IF(MONTH($B56)=7,IF($G56=Paramètres!$F$4,$D56,0),0)</f>
        <v>0</v>
      </c>
      <c r="AH56" s="116">
        <f>IF(MONTH($B56)=8,IF($G56=Paramètres!$H$2,$D56,0),0)</f>
        <v>0</v>
      </c>
      <c r="AI56" s="116">
        <f>IF(MONTH($B56)=8,IF($G56=Paramètres!$F$4,$D56,0),0)</f>
        <v>0</v>
      </c>
      <c r="AJ56" s="116">
        <f>IF(MONTH($B56)=9,IF($G56=Paramètres!$H$2,$D56,0),0)</f>
        <v>0</v>
      </c>
      <c r="AK56" s="116">
        <f>IF(MONTH($B56)=9,IF($G56=Paramètres!$F$4,$D56,0),0)</f>
        <v>0</v>
      </c>
      <c r="AL56" s="116">
        <f>IF(MONTH($B56)=10,IF($G56=Paramètres!$H$2,$D56,0),0)</f>
        <v>0</v>
      </c>
      <c r="AM56" s="116">
        <f>IF(OR(MONTH($B56)=10,MONTH($B56)=11,MONTH($B56)=12),IF($G56=Paramètres!$H$3,$D56,0),0)</f>
        <v>0</v>
      </c>
      <c r="AN56" s="116">
        <f>IF(OR(MONTH($B56)=10,MONTH($B56)=11,MONTH($B56)=12),IF($G56=Paramètres!$H$4,$D56,0),0)</f>
        <v>0</v>
      </c>
      <c r="AO56" s="116">
        <f>IF(OR(MONTH($B56)=10,MONTH($B56)=11,MONTH($B56)=12),IF($G56=Paramètres!$H$5,$D56,0),0)</f>
        <v>0</v>
      </c>
      <c r="AP56" s="116">
        <f>IF(MONTH($B56)=10,IF($G56=Paramètres!$F$4,$D56,0),0)</f>
        <v>0</v>
      </c>
      <c r="AQ56" s="116">
        <f>IF(MONTH($B56)=11,IF($G56=Paramètres!$H$2,$D56,0),0)</f>
        <v>0</v>
      </c>
      <c r="AR56" s="116">
        <f>IF(MONTH($B56)=11,IF($G56=Paramètres!$F$4,$D56,0),0)</f>
        <v>0</v>
      </c>
      <c r="AS56" s="116">
        <f>IF(MONTH($B56)=12,IF($G56=Paramètres!$H$2,$D56,0),0)</f>
        <v>0</v>
      </c>
      <c r="AT56" s="116">
        <f>IF(MONTH($B56)=12,IF($G56=Paramètres!$F$4,$D56,0),0)</f>
        <v>0</v>
      </c>
      <c r="AU56" s="116">
        <f>IF($G56=Paramètres!D$2,$D56,0)</f>
        <v>0</v>
      </c>
      <c r="AV56" s="116">
        <f>IF($G56=Paramètres!D$3,$D56,0)</f>
        <v>0</v>
      </c>
      <c r="AW56" s="116">
        <f>IF($G56=Paramètres!D$4,$D56,0)</f>
        <v>0</v>
      </c>
      <c r="AX56" s="116">
        <f>IF($G56=Paramètres!D$5,$D56,0)</f>
        <v>0</v>
      </c>
      <c r="AY56" s="116">
        <f>IF($G56=Paramètres!D$6,$D56,0)</f>
        <v>0</v>
      </c>
      <c r="AZ56" s="116">
        <f>IF($G56=Paramètres!D$7,$D56,0)</f>
        <v>0</v>
      </c>
      <c r="BA56" s="116">
        <f>IF($G56=Paramètres!D$8,$D56,0)</f>
        <v>0</v>
      </c>
      <c r="BB56" s="116">
        <f>IF($G56=Paramètres!D$9,$D56,0)</f>
        <v>0</v>
      </c>
      <c r="BC56" s="116">
        <f>IF($G56=Paramètres!D$10,$D56,0)</f>
        <v>0</v>
      </c>
      <c r="BD56" s="116">
        <f>IF($G56=Paramètres!D$11,$D56,0)</f>
        <v>0</v>
      </c>
      <c r="BE56" s="116">
        <f>IF($G56=Paramètres!D$12,$D56,0)</f>
        <v>0</v>
      </c>
      <c r="BF56" s="116">
        <f>IF($G56=Paramètres!E$2,$D56,0)</f>
        <v>0</v>
      </c>
      <c r="BG56" s="116">
        <f>IF($G56=Paramètres!E$3,$D56,0)</f>
        <v>0</v>
      </c>
      <c r="BH56" s="116">
        <f>IF($G56=Paramètres!E$4,$D56,0)</f>
        <v>0</v>
      </c>
      <c r="BI56" s="116">
        <f>IF($G56=Paramètres!F$2,$D56,0)</f>
        <v>0</v>
      </c>
      <c r="BJ56" s="116">
        <f>IF($G56=Paramètres!F$3,$D56,0)</f>
        <v>0</v>
      </c>
      <c r="BK56" s="116">
        <f>IF($G56=Paramètres!F$5,$D56,0)</f>
        <v>0</v>
      </c>
      <c r="BL56" s="116">
        <f>IF($G56=Paramètres!F$6,$D56,0)</f>
        <v>0</v>
      </c>
      <c r="BM56" s="116">
        <f>IF($G56=Paramètres!F$7,$D56,0)</f>
        <v>0</v>
      </c>
      <c r="BN56" s="116">
        <f>IF($G56=Paramètres!F$8,$D56,0)</f>
        <v>0</v>
      </c>
      <c r="BO56" s="116">
        <f>IF($G56=Paramètres!F$9,$D56,0)</f>
        <v>0</v>
      </c>
      <c r="BP56" s="116">
        <f t="shared" si="3"/>
        <v>0</v>
      </c>
      <c r="BQ56" s="116">
        <f>IF($G56=Paramètres!H$6,$D56,0)</f>
        <v>0</v>
      </c>
      <c r="BR56" s="116">
        <f>IF($G56=Paramètres!I$2,$D56,0)</f>
        <v>0</v>
      </c>
      <c r="BS56" s="116">
        <f>IF($G56=Paramètres!I$3,$D56,0)</f>
        <v>0</v>
      </c>
      <c r="BT56" s="116">
        <f>IF($G56=Paramètres!I$4,$D56,0)</f>
        <v>0</v>
      </c>
      <c r="BU56" s="116">
        <f>IF($G56=Paramètres!J$2,$D56,0)</f>
        <v>0</v>
      </c>
      <c r="BV56" s="116">
        <f>IF($G56=Paramètres!J$3,$D56,0)</f>
        <v>0</v>
      </c>
      <c r="BW56" s="116">
        <f>IF($G56=Paramètres!J$4,$D56,0)</f>
        <v>0</v>
      </c>
      <c r="BX56" s="116">
        <f t="shared" si="5"/>
        <v>0</v>
      </c>
      <c r="BY56" s="116">
        <f t="shared" si="6"/>
        <v>0</v>
      </c>
      <c r="BZ56" s="116">
        <f t="shared" si="7"/>
        <v>0</v>
      </c>
      <c r="CA56" s="116">
        <f t="shared" si="8"/>
        <v>0</v>
      </c>
      <c r="CB56" s="116">
        <f t="shared" si="9"/>
        <v>0</v>
      </c>
      <c r="CC56" s="116">
        <f t="shared" si="10"/>
        <v>0</v>
      </c>
      <c r="CD56" s="116">
        <f t="shared" si="11"/>
        <v>0</v>
      </c>
      <c r="CE56" s="116">
        <f t="shared" si="12"/>
        <v>0</v>
      </c>
      <c r="CF56" s="116">
        <f t="shared" si="13"/>
        <v>0</v>
      </c>
      <c r="CG56" s="116">
        <f t="shared" si="14"/>
        <v>0</v>
      </c>
      <c r="CH56" s="116">
        <f t="shared" si="15"/>
        <v>0</v>
      </c>
      <c r="CI56" s="116">
        <f t="shared" si="16"/>
        <v>0</v>
      </c>
      <c r="CJ56" s="116">
        <f t="shared" si="17"/>
        <v>0</v>
      </c>
      <c r="CK56" s="116">
        <f t="shared" si="18"/>
        <v>0</v>
      </c>
      <c r="CL56" s="116">
        <f t="shared" si="19"/>
        <v>0</v>
      </c>
      <c r="CM56" s="116">
        <f t="shared" si="20"/>
        <v>0</v>
      </c>
      <c r="CN56" s="116">
        <f t="shared" si="21"/>
        <v>0</v>
      </c>
      <c r="CO56" s="116">
        <f t="shared" si="22"/>
        <v>0</v>
      </c>
      <c r="CP56" s="116">
        <f t="shared" si="23"/>
        <v>0</v>
      </c>
      <c r="CQ56" s="116">
        <f t="shared" si="24"/>
        <v>0</v>
      </c>
      <c r="CR56" s="116">
        <f t="shared" si="25"/>
        <v>0</v>
      </c>
      <c r="CS56" s="116">
        <f t="shared" si="26"/>
        <v>0</v>
      </c>
      <c r="CT56" s="116">
        <f t="shared" si="27"/>
        <v>0</v>
      </c>
      <c r="CU56" s="116">
        <f t="shared" si="28"/>
        <v>0</v>
      </c>
    </row>
    <row r="57" spans="5:99">
      <c r="E57" s="106"/>
      <c r="F57" s="109"/>
      <c r="G57" s="109"/>
      <c r="H57" s="109"/>
      <c r="I57" s="109"/>
      <c r="J57" s="110" t="str">
        <f t="shared" si="4"/>
        <v/>
      </c>
      <c r="K57" s="116">
        <f>IF(MONTH($B57)=1,IF($G57=Paramètres!H$2,$D57,0),0)</f>
        <v>0</v>
      </c>
      <c r="L57" s="116">
        <f>IF(OR(MONTH($B57)=1,MONTH($B57)=2,MONTH($B57)=3),IF($G57=Paramètres!H$3,$D57,0),0)</f>
        <v>0</v>
      </c>
      <c r="M57" s="116">
        <f>IF(OR(MONTH($B57)=1,MONTH($B57)=2,MONTH($B57)=3),IF($G57=Paramètres!H$4,$D57,0),0)</f>
        <v>0</v>
      </c>
      <c r="N57" s="116">
        <f>IF(OR(MONTH($B57)=1,MONTH($B57)=2,MONTH($B57)=3),IF($G57=Paramètres!H$5,$D57,0),0)</f>
        <v>0</v>
      </c>
      <c r="O57" s="116">
        <f>IF(MONTH($B57)=1,IF($G57=Paramètres!F$4,$D57,0),0)</f>
        <v>0</v>
      </c>
      <c r="P57" s="116">
        <f>IF(MONTH($B57)=2,IF($G57=Paramètres!$H$2,$D57,0),0)</f>
        <v>0</v>
      </c>
      <c r="Q57" s="116">
        <f>IF(MONTH($B57)=2,IF($G57=Paramètres!$F$4,$D57,0),0)</f>
        <v>0</v>
      </c>
      <c r="R57" s="116">
        <f>IF(MONTH($B57)=3,IF($G57=Paramètres!$H$2,$D57,0),0)</f>
        <v>0</v>
      </c>
      <c r="S57" s="116">
        <f>IF(MONTH($B57)=3,IF($G57=Paramètres!$F$4,$D57,0),0)</f>
        <v>0</v>
      </c>
      <c r="T57" s="116">
        <f>IF(MONTH($B57)=4,IF($G57=Paramètres!$H$2,$D57,0),0)</f>
        <v>0</v>
      </c>
      <c r="U57" s="116">
        <f>IF(OR(MONTH($B57)=4,MONTH($B57)=5,MONTH($B57)=6),IF($G57=Paramètres!$H$3,$D57,0),0)</f>
        <v>0</v>
      </c>
      <c r="V57" s="116">
        <f>IF(OR(MONTH($B57)=4,MONTH($B57)=5,MONTH($B57)=6),IF($G57=Paramètres!$H$4,$D57,0),0)</f>
        <v>0</v>
      </c>
      <c r="W57" s="116">
        <f>IF(OR(MONTH($B57)=4,MONTH($B57)=5,MONTH($B57)=6),IF($G57=Paramètres!$H$5,$D57,0),0)</f>
        <v>0</v>
      </c>
      <c r="X57" s="116">
        <f>IF(MONTH($B57)=4,IF($G57=Paramètres!$F$4,$D57,0),0)</f>
        <v>0</v>
      </c>
      <c r="Y57" s="116">
        <f>IF(MONTH($B57)=5,IF($G57=Paramètres!$H$2,$D57,0),0)</f>
        <v>0</v>
      </c>
      <c r="Z57" s="116">
        <f>IF(MONTH($B57)=5,IF($G57=Paramètres!$F$4,$D57,0),0)</f>
        <v>0</v>
      </c>
      <c r="AA57" s="116">
        <f>IF(MONTH($B57)=6,IF($G57=Paramètres!$H$2,$D57,0),0)</f>
        <v>0</v>
      </c>
      <c r="AB57" s="116">
        <f>IF(MONTH($B57)=6,IF($G57=Paramètres!$F$4,$D57,0),0)</f>
        <v>0</v>
      </c>
      <c r="AC57" s="116">
        <f>IF(MONTH($B57)=7,IF($G57=Paramètres!$H$2,$D57,0),0)</f>
        <v>0</v>
      </c>
      <c r="AD57" s="116">
        <f>IF(OR(MONTH($B57)=7,MONTH($B57)=8,MONTH($B57)=9),IF($G57=Paramètres!$H$3,$D57,0),0)</f>
        <v>0</v>
      </c>
      <c r="AE57" s="116">
        <f>IF(OR(MONTH($B57)=7,MONTH($B57)=8,MONTH($B57)=9),IF($G57=Paramètres!$H$4,$D57,0),0)</f>
        <v>0</v>
      </c>
      <c r="AF57" s="116">
        <f>IF(OR(MONTH($B57)=7,MONTH($B57)=8,MONTH($B57)=9),IF($G57=Paramètres!$H$5,$D57,0),0)</f>
        <v>0</v>
      </c>
      <c r="AG57" s="116">
        <f>IF(MONTH($B57)=7,IF($G57=Paramètres!$F$4,$D57,0),0)</f>
        <v>0</v>
      </c>
      <c r="AH57" s="116">
        <f>IF(MONTH($B57)=8,IF($G57=Paramètres!$H$2,$D57,0),0)</f>
        <v>0</v>
      </c>
      <c r="AI57" s="116">
        <f>IF(MONTH($B57)=8,IF($G57=Paramètres!$F$4,$D57,0),0)</f>
        <v>0</v>
      </c>
      <c r="AJ57" s="116">
        <f>IF(MONTH($B57)=9,IF($G57=Paramètres!$H$2,$D57,0),0)</f>
        <v>0</v>
      </c>
      <c r="AK57" s="116">
        <f>IF(MONTH($B57)=9,IF($G57=Paramètres!$F$4,$D57,0),0)</f>
        <v>0</v>
      </c>
      <c r="AL57" s="116">
        <f>IF(MONTH($B57)=10,IF($G57=Paramètres!$H$2,$D57,0),0)</f>
        <v>0</v>
      </c>
      <c r="AM57" s="116">
        <f>IF(OR(MONTH($B57)=10,MONTH($B57)=11,MONTH($B57)=12),IF($G57=Paramètres!$H$3,$D57,0),0)</f>
        <v>0</v>
      </c>
      <c r="AN57" s="116">
        <f>IF(OR(MONTH($B57)=10,MONTH($B57)=11,MONTH($B57)=12),IF($G57=Paramètres!$H$4,$D57,0),0)</f>
        <v>0</v>
      </c>
      <c r="AO57" s="116">
        <f>IF(OR(MONTH($B57)=10,MONTH($B57)=11,MONTH($B57)=12),IF($G57=Paramètres!$H$5,$D57,0),0)</f>
        <v>0</v>
      </c>
      <c r="AP57" s="116">
        <f>IF(MONTH($B57)=10,IF($G57=Paramètres!$F$4,$D57,0),0)</f>
        <v>0</v>
      </c>
      <c r="AQ57" s="116">
        <f>IF(MONTH($B57)=11,IF($G57=Paramètres!$H$2,$D57,0),0)</f>
        <v>0</v>
      </c>
      <c r="AR57" s="116">
        <f>IF(MONTH($B57)=11,IF($G57=Paramètres!$F$4,$D57,0),0)</f>
        <v>0</v>
      </c>
      <c r="AS57" s="116">
        <f>IF(MONTH($B57)=12,IF($G57=Paramètres!$H$2,$D57,0),0)</f>
        <v>0</v>
      </c>
      <c r="AT57" s="116">
        <f>IF(MONTH($B57)=12,IF($G57=Paramètres!$F$4,$D57,0),0)</f>
        <v>0</v>
      </c>
      <c r="AU57" s="116">
        <f>IF($G57=Paramètres!D$2,$D57,0)</f>
        <v>0</v>
      </c>
      <c r="AV57" s="116">
        <f>IF($G57=Paramètres!D$3,$D57,0)</f>
        <v>0</v>
      </c>
      <c r="AW57" s="116">
        <f>IF($G57=Paramètres!D$4,$D57,0)</f>
        <v>0</v>
      </c>
      <c r="AX57" s="116">
        <f>IF($G57=Paramètres!D$5,$D57,0)</f>
        <v>0</v>
      </c>
      <c r="AY57" s="116">
        <f>IF($G57=Paramètres!D$6,$D57,0)</f>
        <v>0</v>
      </c>
      <c r="AZ57" s="116">
        <f>IF($G57=Paramètres!D$7,$D57,0)</f>
        <v>0</v>
      </c>
      <c r="BA57" s="116">
        <f>IF($G57=Paramètres!D$8,$D57,0)</f>
        <v>0</v>
      </c>
      <c r="BB57" s="116">
        <f>IF($G57=Paramètres!D$9,$D57,0)</f>
        <v>0</v>
      </c>
      <c r="BC57" s="116">
        <f>IF($G57=Paramètres!D$10,$D57,0)</f>
        <v>0</v>
      </c>
      <c r="BD57" s="116">
        <f>IF($G57=Paramètres!D$11,$D57,0)</f>
        <v>0</v>
      </c>
      <c r="BE57" s="116">
        <f>IF($G57=Paramètres!D$12,$D57,0)</f>
        <v>0</v>
      </c>
      <c r="BF57" s="116">
        <f>IF($G57=Paramètres!E$2,$D57,0)</f>
        <v>0</v>
      </c>
      <c r="BG57" s="116">
        <f>IF($G57=Paramètres!E$3,$D57,0)</f>
        <v>0</v>
      </c>
      <c r="BH57" s="116">
        <f>IF($G57=Paramètres!E$4,$D57,0)</f>
        <v>0</v>
      </c>
      <c r="BI57" s="116">
        <f>IF($G57=Paramètres!F$2,$D57,0)</f>
        <v>0</v>
      </c>
      <c r="BJ57" s="116">
        <f>IF($G57=Paramètres!F$3,$D57,0)</f>
        <v>0</v>
      </c>
      <c r="BK57" s="116">
        <f>IF($G57=Paramètres!F$5,$D57,0)</f>
        <v>0</v>
      </c>
      <c r="BL57" s="116">
        <f>IF($G57=Paramètres!F$6,$D57,0)</f>
        <v>0</v>
      </c>
      <c r="BM57" s="116">
        <f>IF($G57=Paramètres!F$7,$D57,0)</f>
        <v>0</v>
      </c>
      <c r="BN57" s="116">
        <f>IF($G57=Paramètres!F$8,$D57,0)</f>
        <v>0</v>
      </c>
      <c r="BO57" s="116">
        <f>IF($G57=Paramètres!F$9,$D57,0)</f>
        <v>0</v>
      </c>
      <c r="BP57" s="116">
        <f t="shared" si="3"/>
        <v>0</v>
      </c>
      <c r="BQ57" s="116">
        <f>IF($G57=Paramètres!H$6,$D57,0)</f>
        <v>0</v>
      </c>
      <c r="BR57" s="116">
        <f>IF($G57=Paramètres!I$2,$D57,0)</f>
        <v>0</v>
      </c>
      <c r="BS57" s="116">
        <f>IF($G57=Paramètres!I$3,$D57,0)</f>
        <v>0</v>
      </c>
      <c r="BT57" s="116">
        <f>IF($G57=Paramètres!I$4,$D57,0)</f>
        <v>0</v>
      </c>
      <c r="BU57" s="116">
        <f>IF($G57=Paramètres!J$2,$D57,0)</f>
        <v>0</v>
      </c>
      <c r="BV57" s="116">
        <f>IF($G57=Paramètres!J$3,$D57,0)</f>
        <v>0</v>
      </c>
      <c r="BW57" s="116">
        <f>IF($G57=Paramètres!J$4,$D57,0)</f>
        <v>0</v>
      </c>
      <c r="BX57" s="116">
        <f t="shared" si="5"/>
        <v>0</v>
      </c>
      <c r="BY57" s="116">
        <f t="shared" si="6"/>
        <v>0</v>
      </c>
      <c r="BZ57" s="116">
        <f t="shared" si="7"/>
        <v>0</v>
      </c>
      <c r="CA57" s="116">
        <f t="shared" si="8"/>
        <v>0</v>
      </c>
      <c r="CB57" s="116">
        <f t="shared" si="9"/>
        <v>0</v>
      </c>
      <c r="CC57" s="116">
        <f t="shared" si="10"/>
        <v>0</v>
      </c>
      <c r="CD57" s="116">
        <f t="shared" si="11"/>
        <v>0</v>
      </c>
      <c r="CE57" s="116">
        <f t="shared" si="12"/>
        <v>0</v>
      </c>
      <c r="CF57" s="116">
        <f t="shared" si="13"/>
        <v>0</v>
      </c>
      <c r="CG57" s="116">
        <f t="shared" si="14"/>
        <v>0</v>
      </c>
      <c r="CH57" s="116">
        <f t="shared" si="15"/>
        <v>0</v>
      </c>
      <c r="CI57" s="116">
        <f t="shared" si="16"/>
        <v>0</v>
      </c>
      <c r="CJ57" s="116">
        <f t="shared" si="17"/>
        <v>0</v>
      </c>
      <c r="CK57" s="116">
        <f t="shared" si="18"/>
        <v>0</v>
      </c>
      <c r="CL57" s="116">
        <f t="shared" si="19"/>
        <v>0</v>
      </c>
      <c r="CM57" s="116">
        <f t="shared" si="20"/>
        <v>0</v>
      </c>
      <c r="CN57" s="116">
        <f t="shared" si="21"/>
        <v>0</v>
      </c>
      <c r="CO57" s="116">
        <f t="shared" si="22"/>
        <v>0</v>
      </c>
      <c r="CP57" s="116">
        <f t="shared" si="23"/>
        <v>0</v>
      </c>
      <c r="CQ57" s="116">
        <f t="shared" si="24"/>
        <v>0</v>
      </c>
      <c r="CR57" s="116">
        <f t="shared" si="25"/>
        <v>0</v>
      </c>
      <c r="CS57" s="116">
        <f t="shared" si="26"/>
        <v>0</v>
      </c>
      <c r="CT57" s="116">
        <f t="shared" si="27"/>
        <v>0</v>
      </c>
      <c r="CU57" s="116">
        <f t="shared" si="28"/>
        <v>0</v>
      </c>
    </row>
    <row r="58" spans="5:99">
      <c r="E58" s="106"/>
      <c r="F58" s="109"/>
      <c r="G58" s="109"/>
      <c r="H58" s="109"/>
      <c r="I58" s="109"/>
      <c r="J58" s="110" t="str">
        <f t="shared" si="4"/>
        <v/>
      </c>
      <c r="K58" s="116">
        <f>IF(MONTH($B58)=1,IF($G58=Paramètres!H$2,$D58,0),0)</f>
        <v>0</v>
      </c>
      <c r="L58" s="116">
        <f>IF(OR(MONTH($B58)=1,MONTH($B58)=2,MONTH($B58)=3),IF($G58=Paramètres!H$3,$D58,0),0)</f>
        <v>0</v>
      </c>
      <c r="M58" s="116">
        <f>IF(OR(MONTH($B58)=1,MONTH($B58)=2,MONTH($B58)=3),IF($G58=Paramètres!H$4,$D58,0),0)</f>
        <v>0</v>
      </c>
      <c r="N58" s="116">
        <f>IF(OR(MONTH($B58)=1,MONTH($B58)=2,MONTH($B58)=3),IF($G58=Paramètres!H$5,$D58,0),0)</f>
        <v>0</v>
      </c>
      <c r="O58" s="116">
        <f>IF(MONTH($B58)=1,IF($G58=Paramètres!F$4,$D58,0),0)</f>
        <v>0</v>
      </c>
      <c r="P58" s="116">
        <f>IF(MONTH($B58)=2,IF($G58=Paramètres!$H$2,$D58,0),0)</f>
        <v>0</v>
      </c>
      <c r="Q58" s="116">
        <f>IF(MONTH($B58)=2,IF($G58=Paramètres!$F$4,$D58,0),0)</f>
        <v>0</v>
      </c>
      <c r="R58" s="116">
        <f>IF(MONTH($B58)=3,IF($G58=Paramètres!$H$2,$D58,0),0)</f>
        <v>0</v>
      </c>
      <c r="S58" s="116">
        <f>IF(MONTH($B58)=3,IF($G58=Paramètres!$F$4,$D58,0),0)</f>
        <v>0</v>
      </c>
      <c r="T58" s="116">
        <f>IF(MONTH($B58)=4,IF($G58=Paramètres!$H$2,$D58,0),0)</f>
        <v>0</v>
      </c>
      <c r="U58" s="116">
        <f>IF(OR(MONTH($B58)=4,MONTH($B58)=5,MONTH($B58)=6),IF($G58=Paramètres!$H$3,$D58,0),0)</f>
        <v>0</v>
      </c>
      <c r="V58" s="116">
        <f>IF(OR(MONTH($B58)=4,MONTH($B58)=5,MONTH($B58)=6),IF($G58=Paramètres!$H$4,$D58,0),0)</f>
        <v>0</v>
      </c>
      <c r="W58" s="116">
        <f>IF(OR(MONTH($B58)=4,MONTH($B58)=5,MONTH($B58)=6),IF($G58=Paramètres!$H$5,$D58,0),0)</f>
        <v>0</v>
      </c>
      <c r="X58" s="116">
        <f>IF(MONTH($B58)=4,IF($G58=Paramètres!$F$4,$D58,0),0)</f>
        <v>0</v>
      </c>
      <c r="Y58" s="116">
        <f>IF(MONTH($B58)=5,IF($G58=Paramètres!$H$2,$D58,0),0)</f>
        <v>0</v>
      </c>
      <c r="Z58" s="116">
        <f>IF(MONTH($B58)=5,IF($G58=Paramètres!$F$4,$D58,0),0)</f>
        <v>0</v>
      </c>
      <c r="AA58" s="116">
        <f>IF(MONTH($B58)=6,IF($G58=Paramètres!$H$2,$D58,0),0)</f>
        <v>0</v>
      </c>
      <c r="AB58" s="116">
        <f>IF(MONTH($B58)=6,IF($G58=Paramètres!$F$4,$D58,0),0)</f>
        <v>0</v>
      </c>
      <c r="AC58" s="116">
        <f>IF(MONTH($B58)=7,IF($G58=Paramètres!$H$2,$D58,0),0)</f>
        <v>0</v>
      </c>
      <c r="AD58" s="116">
        <f>IF(OR(MONTH($B58)=7,MONTH($B58)=8,MONTH($B58)=9),IF($G58=Paramètres!$H$3,$D58,0),0)</f>
        <v>0</v>
      </c>
      <c r="AE58" s="116">
        <f>IF(OR(MONTH($B58)=7,MONTH($B58)=8,MONTH($B58)=9),IF($G58=Paramètres!$H$4,$D58,0),0)</f>
        <v>0</v>
      </c>
      <c r="AF58" s="116">
        <f>IF(OR(MONTH($B58)=7,MONTH($B58)=8,MONTH($B58)=9),IF($G58=Paramètres!$H$5,$D58,0),0)</f>
        <v>0</v>
      </c>
      <c r="AG58" s="116">
        <f>IF(MONTH($B58)=7,IF($G58=Paramètres!$F$4,$D58,0),0)</f>
        <v>0</v>
      </c>
      <c r="AH58" s="116">
        <f>IF(MONTH($B58)=8,IF($G58=Paramètres!$H$2,$D58,0),0)</f>
        <v>0</v>
      </c>
      <c r="AI58" s="116">
        <f>IF(MONTH($B58)=8,IF($G58=Paramètres!$F$4,$D58,0),0)</f>
        <v>0</v>
      </c>
      <c r="AJ58" s="116">
        <f>IF(MONTH($B58)=9,IF($G58=Paramètres!$H$2,$D58,0),0)</f>
        <v>0</v>
      </c>
      <c r="AK58" s="116">
        <f>IF(MONTH($B58)=9,IF($G58=Paramètres!$F$4,$D58,0),0)</f>
        <v>0</v>
      </c>
      <c r="AL58" s="116">
        <f>IF(MONTH($B58)=10,IF($G58=Paramètres!$H$2,$D58,0),0)</f>
        <v>0</v>
      </c>
      <c r="AM58" s="116">
        <f>IF(OR(MONTH($B58)=10,MONTH($B58)=11,MONTH($B58)=12),IF($G58=Paramètres!$H$3,$D58,0),0)</f>
        <v>0</v>
      </c>
      <c r="AN58" s="116">
        <f>IF(OR(MONTH($B58)=10,MONTH($B58)=11,MONTH($B58)=12),IF($G58=Paramètres!$H$4,$D58,0),0)</f>
        <v>0</v>
      </c>
      <c r="AO58" s="116">
        <f>IF(OR(MONTH($B58)=10,MONTH($B58)=11,MONTH($B58)=12),IF($G58=Paramètres!$H$5,$D58,0),0)</f>
        <v>0</v>
      </c>
      <c r="AP58" s="116">
        <f>IF(MONTH($B58)=10,IF($G58=Paramètres!$F$4,$D58,0),0)</f>
        <v>0</v>
      </c>
      <c r="AQ58" s="116">
        <f>IF(MONTH($B58)=11,IF($G58=Paramètres!$H$2,$D58,0),0)</f>
        <v>0</v>
      </c>
      <c r="AR58" s="116">
        <f>IF(MONTH($B58)=11,IF($G58=Paramètres!$F$4,$D58,0),0)</f>
        <v>0</v>
      </c>
      <c r="AS58" s="116">
        <f>IF(MONTH($B58)=12,IF($G58=Paramètres!$H$2,$D58,0),0)</f>
        <v>0</v>
      </c>
      <c r="AT58" s="116">
        <f>IF(MONTH($B58)=12,IF($G58=Paramètres!$F$4,$D58,0),0)</f>
        <v>0</v>
      </c>
      <c r="AU58" s="116">
        <f>IF($G58=Paramètres!D$2,$D58,0)</f>
        <v>0</v>
      </c>
      <c r="AV58" s="116">
        <f>IF($G58=Paramètres!D$3,$D58,0)</f>
        <v>0</v>
      </c>
      <c r="AW58" s="116">
        <f>IF($G58=Paramètres!D$4,$D58,0)</f>
        <v>0</v>
      </c>
      <c r="AX58" s="116">
        <f>IF($G58=Paramètres!D$5,$D58,0)</f>
        <v>0</v>
      </c>
      <c r="AY58" s="116">
        <f>IF($G58=Paramètres!D$6,$D58,0)</f>
        <v>0</v>
      </c>
      <c r="AZ58" s="116">
        <f>IF($G58=Paramètres!D$7,$D58,0)</f>
        <v>0</v>
      </c>
      <c r="BA58" s="116">
        <f>IF($G58=Paramètres!D$8,$D58,0)</f>
        <v>0</v>
      </c>
      <c r="BB58" s="116">
        <f>IF($G58=Paramètres!D$9,$D58,0)</f>
        <v>0</v>
      </c>
      <c r="BC58" s="116">
        <f>IF($G58=Paramètres!D$10,$D58,0)</f>
        <v>0</v>
      </c>
      <c r="BD58" s="116">
        <f>IF($G58=Paramètres!D$11,$D58,0)</f>
        <v>0</v>
      </c>
      <c r="BE58" s="116">
        <f>IF($G58=Paramètres!D$12,$D58,0)</f>
        <v>0</v>
      </c>
      <c r="BF58" s="116">
        <f>IF($G58=Paramètres!E$2,$D58,0)</f>
        <v>0</v>
      </c>
      <c r="BG58" s="116">
        <f>IF($G58=Paramètres!E$3,$D58,0)</f>
        <v>0</v>
      </c>
      <c r="BH58" s="116">
        <f>IF($G58=Paramètres!E$4,$D58,0)</f>
        <v>0</v>
      </c>
      <c r="BI58" s="116">
        <f>IF($G58=Paramètres!F$2,$D58,0)</f>
        <v>0</v>
      </c>
      <c r="BJ58" s="116">
        <f>IF($G58=Paramètres!F$3,$D58,0)</f>
        <v>0</v>
      </c>
      <c r="BK58" s="116">
        <f>IF($G58=Paramètres!F$5,$D58,0)</f>
        <v>0</v>
      </c>
      <c r="BL58" s="116">
        <f>IF($G58=Paramètres!F$6,$D58,0)</f>
        <v>0</v>
      </c>
      <c r="BM58" s="116">
        <f>IF($G58=Paramètres!F$7,$D58,0)</f>
        <v>0</v>
      </c>
      <c r="BN58" s="116">
        <f>IF($G58=Paramètres!F$8,$D58,0)</f>
        <v>0</v>
      </c>
      <c r="BO58" s="116">
        <f>IF($G58=Paramètres!F$9,$D58,0)</f>
        <v>0</v>
      </c>
      <c r="BP58" s="116">
        <f t="shared" si="3"/>
        <v>0</v>
      </c>
      <c r="BQ58" s="116">
        <f>IF($G58=Paramètres!H$6,$D58,0)</f>
        <v>0</v>
      </c>
      <c r="BR58" s="116">
        <f>IF($G58=Paramètres!I$2,$D58,0)</f>
        <v>0</v>
      </c>
      <c r="BS58" s="116">
        <f>IF($G58=Paramètres!I$3,$D58,0)</f>
        <v>0</v>
      </c>
      <c r="BT58" s="116">
        <f>IF($G58=Paramètres!I$4,$D58,0)</f>
        <v>0</v>
      </c>
      <c r="BU58" s="116">
        <f>IF($G58=Paramètres!J$2,$D58,0)</f>
        <v>0</v>
      </c>
      <c r="BV58" s="116">
        <f>IF($G58=Paramètres!J$3,$D58,0)</f>
        <v>0</v>
      </c>
      <c r="BW58" s="116">
        <f>IF($G58=Paramètres!J$4,$D58,0)</f>
        <v>0</v>
      </c>
      <c r="BX58" s="116">
        <f t="shared" si="5"/>
        <v>0</v>
      </c>
      <c r="BY58" s="116">
        <f t="shared" si="6"/>
        <v>0</v>
      </c>
      <c r="BZ58" s="116">
        <f t="shared" si="7"/>
        <v>0</v>
      </c>
      <c r="CA58" s="116">
        <f t="shared" si="8"/>
        <v>0</v>
      </c>
      <c r="CB58" s="116">
        <f t="shared" si="9"/>
        <v>0</v>
      </c>
      <c r="CC58" s="116">
        <f t="shared" si="10"/>
        <v>0</v>
      </c>
      <c r="CD58" s="116">
        <f t="shared" si="11"/>
        <v>0</v>
      </c>
      <c r="CE58" s="116">
        <f t="shared" si="12"/>
        <v>0</v>
      </c>
      <c r="CF58" s="116">
        <f t="shared" si="13"/>
        <v>0</v>
      </c>
      <c r="CG58" s="116">
        <f t="shared" si="14"/>
        <v>0</v>
      </c>
      <c r="CH58" s="116">
        <f t="shared" si="15"/>
        <v>0</v>
      </c>
      <c r="CI58" s="116">
        <f t="shared" si="16"/>
        <v>0</v>
      </c>
      <c r="CJ58" s="116">
        <f t="shared" si="17"/>
        <v>0</v>
      </c>
      <c r="CK58" s="116">
        <f t="shared" si="18"/>
        <v>0</v>
      </c>
      <c r="CL58" s="116">
        <f t="shared" si="19"/>
        <v>0</v>
      </c>
      <c r="CM58" s="116">
        <f t="shared" si="20"/>
        <v>0</v>
      </c>
      <c r="CN58" s="116">
        <f t="shared" si="21"/>
        <v>0</v>
      </c>
      <c r="CO58" s="116">
        <f t="shared" si="22"/>
        <v>0</v>
      </c>
      <c r="CP58" s="116">
        <f t="shared" si="23"/>
        <v>0</v>
      </c>
      <c r="CQ58" s="116">
        <f t="shared" si="24"/>
        <v>0</v>
      </c>
      <c r="CR58" s="116">
        <f t="shared" si="25"/>
        <v>0</v>
      </c>
      <c r="CS58" s="116">
        <f t="shared" si="26"/>
        <v>0</v>
      </c>
      <c r="CT58" s="116">
        <f t="shared" si="27"/>
        <v>0</v>
      </c>
      <c r="CU58" s="116">
        <f t="shared" si="28"/>
        <v>0</v>
      </c>
    </row>
    <row r="59" spans="5:99">
      <c r="E59" s="106"/>
      <c r="F59" s="109"/>
      <c r="G59" s="109"/>
      <c r="H59" s="109"/>
      <c r="I59" s="109"/>
      <c r="J59" s="110" t="str">
        <f t="shared" si="4"/>
        <v/>
      </c>
      <c r="K59" s="116">
        <f>IF(MONTH($B59)=1,IF($G59=Paramètres!H$2,$D59,0),0)</f>
        <v>0</v>
      </c>
      <c r="L59" s="116">
        <f>IF(OR(MONTH($B59)=1,MONTH($B59)=2,MONTH($B59)=3),IF($G59=Paramètres!H$3,$D59,0),0)</f>
        <v>0</v>
      </c>
      <c r="M59" s="116">
        <f>IF(OR(MONTH($B59)=1,MONTH($B59)=2,MONTH($B59)=3),IF($G59=Paramètres!H$4,$D59,0),0)</f>
        <v>0</v>
      </c>
      <c r="N59" s="116">
        <f>IF(OR(MONTH($B59)=1,MONTH($B59)=2,MONTH($B59)=3),IF($G59=Paramètres!H$5,$D59,0),0)</f>
        <v>0</v>
      </c>
      <c r="O59" s="116">
        <f>IF(MONTH($B59)=1,IF($G59=Paramètres!F$4,$D59,0),0)</f>
        <v>0</v>
      </c>
      <c r="P59" s="116">
        <f>IF(MONTH($B59)=2,IF($G59=Paramètres!$H$2,$D59,0),0)</f>
        <v>0</v>
      </c>
      <c r="Q59" s="116">
        <f>IF(MONTH($B59)=2,IF($G59=Paramètres!$F$4,$D59,0),0)</f>
        <v>0</v>
      </c>
      <c r="R59" s="116">
        <f>IF(MONTH($B59)=3,IF($G59=Paramètres!$H$2,$D59,0),0)</f>
        <v>0</v>
      </c>
      <c r="S59" s="116">
        <f>IF(MONTH($B59)=3,IF($G59=Paramètres!$F$4,$D59,0),0)</f>
        <v>0</v>
      </c>
      <c r="T59" s="116">
        <f>IF(MONTH($B59)=4,IF($G59=Paramètres!$H$2,$D59,0),0)</f>
        <v>0</v>
      </c>
      <c r="U59" s="116">
        <f>IF(OR(MONTH($B59)=4,MONTH($B59)=5,MONTH($B59)=6),IF($G59=Paramètres!$H$3,$D59,0),0)</f>
        <v>0</v>
      </c>
      <c r="V59" s="116">
        <f>IF(OR(MONTH($B59)=4,MONTH($B59)=5,MONTH($B59)=6),IF($G59=Paramètres!$H$4,$D59,0),0)</f>
        <v>0</v>
      </c>
      <c r="W59" s="116">
        <f>IF(OR(MONTH($B59)=4,MONTH($B59)=5,MONTH($B59)=6),IF($G59=Paramètres!$H$5,$D59,0),0)</f>
        <v>0</v>
      </c>
      <c r="X59" s="116">
        <f>IF(MONTH($B59)=4,IF($G59=Paramètres!$F$4,$D59,0),0)</f>
        <v>0</v>
      </c>
      <c r="Y59" s="116">
        <f>IF(MONTH($B59)=5,IF($G59=Paramètres!$H$2,$D59,0),0)</f>
        <v>0</v>
      </c>
      <c r="Z59" s="116">
        <f>IF(MONTH($B59)=5,IF($G59=Paramètres!$F$4,$D59,0),0)</f>
        <v>0</v>
      </c>
      <c r="AA59" s="116">
        <f>IF(MONTH($B59)=6,IF($G59=Paramètres!$H$2,$D59,0),0)</f>
        <v>0</v>
      </c>
      <c r="AB59" s="116">
        <f>IF(MONTH($B59)=6,IF($G59=Paramètres!$F$4,$D59,0),0)</f>
        <v>0</v>
      </c>
      <c r="AC59" s="116">
        <f>IF(MONTH($B59)=7,IF($G59=Paramètres!$H$2,$D59,0),0)</f>
        <v>0</v>
      </c>
      <c r="AD59" s="116">
        <f>IF(OR(MONTH($B59)=7,MONTH($B59)=8,MONTH($B59)=9),IF($G59=Paramètres!$H$3,$D59,0),0)</f>
        <v>0</v>
      </c>
      <c r="AE59" s="116">
        <f>IF(OR(MONTH($B59)=7,MONTH($B59)=8,MONTH($B59)=9),IF($G59=Paramètres!$H$4,$D59,0),0)</f>
        <v>0</v>
      </c>
      <c r="AF59" s="116">
        <f>IF(OR(MONTH($B59)=7,MONTH($B59)=8,MONTH($B59)=9),IF($G59=Paramètres!$H$5,$D59,0),0)</f>
        <v>0</v>
      </c>
      <c r="AG59" s="116">
        <f>IF(MONTH($B59)=7,IF($G59=Paramètres!$F$4,$D59,0),0)</f>
        <v>0</v>
      </c>
      <c r="AH59" s="116">
        <f>IF(MONTH($B59)=8,IF($G59=Paramètres!$H$2,$D59,0),0)</f>
        <v>0</v>
      </c>
      <c r="AI59" s="116">
        <f>IF(MONTH($B59)=8,IF($G59=Paramètres!$F$4,$D59,0),0)</f>
        <v>0</v>
      </c>
      <c r="AJ59" s="116">
        <f>IF(MONTH($B59)=9,IF($G59=Paramètres!$H$2,$D59,0),0)</f>
        <v>0</v>
      </c>
      <c r="AK59" s="116">
        <f>IF(MONTH($B59)=9,IF($G59=Paramètres!$F$4,$D59,0),0)</f>
        <v>0</v>
      </c>
      <c r="AL59" s="116">
        <f>IF(MONTH($B59)=10,IF($G59=Paramètres!$H$2,$D59,0),0)</f>
        <v>0</v>
      </c>
      <c r="AM59" s="116">
        <f>IF(OR(MONTH($B59)=10,MONTH($B59)=11,MONTH($B59)=12),IF($G59=Paramètres!$H$3,$D59,0),0)</f>
        <v>0</v>
      </c>
      <c r="AN59" s="116">
        <f>IF(OR(MONTH($B59)=10,MONTH($B59)=11,MONTH($B59)=12),IF($G59=Paramètres!$H$4,$D59,0),0)</f>
        <v>0</v>
      </c>
      <c r="AO59" s="116">
        <f>IF(OR(MONTH($B59)=10,MONTH($B59)=11,MONTH($B59)=12),IF($G59=Paramètres!$H$5,$D59,0),0)</f>
        <v>0</v>
      </c>
      <c r="AP59" s="116">
        <f>IF(MONTH($B59)=10,IF($G59=Paramètres!$F$4,$D59,0),0)</f>
        <v>0</v>
      </c>
      <c r="AQ59" s="116">
        <f>IF(MONTH($B59)=11,IF($G59=Paramètres!$H$2,$D59,0),0)</f>
        <v>0</v>
      </c>
      <c r="AR59" s="116">
        <f>IF(MONTH($B59)=11,IF($G59=Paramètres!$F$4,$D59,0),0)</f>
        <v>0</v>
      </c>
      <c r="AS59" s="116">
        <f>IF(MONTH($B59)=12,IF($G59=Paramètres!$H$2,$D59,0),0)</f>
        <v>0</v>
      </c>
      <c r="AT59" s="116">
        <f>IF(MONTH($B59)=12,IF($G59=Paramètres!$F$4,$D59,0),0)</f>
        <v>0</v>
      </c>
      <c r="AU59" s="116">
        <f>IF($G59=Paramètres!D$2,$D59,0)</f>
        <v>0</v>
      </c>
      <c r="AV59" s="116">
        <f>IF($G59=Paramètres!D$3,$D59,0)</f>
        <v>0</v>
      </c>
      <c r="AW59" s="116">
        <f>IF($G59=Paramètres!D$4,$D59,0)</f>
        <v>0</v>
      </c>
      <c r="AX59" s="116">
        <f>IF($G59=Paramètres!D$5,$D59,0)</f>
        <v>0</v>
      </c>
      <c r="AY59" s="116">
        <f>IF($G59=Paramètres!D$6,$D59,0)</f>
        <v>0</v>
      </c>
      <c r="AZ59" s="116">
        <f>IF($G59=Paramètres!D$7,$D59,0)</f>
        <v>0</v>
      </c>
      <c r="BA59" s="116">
        <f>IF($G59=Paramètres!D$8,$D59,0)</f>
        <v>0</v>
      </c>
      <c r="BB59" s="116">
        <f>IF($G59=Paramètres!D$9,$D59,0)</f>
        <v>0</v>
      </c>
      <c r="BC59" s="116">
        <f>IF($G59=Paramètres!D$10,$D59,0)</f>
        <v>0</v>
      </c>
      <c r="BD59" s="116">
        <f>IF($G59=Paramètres!D$11,$D59,0)</f>
        <v>0</v>
      </c>
      <c r="BE59" s="116">
        <f>IF($G59=Paramètres!D$12,$D59,0)</f>
        <v>0</v>
      </c>
      <c r="BF59" s="116">
        <f>IF($G59=Paramètres!E$2,$D59,0)</f>
        <v>0</v>
      </c>
      <c r="BG59" s="116">
        <f>IF($G59=Paramètres!E$3,$D59,0)</f>
        <v>0</v>
      </c>
      <c r="BH59" s="116">
        <f>IF($G59=Paramètres!E$4,$D59,0)</f>
        <v>0</v>
      </c>
      <c r="BI59" s="116">
        <f>IF($G59=Paramètres!F$2,$D59,0)</f>
        <v>0</v>
      </c>
      <c r="BJ59" s="116">
        <f>IF($G59=Paramètres!F$3,$D59,0)</f>
        <v>0</v>
      </c>
      <c r="BK59" s="116">
        <f>IF($G59=Paramètres!F$5,$D59,0)</f>
        <v>0</v>
      </c>
      <c r="BL59" s="116">
        <f>IF($G59=Paramètres!F$6,$D59,0)</f>
        <v>0</v>
      </c>
      <c r="BM59" s="116">
        <f>IF($G59=Paramètres!F$7,$D59,0)</f>
        <v>0</v>
      </c>
      <c r="BN59" s="116">
        <f>IF($G59=Paramètres!F$8,$D59,0)</f>
        <v>0</v>
      </c>
      <c r="BO59" s="116">
        <f>IF($G59=Paramètres!F$9,$D59,0)</f>
        <v>0</v>
      </c>
      <c r="BP59" s="116">
        <f t="shared" si="3"/>
        <v>0</v>
      </c>
      <c r="BQ59" s="116">
        <f>IF($G59=Paramètres!H$6,$D59,0)</f>
        <v>0</v>
      </c>
      <c r="BR59" s="116">
        <f>IF($G59=Paramètres!I$2,$D59,0)</f>
        <v>0</v>
      </c>
      <c r="BS59" s="116">
        <f>IF($G59=Paramètres!I$3,$D59,0)</f>
        <v>0</v>
      </c>
      <c r="BT59" s="116">
        <f>IF($G59=Paramètres!I$4,$D59,0)</f>
        <v>0</v>
      </c>
      <c r="BU59" s="116">
        <f>IF($G59=Paramètres!J$2,$D59,0)</f>
        <v>0</v>
      </c>
      <c r="BV59" s="116">
        <f>IF($G59=Paramètres!J$3,$D59,0)</f>
        <v>0</v>
      </c>
      <c r="BW59" s="116">
        <f>IF($G59=Paramètres!J$4,$D59,0)</f>
        <v>0</v>
      </c>
      <c r="BX59" s="116">
        <f t="shared" si="5"/>
        <v>0</v>
      </c>
      <c r="BY59" s="116">
        <f t="shared" si="6"/>
        <v>0</v>
      </c>
      <c r="BZ59" s="116">
        <f t="shared" si="7"/>
        <v>0</v>
      </c>
      <c r="CA59" s="116">
        <f t="shared" si="8"/>
        <v>0</v>
      </c>
      <c r="CB59" s="116">
        <f t="shared" si="9"/>
        <v>0</v>
      </c>
      <c r="CC59" s="116">
        <f t="shared" si="10"/>
        <v>0</v>
      </c>
      <c r="CD59" s="116">
        <f t="shared" si="11"/>
        <v>0</v>
      </c>
      <c r="CE59" s="116">
        <f t="shared" si="12"/>
        <v>0</v>
      </c>
      <c r="CF59" s="116">
        <f t="shared" si="13"/>
        <v>0</v>
      </c>
      <c r="CG59" s="116">
        <f t="shared" si="14"/>
        <v>0</v>
      </c>
      <c r="CH59" s="116">
        <f t="shared" si="15"/>
        <v>0</v>
      </c>
      <c r="CI59" s="116">
        <f t="shared" si="16"/>
        <v>0</v>
      </c>
      <c r="CJ59" s="116">
        <f t="shared" si="17"/>
        <v>0</v>
      </c>
      <c r="CK59" s="116">
        <f t="shared" si="18"/>
        <v>0</v>
      </c>
      <c r="CL59" s="116">
        <f t="shared" si="19"/>
        <v>0</v>
      </c>
      <c r="CM59" s="116">
        <f t="shared" si="20"/>
        <v>0</v>
      </c>
      <c r="CN59" s="116">
        <f t="shared" si="21"/>
        <v>0</v>
      </c>
      <c r="CO59" s="116">
        <f t="shared" si="22"/>
        <v>0</v>
      </c>
      <c r="CP59" s="116">
        <f t="shared" si="23"/>
        <v>0</v>
      </c>
      <c r="CQ59" s="116">
        <f t="shared" si="24"/>
        <v>0</v>
      </c>
      <c r="CR59" s="116">
        <f t="shared" si="25"/>
        <v>0</v>
      </c>
      <c r="CS59" s="116">
        <f t="shared" si="26"/>
        <v>0</v>
      </c>
      <c r="CT59" s="116">
        <f t="shared" si="27"/>
        <v>0</v>
      </c>
      <c r="CU59" s="116">
        <f t="shared" si="28"/>
        <v>0</v>
      </c>
    </row>
    <row r="60" spans="5:99">
      <c r="E60" s="106"/>
      <c r="F60" s="109"/>
      <c r="G60" s="109"/>
      <c r="H60" s="109"/>
      <c r="I60" s="109"/>
      <c r="J60" s="110" t="str">
        <f t="shared" si="4"/>
        <v/>
      </c>
      <c r="K60" s="116">
        <f>IF(MONTH($B60)=1,IF($G60=Paramètres!H$2,$D60,0),0)</f>
        <v>0</v>
      </c>
      <c r="L60" s="116">
        <f>IF(OR(MONTH($B60)=1,MONTH($B60)=2,MONTH($B60)=3),IF($G60=Paramètres!H$3,$D60,0),0)</f>
        <v>0</v>
      </c>
      <c r="M60" s="116">
        <f>IF(OR(MONTH($B60)=1,MONTH($B60)=2,MONTH($B60)=3),IF($G60=Paramètres!H$4,$D60,0),0)</f>
        <v>0</v>
      </c>
      <c r="N60" s="116">
        <f>IF(OR(MONTH($B60)=1,MONTH($B60)=2,MONTH($B60)=3),IF($G60=Paramètres!H$5,$D60,0),0)</f>
        <v>0</v>
      </c>
      <c r="O60" s="116">
        <f>IF(MONTH($B60)=1,IF($G60=Paramètres!F$4,$D60,0),0)</f>
        <v>0</v>
      </c>
      <c r="P60" s="116">
        <f>IF(MONTH($B60)=2,IF($G60=Paramètres!$H$2,$D60,0),0)</f>
        <v>0</v>
      </c>
      <c r="Q60" s="116">
        <f>IF(MONTH($B60)=2,IF($G60=Paramètres!$F$4,$D60,0),0)</f>
        <v>0</v>
      </c>
      <c r="R60" s="116">
        <f>IF(MONTH($B60)=3,IF($G60=Paramètres!$H$2,$D60,0),0)</f>
        <v>0</v>
      </c>
      <c r="S60" s="116">
        <f>IF(MONTH($B60)=3,IF($G60=Paramètres!$F$4,$D60,0),0)</f>
        <v>0</v>
      </c>
      <c r="T60" s="116">
        <f>IF(MONTH($B60)=4,IF($G60=Paramètres!$H$2,$D60,0),0)</f>
        <v>0</v>
      </c>
      <c r="U60" s="116">
        <f>IF(OR(MONTH($B60)=4,MONTH($B60)=5,MONTH($B60)=6),IF($G60=Paramètres!$H$3,$D60,0),0)</f>
        <v>0</v>
      </c>
      <c r="V60" s="116">
        <f>IF(OR(MONTH($B60)=4,MONTH($B60)=5,MONTH($B60)=6),IF($G60=Paramètres!$H$4,$D60,0),0)</f>
        <v>0</v>
      </c>
      <c r="W60" s="116">
        <f>IF(OR(MONTH($B60)=4,MONTH($B60)=5,MONTH($B60)=6),IF($G60=Paramètres!$H$5,$D60,0),0)</f>
        <v>0</v>
      </c>
      <c r="X60" s="116">
        <f>IF(MONTH($B60)=4,IF($G60=Paramètres!$F$4,$D60,0),0)</f>
        <v>0</v>
      </c>
      <c r="Y60" s="116">
        <f>IF(MONTH($B60)=5,IF($G60=Paramètres!$H$2,$D60,0),0)</f>
        <v>0</v>
      </c>
      <c r="Z60" s="116">
        <f>IF(MONTH($B60)=5,IF($G60=Paramètres!$F$4,$D60,0),0)</f>
        <v>0</v>
      </c>
      <c r="AA60" s="116">
        <f>IF(MONTH($B60)=6,IF($G60=Paramètres!$H$2,$D60,0),0)</f>
        <v>0</v>
      </c>
      <c r="AB60" s="116">
        <f>IF(MONTH($B60)=6,IF($G60=Paramètres!$F$4,$D60,0),0)</f>
        <v>0</v>
      </c>
      <c r="AC60" s="116">
        <f>IF(MONTH($B60)=7,IF($G60=Paramètres!$H$2,$D60,0),0)</f>
        <v>0</v>
      </c>
      <c r="AD60" s="116">
        <f>IF(OR(MONTH($B60)=7,MONTH($B60)=8,MONTH($B60)=9),IF($G60=Paramètres!$H$3,$D60,0),0)</f>
        <v>0</v>
      </c>
      <c r="AE60" s="116">
        <f>IF(OR(MONTH($B60)=7,MONTH($B60)=8,MONTH($B60)=9),IF($G60=Paramètres!$H$4,$D60,0),0)</f>
        <v>0</v>
      </c>
      <c r="AF60" s="116">
        <f>IF(OR(MONTH($B60)=7,MONTH($B60)=8,MONTH($B60)=9),IF($G60=Paramètres!$H$5,$D60,0),0)</f>
        <v>0</v>
      </c>
      <c r="AG60" s="116">
        <f>IF(MONTH($B60)=7,IF($G60=Paramètres!$F$4,$D60,0),0)</f>
        <v>0</v>
      </c>
      <c r="AH60" s="116">
        <f>IF(MONTH($B60)=8,IF($G60=Paramètres!$H$2,$D60,0),0)</f>
        <v>0</v>
      </c>
      <c r="AI60" s="116">
        <f>IF(MONTH($B60)=8,IF($G60=Paramètres!$F$4,$D60,0),0)</f>
        <v>0</v>
      </c>
      <c r="AJ60" s="116">
        <f>IF(MONTH($B60)=9,IF($G60=Paramètres!$H$2,$D60,0),0)</f>
        <v>0</v>
      </c>
      <c r="AK60" s="116">
        <f>IF(MONTH($B60)=9,IF($G60=Paramètres!$F$4,$D60,0),0)</f>
        <v>0</v>
      </c>
      <c r="AL60" s="116">
        <f>IF(MONTH($B60)=10,IF($G60=Paramètres!$H$2,$D60,0),0)</f>
        <v>0</v>
      </c>
      <c r="AM60" s="116">
        <f>IF(OR(MONTH($B60)=10,MONTH($B60)=11,MONTH($B60)=12),IF($G60=Paramètres!$H$3,$D60,0),0)</f>
        <v>0</v>
      </c>
      <c r="AN60" s="116">
        <f>IF(OR(MONTH($B60)=10,MONTH($B60)=11,MONTH($B60)=12),IF($G60=Paramètres!$H$4,$D60,0),0)</f>
        <v>0</v>
      </c>
      <c r="AO60" s="116">
        <f>IF(OR(MONTH($B60)=10,MONTH($B60)=11,MONTH($B60)=12),IF($G60=Paramètres!$H$5,$D60,0),0)</f>
        <v>0</v>
      </c>
      <c r="AP60" s="116">
        <f>IF(MONTH($B60)=10,IF($G60=Paramètres!$F$4,$D60,0),0)</f>
        <v>0</v>
      </c>
      <c r="AQ60" s="116">
        <f>IF(MONTH($B60)=11,IF($G60=Paramètres!$H$2,$D60,0),0)</f>
        <v>0</v>
      </c>
      <c r="AR60" s="116">
        <f>IF(MONTH($B60)=11,IF($G60=Paramètres!$F$4,$D60,0),0)</f>
        <v>0</v>
      </c>
      <c r="AS60" s="116">
        <f>IF(MONTH($B60)=12,IF($G60=Paramètres!$H$2,$D60,0),0)</f>
        <v>0</v>
      </c>
      <c r="AT60" s="116">
        <f>IF(MONTH($B60)=12,IF($G60=Paramètres!$F$4,$D60,0),0)</f>
        <v>0</v>
      </c>
      <c r="AU60" s="116">
        <f>IF($G60=Paramètres!D$2,$D60,0)</f>
        <v>0</v>
      </c>
      <c r="AV60" s="116">
        <f>IF($G60=Paramètres!D$3,$D60,0)</f>
        <v>0</v>
      </c>
      <c r="AW60" s="116">
        <f>IF($G60=Paramètres!D$4,$D60,0)</f>
        <v>0</v>
      </c>
      <c r="AX60" s="116">
        <f>IF($G60=Paramètres!D$5,$D60,0)</f>
        <v>0</v>
      </c>
      <c r="AY60" s="116">
        <f>IF($G60=Paramètres!D$6,$D60,0)</f>
        <v>0</v>
      </c>
      <c r="AZ60" s="116">
        <f>IF($G60=Paramètres!D$7,$D60,0)</f>
        <v>0</v>
      </c>
      <c r="BA60" s="116">
        <f>IF($G60=Paramètres!D$8,$D60,0)</f>
        <v>0</v>
      </c>
      <c r="BB60" s="116">
        <f>IF($G60=Paramètres!D$9,$D60,0)</f>
        <v>0</v>
      </c>
      <c r="BC60" s="116">
        <f>IF($G60=Paramètres!D$10,$D60,0)</f>
        <v>0</v>
      </c>
      <c r="BD60" s="116">
        <f>IF($G60=Paramètres!D$11,$D60,0)</f>
        <v>0</v>
      </c>
      <c r="BE60" s="116">
        <f>IF($G60=Paramètres!D$12,$D60,0)</f>
        <v>0</v>
      </c>
      <c r="BF60" s="116">
        <f>IF($G60=Paramètres!E$2,$D60,0)</f>
        <v>0</v>
      </c>
      <c r="BG60" s="116">
        <f>IF($G60=Paramètres!E$3,$D60,0)</f>
        <v>0</v>
      </c>
      <c r="BH60" s="116">
        <f>IF($G60=Paramètres!E$4,$D60,0)</f>
        <v>0</v>
      </c>
      <c r="BI60" s="116">
        <f>IF($G60=Paramètres!F$2,$D60,0)</f>
        <v>0</v>
      </c>
      <c r="BJ60" s="116">
        <f>IF($G60=Paramètres!F$3,$D60,0)</f>
        <v>0</v>
      </c>
      <c r="BK60" s="116">
        <f>IF($G60=Paramètres!F$5,$D60,0)</f>
        <v>0</v>
      </c>
      <c r="BL60" s="116">
        <f>IF($G60=Paramètres!F$6,$D60,0)</f>
        <v>0</v>
      </c>
      <c r="BM60" s="116">
        <f>IF($G60=Paramètres!F$7,$D60,0)</f>
        <v>0</v>
      </c>
      <c r="BN60" s="116">
        <f>IF($G60=Paramètres!F$8,$D60,0)</f>
        <v>0</v>
      </c>
      <c r="BO60" s="116">
        <f>IF($G60=Paramètres!F$9,$D60,0)</f>
        <v>0</v>
      </c>
      <c r="BP60" s="116">
        <f t="shared" si="3"/>
        <v>0</v>
      </c>
      <c r="BQ60" s="116">
        <f>IF($G60=Paramètres!H$6,$D60,0)</f>
        <v>0</v>
      </c>
      <c r="BR60" s="116">
        <f>IF($G60=Paramètres!I$2,$D60,0)</f>
        <v>0</v>
      </c>
      <c r="BS60" s="116">
        <f>IF($G60=Paramètres!I$3,$D60,0)</f>
        <v>0</v>
      </c>
      <c r="BT60" s="116">
        <f>IF($G60=Paramètres!I$4,$D60,0)</f>
        <v>0</v>
      </c>
      <c r="BU60" s="116">
        <f>IF($G60=Paramètres!J$2,$D60,0)</f>
        <v>0</v>
      </c>
      <c r="BV60" s="116">
        <f>IF($G60=Paramètres!J$3,$D60,0)</f>
        <v>0</v>
      </c>
      <c r="BW60" s="116">
        <f>IF($G60=Paramètres!J$4,$D60,0)</f>
        <v>0</v>
      </c>
      <c r="BX60" s="116">
        <f t="shared" si="5"/>
        <v>0</v>
      </c>
      <c r="BY60" s="116">
        <f t="shared" si="6"/>
        <v>0</v>
      </c>
      <c r="BZ60" s="116">
        <f t="shared" si="7"/>
        <v>0</v>
      </c>
      <c r="CA60" s="116">
        <f t="shared" si="8"/>
        <v>0</v>
      </c>
      <c r="CB60" s="116">
        <f t="shared" si="9"/>
        <v>0</v>
      </c>
      <c r="CC60" s="116">
        <f t="shared" si="10"/>
        <v>0</v>
      </c>
      <c r="CD60" s="116">
        <f t="shared" si="11"/>
        <v>0</v>
      </c>
      <c r="CE60" s="116">
        <f t="shared" si="12"/>
        <v>0</v>
      </c>
      <c r="CF60" s="116">
        <f t="shared" si="13"/>
        <v>0</v>
      </c>
      <c r="CG60" s="116">
        <f t="shared" si="14"/>
        <v>0</v>
      </c>
      <c r="CH60" s="116">
        <f t="shared" si="15"/>
        <v>0</v>
      </c>
      <c r="CI60" s="116">
        <f t="shared" si="16"/>
        <v>0</v>
      </c>
      <c r="CJ60" s="116">
        <f t="shared" si="17"/>
        <v>0</v>
      </c>
      <c r="CK60" s="116">
        <f t="shared" si="18"/>
        <v>0</v>
      </c>
      <c r="CL60" s="116">
        <f t="shared" si="19"/>
        <v>0</v>
      </c>
      <c r="CM60" s="116">
        <f t="shared" si="20"/>
        <v>0</v>
      </c>
      <c r="CN60" s="116">
        <f t="shared" si="21"/>
        <v>0</v>
      </c>
      <c r="CO60" s="116">
        <f t="shared" si="22"/>
        <v>0</v>
      </c>
      <c r="CP60" s="116">
        <f t="shared" si="23"/>
        <v>0</v>
      </c>
      <c r="CQ60" s="116">
        <f t="shared" si="24"/>
        <v>0</v>
      </c>
      <c r="CR60" s="116">
        <f t="shared" si="25"/>
        <v>0</v>
      </c>
      <c r="CS60" s="116">
        <f t="shared" si="26"/>
        <v>0</v>
      </c>
      <c r="CT60" s="116">
        <f t="shared" si="27"/>
        <v>0</v>
      </c>
      <c r="CU60" s="116">
        <f t="shared" si="28"/>
        <v>0</v>
      </c>
    </row>
    <row r="61" spans="5:99">
      <c r="E61" s="106"/>
      <c r="F61" s="109"/>
      <c r="G61" s="109"/>
      <c r="H61" s="109"/>
      <c r="I61" s="109"/>
      <c r="J61" s="110" t="str">
        <f t="shared" si="4"/>
        <v/>
      </c>
      <c r="K61" s="116">
        <f>IF(MONTH($B61)=1,IF($G61=Paramètres!H$2,$D61,0),0)</f>
        <v>0</v>
      </c>
      <c r="L61" s="116">
        <f>IF(OR(MONTH($B61)=1,MONTH($B61)=2,MONTH($B61)=3),IF($G61=Paramètres!H$3,$D61,0),0)</f>
        <v>0</v>
      </c>
      <c r="M61" s="116">
        <f>IF(OR(MONTH($B61)=1,MONTH($B61)=2,MONTH($B61)=3),IF($G61=Paramètres!H$4,$D61,0),0)</f>
        <v>0</v>
      </c>
      <c r="N61" s="116">
        <f>IF(OR(MONTH($B61)=1,MONTH($B61)=2,MONTH($B61)=3),IF($G61=Paramètres!H$5,$D61,0),0)</f>
        <v>0</v>
      </c>
      <c r="O61" s="116">
        <f>IF(MONTH($B61)=1,IF($G61=Paramètres!F$4,$D61,0),0)</f>
        <v>0</v>
      </c>
      <c r="P61" s="116">
        <f>IF(MONTH($B61)=2,IF($G61=Paramètres!$H$2,$D61,0),0)</f>
        <v>0</v>
      </c>
      <c r="Q61" s="116">
        <f>IF(MONTH($B61)=2,IF($G61=Paramètres!$F$4,$D61,0),0)</f>
        <v>0</v>
      </c>
      <c r="R61" s="116">
        <f>IF(MONTH($B61)=3,IF($G61=Paramètres!$H$2,$D61,0),0)</f>
        <v>0</v>
      </c>
      <c r="S61" s="116">
        <f>IF(MONTH($B61)=3,IF($G61=Paramètres!$F$4,$D61,0),0)</f>
        <v>0</v>
      </c>
      <c r="T61" s="116">
        <f>IF(MONTH($B61)=4,IF($G61=Paramètres!$H$2,$D61,0),0)</f>
        <v>0</v>
      </c>
      <c r="U61" s="116">
        <f>IF(OR(MONTH($B61)=4,MONTH($B61)=5,MONTH($B61)=6),IF($G61=Paramètres!$H$3,$D61,0),0)</f>
        <v>0</v>
      </c>
      <c r="V61" s="116">
        <f>IF(OR(MONTH($B61)=4,MONTH($B61)=5,MONTH($B61)=6),IF($G61=Paramètres!$H$4,$D61,0),0)</f>
        <v>0</v>
      </c>
      <c r="W61" s="116">
        <f>IF(OR(MONTH($B61)=4,MONTH($B61)=5,MONTH($B61)=6),IF($G61=Paramètres!$H$5,$D61,0),0)</f>
        <v>0</v>
      </c>
      <c r="X61" s="116">
        <f>IF(MONTH($B61)=4,IF($G61=Paramètres!$F$4,$D61,0),0)</f>
        <v>0</v>
      </c>
      <c r="Y61" s="116">
        <f>IF(MONTH($B61)=5,IF($G61=Paramètres!$H$2,$D61,0),0)</f>
        <v>0</v>
      </c>
      <c r="Z61" s="116">
        <f>IF(MONTH($B61)=5,IF($G61=Paramètres!$F$4,$D61,0),0)</f>
        <v>0</v>
      </c>
      <c r="AA61" s="116">
        <f>IF(MONTH($B61)=6,IF($G61=Paramètres!$H$2,$D61,0),0)</f>
        <v>0</v>
      </c>
      <c r="AB61" s="116">
        <f>IF(MONTH($B61)=6,IF($G61=Paramètres!$F$4,$D61,0),0)</f>
        <v>0</v>
      </c>
      <c r="AC61" s="116">
        <f>IF(MONTH($B61)=7,IF($G61=Paramètres!$H$2,$D61,0),0)</f>
        <v>0</v>
      </c>
      <c r="AD61" s="116">
        <f>IF(OR(MONTH($B61)=7,MONTH($B61)=8,MONTH($B61)=9),IF($G61=Paramètres!$H$3,$D61,0),0)</f>
        <v>0</v>
      </c>
      <c r="AE61" s="116">
        <f>IF(OR(MONTH($B61)=7,MONTH($B61)=8,MONTH($B61)=9),IF($G61=Paramètres!$H$4,$D61,0),0)</f>
        <v>0</v>
      </c>
      <c r="AF61" s="116">
        <f>IF(OR(MONTH($B61)=7,MONTH($B61)=8,MONTH($B61)=9),IF($G61=Paramètres!$H$5,$D61,0),0)</f>
        <v>0</v>
      </c>
      <c r="AG61" s="116">
        <f>IF(MONTH($B61)=7,IF($G61=Paramètres!$F$4,$D61,0),0)</f>
        <v>0</v>
      </c>
      <c r="AH61" s="116">
        <f>IF(MONTH($B61)=8,IF($G61=Paramètres!$H$2,$D61,0),0)</f>
        <v>0</v>
      </c>
      <c r="AI61" s="116">
        <f>IF(MONTH($B61)=8,IF($G61=Paramètres!$F$4,$D61,0),0)</f>
        <v>0</v>
      </c>
      <c r="AJ61" s="116">
        <f>IF(MONTH($B61)=9,IF($G61=Paramètres!$H$2,$D61,0),0)</f>
        <v>0</v>
      </c>
      <c r="AK61" s="116">
        <f>IF(MONTH($B61)=9,IF($G61=Paramètres!$F$4,$D61,0),0)</f>
        <v>0</v>
      </c>
      <c r="AL61" s="116">
        <f>IF(MONTH($B61)=10,IF($G61=Paramètres!$H$2,$D61,0),0)</f>
        <v>0</v>
      </c>
      <c r="AM61" s="116">
        <f>IF(OR(MONTH($B61)=10,MONTH($B61)=11,MONTH($B61)=12),IF($G61=Paramètres!$H$3,$D61,0),0)</f>
        <v>0</v>
      </c>
      <c r="AN61" s="116">
        <f>IF(OR(MONTH($B61)=10,MONTH($B61)=11,MONTH($B61)=12),IF($G61=Paramètres!$H$4,$D61,0),0)</f>
        <v>0</v>
      </c>
      <c r="AO61" s="116">
        <f>IF(OR(MONTH($B61)=10,MONTH($B61)=11,MONTH($B61)=12),IF($G61=Paramètres!$H$5,$D61,0),0)</f>
        <v>0</v>
      </c>
      <c r="AP61" s="116">
        <f>IF(MONTH($B61)=10,IF($G61=Paramètres!$F$4,$D61,0),0)</f>
        <v>0</v>
      </c>
      <c r="AQ61" s="116">
        <f>IF(MONTH($B61)=11,IF($G61=Paramètres!$H$2,$D61,0),0)</f>
        <v>0</v>
      </c>
      <c r="AR61" s="116">
        <f>IF(MONTH($B61)=11,IF($G61=Paramètres!$F$4,$D61,0),0)</f>
        <v>0</v>
      </c>
      <c r="AS61" s="116">
        <f>IF(MONTH($B61)=12,IF($G61=Paramètres!$H$2,$D61,0),0)</f>
        <v>0</v>
      </c>
      <c r="AT61" s="116">
        <f>IF(MONTH($B61)=12,IF($G61=Paramètres!$F$4,$D61,0),0)</f>
        <v>0</v>
      </c>
      <c r="AU61" s="116">
        <f>IF($G61=Paramètres!D$2,$D61,0)</f>
        <v>0</v>
      </c>
      <c r="AV61" s="116">
        <f>IF($G61=Paramètres!D$3,$D61,0)</f>
        <v>0</v>
      </c>
      <c r="AW61" s="116">
        <f>IF($G61=Paramètres!D$4,$D61,0)</f>
        <v>0</v>
      </c>
      <c r="AX61" s="116">
        <f>IF($G61=Paramètres!D$5,$D61,0)</f>
        <v>0</v>
      </c>
      <c r="AY61" s="116">
        <f>IF($G61=Paramètres!D$6,$D61,0)</f>
        <v>0</v>
      </c>
      <c r="AZ61" s="116">
        <f>IF($G61=Paramètres!D$7,$D61,0)</f>
        <v>0</v>
      </c>
      <c r="BA61" s="116">
        <f>IF($G61=Paramètres!D$8,$D61,0)</f>
        <v>0</v>
      </c>
      <c r="BB61" s="116">
        <f>IF($G61=Paramètres!D$9,$D61,0)</f>
        <v>0</v>
      </c>
      <c r="BC61" s="116">
        <f>IF($G61=Paramètres!D$10,$D61,0)</f>
        <v>0</v>
      </c>
      <c r="BD61" s="116">
        <f>IF($G61=Paramètres!D$11,$D61,0)</f>
        <v>0</v>
      </c>
      <c r="BE61" s="116">
        <f>IF($G61=Paramètres!D$12,$D61,0)</f>
        <v>0</v>
      </c>
      <c r="BF61" s="116">
        <f>IF($G61=Paramètres!E$2,$D61,0)</f>
        <v>0</v>
      </c>
      <c r="BG61" s="116">
        <f>IF($G61=Paramètres!E$3,$D61,0)</f>
        <v>0</v>
      </c>
      <c r="BH61" s="116">
        <f>IF($G61=Paramètres!E$4,$D61,0)</f>
        <v>0</v>
      </c>
      <c r="BI61" s="116">
        <f>IF($G61=Paramètres!F$2,$D61,0)</f>
        <v>0</v>
      </c>
      <c r="BJ61" s="116">
        <f>IF($G61=Paramètres!F$3,$D61,0)</f>
        <v>0</v>
      </c>
      <c r="BK61" s="116">
        <f>IF($G61=Paramètres!F$5,$D61,0)</f>
        <v>0</v>
      </c>
      <c r="BL61" s="116">
        <f>IF($G61=Paramètres!F$6,$D61,0)</f>
        <v>0</v>
      </c>
      <c r="BM61" s="116">
        <f>IF($G61=Paramètres!F$7,$D61,0)</f>
        <v>0</v>
      </c>
      <c r="BN61" s="116">
        <f>IF($G61=Paramètres!F$8,$D61,0)</f>
        <v>0</v>
      </c>
      <c r="BO61" s="116">
        <f>IF($G61=Paramètres!F$9,$D61,0)</f>
        <v>0</v>
      </c>
      <c r="BP61" s="116">
        <f t="shared" si="3"/>
        <v>0</v>
      </c>
      <c r="BQ61" s="116">
        <f>IF($G61=Paramètres!H$6,$D61,0)</f>
        <v>0</v>
      </c>
      <c r="BR61" s="116">
        <f>IF($G61=Paramètres!I$2,$D61,0)</f>
        <v>0</v>
      </c>
      <c r="BS61" s="116">
        <f>IF($G61=Paramètres!I$3,$D61,0)</f>
        <v>0</v>
      </c>
      <c r="BT61" s="116">
        <f>IF($G61=Paramètres!I$4,$D61,0)</f>
        <v>0</v>
      </c>
      <c r="BU61" s="116">
        <f>IF($G61=Paramètres!J$2,$D61,0)</f>
        <v>0</v>
      </c>
      <c r="BV61" s="116">
        <f>IF($G61=Paramètres!J$3,$D61,0)</f>
        <v>0</v>
      </c>
      <c r="BW61" s="116">
        <f>IF($G61=Paramètres!J$4,$D61,0)</f>
        <v>0</v>
      </c>
      <c r="BX61" s="116">
        <f t="shared" si="5"/>
        <v>0</v>
      </c>
      <c r="BY61" s="116">
        <f t="shared" si="6"/>
        <v>0</v>
      </c>
      <c r="BZ61" s="116">
        <f t="shared" si="7"/>
        <v>0</v>
      </c>
      <c r="CA61" s="116">
        <f t="shared" si="8"/>
        <v>0</v>
      </c>
      <c r="CB61" s="116">
        <f t="shared" si="9"/>
        <v>0</v>
      </c>
      <c r="CC61" s="116">
        <f t="shared" si="10"/>
        <v>0</v>
      </c>
      <c r="CD61" s="116">
        <f t="shared" si="11"/>
        <v>0</v>
      </c>
      <c r="CE61" s="116">
        <f t="shared" si="12"/>
        <v>0</v>
      </c>
      <c r="CF61" s="116">
        <f t="shared" si="13"/>
        <v>0</v>
      </c>
      <c r="CG61" s="116">
        <f t="shared" si="14"/>
        <v>0</v>
      </c>
      <c r="CH61" s="116">
        <f t="shared" si="15"/>
        <v>0</v>
      </c>
      <c r="CI61" s="116">
        <f t="shared" si="16"/>
        <v>0</v>
      </c>
      <c r="CJ61" s="116">
        <f t="shared" si="17"/>
        <v>0</v>
      </c>
      <c r="CK61" s="116">
        <f t="shared" si="18"/>
        <v>0</v>
      </c>
      <c r="CL61" s="116">
        <f t="shared" si="19"/>
        <v>0</v>
      </c>
      <c r="CM61" s="116">
        <f t="shared" si="20"/>
        <v>0</v>
      </c>
      <c r="CN61" s="116">
        <f t="shared" si="21"/>
        <v>0</v>
      </c>
      <c r="CO61" s="116">
        <f t="shared" si="22"/>
        <v>0</v>
      </c>
      <c r="CP61" s="116">
        <f t="shared" si="23"/>
        <v>0</v>
      </c>
      <c r="CQ61" s="116">
        <f t="shared" si="24"/>
        <v>0</v>
      </c>
      <c r="CR61" s="116">
        <f t="shared" si="25"/>
        <v>0</v>
      </c>
      <c r="CS61" s="116">
        <f t="shared" si="26"/>
        <v>0</v>
      </c>
      <c r="CT61" s="116">
        <f t="shared" si="27"/>
        <v>0</v>
      </c>
      <c r="CU61" s="116">
        <f t="shared" si="28"/>
        <v>0</v>
      </c>
    </row>
    <row r="62" spans="5:99">
      <c r="E62" s="106"/>
      <c r="F62" s="109"/>
      <c r="G62" s="109"/>
      <c r="H62" s="109"/>
      <c r="I62" s="109"/>
      <c r="J62" s="110" t="str">
        <f t="shared" si="4"/>
        <v/>
      </c>
      <c r="K62" s="116">
        <f>IF(MONTH($B62)=1,IF($G62=Paramètres!H$2,$D62,0),0)</f>
        <v>0</v>
      </c>
      <c r="L62" s="116">
        <f>IF(OR(MONTH($B62)=1,MONTH($B62)=2,MONTH($B62)=3),IF($G62=Paramètres!H$3,$D62,0),0)</f>
        <v>0</v>
      </c>
      <c r="M62" s="116">
        <f>IF(OR(MONTH($B62)=1,MONTH($B62)=2,MONTH($B62)=3),IF($G62=Paramètres!H$4,$D62,0),0)</f>
        <v>0</v>
      </c>
      <c r="N62" s="116">
        <f>IF(OR(MONTH($B62)=1,MONTH($B62)=2,MONTH($B62)=3),IF($G62=Paramètres!H$5,$D62,0),0)</f>
        <v>0</v>
      </c>
      <c r="O62" s="116">
        <f>IF(MONTH($B62)=1,IF($G62=Paramètres!F$4,$D62,0),0)</f>
        <v>0</v>
      </c>
      <c r="P62" s="116">
        <f>IF(MONTH($B62)=2,IF($G62=Paramètres!$H$2,$D62,0),0)</f>
        <v>0</v>
      </c>
      <c r="Q62" s="116">
        <f>IF(MONTH($B62)=2,IF($G62=Paramètres!$F$4,$D62,0),0)</f>
        <v>0</v>
      </c>
      <c r="R62" s="116">
        <f>IF(MONTH($B62)=3,IF($G62=Paramètres!$H$2,$D62,0),0)</f>
        <v>0</v>
      </c>
      <c r="S62" s="116">
        <f>IF(MONTH($B62)=3,IF($G62=Paramètres!$F$4,$D62,0),0)</f>
        <v>0</v>
      </c>
      <c r="T62" s="116">
        <f>IF(MONTH($B62)=4,IF($G62=Paramètres!$H$2,$D62,0),0)</f>
        <v>0</v>
      </c>
      <c r="U62" s="116">
        <f>IF(OR(MONTH($B62)=4,MONTH($B62)=5,MONTH($B62)=6),IF($G62=Paramètres!$H$3,$D62,0),0)</f>
        <v>0</v>
      </c>
      <c r="V62" s="116">
        <f>IF(OR(MONTH($B62)=4,MONTH($B62)=5,MONTH($B62)=6),IF($G62=Paramètres!$H$4,$D62,0),0)</f>
        <v>0</v>
      </c>
      <c r="W62" s="116">
        <f>IF(OR(MONTH($B62)=4,MONTH($B62)=5,MONTH($B62)=6),IF($G62=Paramètres!$H$5,$D62,0),0)</f>
        <v>0</v>
      </c>
      <c r="X62" s="116">
        <f>IF(MONTH($B62)=4,IF($G62=Paramètres!$F$4,$D62,0),0)</f>
        <v>0</v>
      </c>
      <c r="Y62" s="116">
        <f>IF(MONTH($B62)=5,IF($G62=Paramètres!$H$2,$D62,0),0)</f>
        <v>0</v>
      </c>
      <c r="Z62" s="116">
        <f>IF(MONTH($B62)=5,IF($G62=Paramètres!$F$4,$D62,0),0)</f>
        <v>0</v>
      </c>
      <c r="AA62" s="116">
        <f>IF(MONTH($B62)=6,IF($G62=Paramètres!$H$2,$D62,0),0)</f>
        <v>0</v>
      </c>
      <c r="AB62" s="116">
        <f>IF(MONTH($B62)=6,IF($G62=Paramètres!$F$4,$D62,0),0)</f>
        <v>0</v>
      </c>
      <c r="AC62" s="116">
        <f>IF(MONTH($B62)=7,IF($G62=Paramètres!$H$2,$D62,0),0)</f>
        <v>0</v>
      </c>
      <c r="AD62" s="116">
        <f>IF(OR(MONTH($B62)=7,MONTH($B62)=8,MONTH($B62)=9),IF($G62=Paramètres!$H$3,$D62,0),0)</f>
        <v>0</v>
      </c>
      <c r="AE62" s="116">
        <f>IF(OR(MONTH($B62)=7,MONTH($B62)=8,MONTH($B62)=9),IF($G62=Paramètres!$H$4,$D62,0),0)</f>
        <v>0</v>
      </c>
      <c r="AF62" s="116">
        <f>IF(OR(MONTH($B62)=7,MONTH($B62)=8,MONTH($B62)=9),IF($G62=Paramètres!$H$5,$D62,0),0)</f>
        <v>0</v>
      </c>
      <c r="AG62" s="116">
        <f>IF(MONTH($B62)=7,IF($G62=Paramètres!$F$4,$D62,0),0)</f>
        <v>0</v>
      </c>
      <c r="AH62" s="116">
        <f>IF(MONTH($B62)=8,IF($G62=Paramètres!$H$2,$D62,0),0)</f>
        <v>0</v>
      </c>
      <c r="AI62" s="116">
        <f>IF(MONTH($B62)=8,IF($G62=Paramètres!$F$4,$D62,0),0)</f>
        <v>0</v>
      </c>
      <c r="AJ62" s="116">
        <f>IF(MONTH($B62)=9,IF($G62=Paramètres!$H$2,$D62,0),0)</f>
        <v>0</v>
      </c>
      <c r="AK62" s="116">
        <f>IF(MONTH($B62)=9,IF($G62=Paramètres!$F$4,$D62,0),0)</f>
        <v>0</v>
      </c>
      <c r="AL62" s="116">
        <f>IF(MONTH($B62)=10,IF($G62=Paramètres!$H$2,$D62,0),0)</f>
        <v>0</v>
      </c>
      <c r="AM62" s="116">
        <f>IF(OR(MONTH($B62)=10,MONTH($B62)=11,MONTH($B62)=12),IF($G62=Paramètres!$H$3,$D62,0),0)</f>
        <v>0</v>
      </c>
      <c r="AN62" s="116">
        <f>IF(OR(MONTH($B62)=10,MONTH($B62)=11,MONTH($B62)=12),IF($G62=Paramètres!$H$4,$D62,0),0)</f>
        <v>0</v>
      </c>
      <c r="AO62" s="116">
        <f>IF(OR(MONTH($B62)=10,MONTH($B62)=11,MONTH($B62)=12),IF($G62=Paramètres!$H$5,$D62,0),0)</f>
        <v>0</v>
      </c>
      <c r="AP62" s="116">
        <f>IF(MONTH($B62)=10,IF($G62=Paramètres!$F$4,$D62,0),0)</f>
        <v>0</v>
      </c>
      <c r="AQ62" s="116">
        <f>IF(MONTH($B62)=11,IF($G62=Paramètres!$H$2,$D62,0),0)</f>
        <v>0</v>
      </c>
      <c r="AR62" s="116">
        <f>IF(MONTH($B62)=11,IF($G62=Paramètres!$F$4,$D62,0),0)</f>
        <v>0</v>
      </c>
      <c r="AS62" s="116">
        <f>IF(MONTH($B62)=12,IF($G62=Paramètres!$H$2,$D62,0),0)</f>
        <v>0</v>
      </c>
      <c r="AT62" s="116">
        <f>IF(MONTH($B62)=12,IF($G62=Paramètres!$F$4,$D62,0),0)</f>
        <v>0</v>
      </c>
      <c r="AU62" s="116">
        <f>IF($G62=Paramètres!D$2,$D62,0)</f>
        <v>0</v>
      </c>
      <c r="AV62" s="116">
        <f>IF($G62=Paramètres!D$3,$D62,0)</f>
        <v>0</v>
      </c>
      <c r="AW62" s="116">
        <f>IF($G62=Paramètres!D$4,$D62,0)</f>
        <v>0</v>
      </c>
      <c r="AX62" s="116">
        <f>IF($G62=Paramètres!D$5,$D62,0)</f>
        <v>0</v>
      </c>
      <c r="AY62" s="116">
        <f>IF($G62=Paramètres!D$6,$D62,0)</f>
        <v>0</v>
      </c>
      <c r="AZ62" s="116">
        <f>IF($G62=Paramètres!D$7,$D62,0)</f>
        <v>0</v>
      </c>
      <c r="BA62" s="116">
        <f>IF($G62=Paramètres!D$8,$D62,0)</f>
        <v>0</v>
      </c>
      <c r="BB62" s="116">
        <f>IF($G62=Paramètres!D$9,$D62,0)</f>
        <v>0</v>
      </c>
      <c r="BC62" s="116">
        <f>IF($G62=Paramètres!D$10,$D62,0)</f>
        <v>0</v>
      </c>
      <c r="BD62" s="116">
        <f>IF($G62=Paramètres!D$11,$D62,0)</f>
        <v>0</v>
      </c>
      <c r="BE62" s="116">
        <f>IF($G62=Paramètres!D$12,$D62,0)</f>
        <v>0</v>
      </c>
      <c r="BF62" s="116">
        <f>IF($G62=Paramètres!E$2,$D62,0)</f>
        <v>0</v>
      </c>
      <c r="BG62" s="116">
        <f>IF($G62=Paramètres!E$3,$D62,0)</f>
        <v>0</v>
      </c>
      <c r="BH62" s="116">
        <f>IF($G62=Paramètres!E$4,$D62,0)</f>
        <v>0</v>
      </c>
      <c r="BI62" s="116">
        <f>IF($G62=Paramètres!F$2,$D62,0)</f>
        <v>0</v>
      </c>
      <c r="BJ62" s="116">
        <f>IF($G62=Paramètres!F$3,$D62,0)</f>
        <v>0</v>
      </c>
      <c r="BK62" s="116">
        <f>IF($G62=Paramètres!F$5,$D62,0)</f>
        <v>0</v>
      </c>
      <c r="BL62" s="116">
        <f>IF($G62=Paramètres!F$6,$D62,0)</f>
        <v>0</v>
      </c>
      <c r="BM62" s="116">
        <f>IF($G62=Paramètres!F$7,$D62,0)</f>
        <v>0</v>
      </c>
      <c r="BN62" s="116">
        <f>IF($G62=Paramètres!F$8,$D62,0)</f>
        <v>0</v>
      </c>
      <c r="BO62" s="116">
        <f>IF($G62=Paramètres!F$9,$D62,0)</f>
        <v>0</v>
      </c>
      <c r="BP62" s="116">
        <f t="shared" si="3"/>
        <v>0</v>
      </c>
      <c r="BQ62" s="116">
        <f>IF($G62=Paramètres!H$6,$D62,0)</f>
        <v>0</v>
      </c>
      <c r="BR62" s="116">
        <f>IF($G62=Paramètres!I$2,$D62,0)</f>
        <v>0</v>
      </c>
      <c r="BS62" s="116">
        <f>IF($G62=Paramètres!I$3,$D62,0)</f>
        <v>0</v>
      </c>
      <c r="BT62" s="116">
        <f>IF($G62=Paramètres!I$4,$D62,0)</f>
        <v>0</v>
      </c>
      <c r="BU62" s="116">
        <f>IF($G62=Paramètres!J$2,$D62,0)</f>
        <v>0</v>
      </c>
      <c r="BV62" s="116">
        <f>IF($G62=Paramètres!J$3,$D62,0)</f>
        <v>0</v>
      </c>
      <c r="BW62" s="116">
        <f>IF($G62=Paramètres!J$4,$D62,0)</f>
        <v>0</v>
      </c>
      <c r="BX62" s="116">
        <f t="shared" si="5"/>
        <v>0</v>
      </c>
      <c r="BY62" s="116">
        <f t="shared" si="6"/>
        <v>0</v>
      </c>
      <c r="BZ62" s="116">
        <f t="shared" si="7"/>
        <v>0</v>
      </c>
      <c r="CA62" s="116">
        <f t="shared" si="8"/>
        <v>0</v>
      </c>
      <c r="CB62" s="116">
        <f t="shared" si="9"/>
        <v>0</v>
      </c>
      <c r="CC62" s="116">
        <f t="shared" si="10"/>
        <v>0</v>
      </c>
      <c r="CD62" s="116">
        <f t="shared" si="11"/>
        <v>0</v>
      </c>
      <c r="CE62" s="116">
        <f t="shared" si="12"/>
        <v>0</v>
      </c>
      <c r="CF62" s="116">
        <f t="shared" si="13"/>
        <v>0</v>
      </c>
      <c r="CG62" s="116">
        <f t="shared" si="14"/>
        <v>0</v>
      </c>
      <c r="CH62" s="116">
        <f t="shared" si="15"/>
        <v>0</v>
      </c>
      <c r="CI62" s="116">
        <f t="shared" si="16"/>
        <v>0</v>
      </c>
      <c r="CJ62" s="116">
        <f t="shared" si="17"/>
        <v>0</v>
      </c>
      <c r="CK62" s="116">
        <f t="shared" si="18"/>
        <v>0</v>
      </c>
      <c r="CL62" s="116">
        <f t="shared" si="19"/>
        <v>0</v>
      </c>
      <c r="CM62" s="116">
        <f t="shared" si="20"/>
        <v>0</v>
      </c>
      <c r="CN62" s="116">
        <f t="shared" si="21"/>
        <v>0</v>
      </c>
      <c r="CO62" s="116">
        <f t="shared" si="22"/>
        <v>0</v>
      </c>
      <c r="CP62" s="116">
        <f t="shared" si="23"/>
        <v>0</v>
      </c>
      <c r="CQ62" s="116">
        <f t="shared" si="24"/>
        <v>0</v>
      </c>
      <c r="CR62" s="116">
        <f t="shared" si="25"/>
        <v>0</v>
      </c>
      <c r="CS62" s="116">
        <f t="shared" si="26"/>
        <v>0</v>
      </c>
      <c r="CT62" s="116">
        <f t="shared" si="27"/>
        <v>0</v>
      </c>
      <c r="CU62" s="116">
        <f t="shared" si="28"/>
        <v>0</v>
      </c>
    </row>
    <row r="63" spans="5:99">
      <c r="E63" s="106"/>
      <c r="F63" s="109"/>
      <c r="G63" s="109"/>
      <c r="H63" s="109"/>
      <c r="I63" s="109"/>
      <c r="J63" s="110" t="str">
        <f t="shared" si="4"/>
        <v/>
      </c>
      <c r="K63" s="116">
        <f>IF(MONTH($B63)=1,IF($G63=Paramètres!H$2,$D63,0),0)</f>
        <v>0</v>
      </c>
      <c r="L63" s="116">
        <f>IF(OR(MONTH($B63)=1,MONTH($B63)=2,MONTH($B63)=3),IF($G63=Paramètres!H$3,$D63,0),0)</f>
        <v>0</v>
      </c>
      <c r="M63" s="116">
        <f>IF(OR(MONTH($B63)=1,MONTH($B63)=2,MONTH($B63)=3),IF($G63=Paramètres!H$4,$D63,0),0)</f>
        <v>0</v>
      </c>
      <c r="N63" s="116">
        <f>IF(OR(MONTH($B63)=1,MONTH($B63)=2,MONTH($B63)=3),IF($G63=Paramètres!H$5,$D63,0),0)</f>
        <v>0</v>
      </c>
      <c r="O63" s="116">
        <f>IF(MONTH($B63)=1,IF($G63=Paramètres!F$4,$D63,0),0)</f>
        <v>0</v>
      </c>
      <c r="P63" s="116">
        <f>IF(MONTH($B63)=2,IF($G63=Paramètres!$H$2,$D63,0),0)</f>
        <v>0</v>
      </c>
      <c r="Q63" s="116">
        <f>IF(MONTH($B63)=2,IF($G63=Paramètres!$F$4,$D63,0),0)</f>
        <v>0</v>
      </c>
      <c r="R63" s="116">
        <f>IF(MONTH($B63)=3,IF($G63=Paramètres!$H$2,$D63,0),0)</f>
        <v>0</v>
      </c>
      <c r="S63" s="116">
        <f>IF(MONTH($B63)=3,IF($G63=Paramètres!$F$4,$D63,0),0)</f>
        <v>0</v>
      </c>
      <c r="T63" s="116">
        <f>IF(MONTH($B63)=4,IF($G63=Paramètres!$H$2,$D63,0),0)</f>
        <v>0</v>
      </c>
      <c r="U63" s="116">
        <f>IF(OR(MONTH($B63)=4,MONTH($B63)=5,MONTH($B63)=6),IF($G63=Paramètres!$H$3,$D63,0),0)</f>
        <v>0</v>
      </c>
      <c r="V63" s="116">
        <f>IF(OR(MONTH($B63)=4,MONTH($B63)=5,MONTH($B63)=6),IF($G63=Paramètres!$H$4,$D63,0),0)</f>
        <v>0</v>
      </c>
      <c r="W63" s="116">
        <f>IF(OR(MONTH($B63)=4,MONTH($B63)=5,MONTH($B63)=6),IF($G63=Paramètres!$H$5,$D63,0),0)</f>
        <v>0</v>
      </c>
      <c r="X63" s="116">
        <f>IF(MONTH($B63)=4,IF($G63=Paramètres!$F$4,$D63,0),0)</f>
        <v>0</v>
      </c>
      <c r="Y63" s="116">
        <f>IF(MONTH($B63)=5,IF($G63=Paramètres!$H$2,$D63,0),0)</f>
        <v>0</v>
      </c>
      <c r="Z63" s="116">
        <f>IF(MONTH($B63)=5,IF($G63=Paramètres!$F$4,$D63,0),0)</f>
        <v>0</v>
      </c>
      <c r="AA63" s="116">
        <f>IF(MONTH($B63)=6,IF($G63=Paramètres!$H$2,$D63,0),0)</f>
        <v>0</v>
      </c>
      <c r="AB63" s="116">
        <f>IF(MONTH($B63)=6,IF($G63=Paramètres!$F$4,$D63,0),0)</f>
        <v>0</v>
      </c>
      <c r="AC63" s="116">
        <f>IF(MONTH($B63)=7,IF($G63=Paramètres!$H$2,$D63,0),0)</f>
        <v>0</v>
      </c>
      <c r="AD63" s="116">
        <f>IF(OR(MONTH($B63)=7,MONTH($B63)=8,MONTH($B63)=9),IF($G63=Paramètres!$H$3,$D63,0),0)</f>
        <v>0</v>
      </c>
      <c r="AE63" s="116">
        <f>IF(OR(MONTH($B63)=7,MONTH($B63)=8,MONTH($B63)=9),IF($G63=Paramètres!$H$4,$D63,0),0)</f>
        <v>0</v>
      </c>
      <c r="AF63" s="116">
        <f>IF(OR(MONTH($B63)=7,MONTH($B63)=8,MONTH($B63)=9),IF($G63=Paramètres!$H$5,$D63,0),0)</f>
        <v>0</v>
      </c>
      <c r="AG63" s="116">
        <f>IF(MONTH($B63)=7,IF($G63=Paramètres!$F$4,$D63,0),0)</f>
        <v>0</v>
      </c>
      <c r="AH63" s="116">
        <f>IF(MONTH($B63)=8,IF($G63=Paramètres!$H$2,$D63,0),0)</f>
        <v>0</v>
      </c>
      <c r="AI63" s="116">
        <f>IF(MONTH($B63)=8,IF($G63=Paramètres!$F$4,$D63,0),0)</f>
        <v>0</v>
      </c>
      <c r="AJ63" s="116">
        <f>IF(MONTH($B63)=9,IF($G63=Paramètres!$H$2,$D63,0),0)</f>
        <v>0</v>
      </c>
      <c r="AK63" s="116">
        <f>IF(MONTH($B63)=9,IF($G63=Paramètres!$F$4,$D63,0),0)</f>
        <v>0</v>
      </c>
      <c r="AL63" s="116">
        <f>IF(MONTH($B63)=10,IF($G63=Paramètres!$H$2,$D63,0),0)</f>
        <v>0</v>
      </c>
      <c r="AM63" s="116">
        <f>IF(OR(MONTH($B63)=10,MONTH($B63)=11,MONTH($B63)=12),IF($G63=Paramètres!$H$3,$D63,0),0)</f>
        <v>0</v>
      </c>
      <c r="AN63" s="116">
        <f>IF(OR(MONTH($B63)=10,MONTH($B63)=11,MONTH($B63)=12),IF($G63=Paramètres!$H$4,$D63,0),0)</f>
        <v>0</v>
      </c>
      <c r="AO63" s="116">
        <f>IF(OR(MONTH($B63)=10,MONTH($B63)=11,MONTH($B63)=12),IF($G63=Paramètres!$H$5,$D63,0),0)</f>
        <v>0</v>
      </c>
      <c r="AP63" s="116">
        <f>IF(MONTH($B63)=10,IF($G63=Paramètres!$F$4,$D63,0),0)</f>
        <v>0</v>
      </c>
      <c r="AQ63" s="116">
        <f>IF(MONTH($B63)=11,IF($G63=Paramètres!$H$2,$D63,0),0)</f>
        <v>0</v>
      </c>
      <c r="AR63" s="116">
        <f>IF(MONTH($B63)=11,IF($G63=Paramètres!$F$4,$D63,0),0)</f>
        <v>0</v>
      </c>
      <c r="AS63" s="116">
        <f>IF(MONTH($B63)=12,IF($G63=Paramètres!$H$2,$D63,0),0)</f>
        <v>0</v>
      </c>
      <c r="AT63" s="116">
        <f>IF(MONTH($B63)=12,IF($G63=Paramètres!$F$4,$D63,0),0)</f>
        <v>0</v>
      </c>
      <c r="AU63" s="116">
        <f>IF($G63=Paramètres!D$2,$D63,0)</f>
        <v>0</v>
      </c>
      <c r="AV63" s="116">
        <f>IF($G63=Paramètres!D$3,$D63,0)</f>
        <v>0</v>
      </c>
      <c r="AW63" s="116">
        <f>IF($G63=Paramètres!D$4,$D63,0)</f>
        <v>0</v>
      </c>
      <c r="AX63" s="116">
        <f>IF($G63=Paramètres!D$5,$D63,0)</f>
        <v>0</v>
      </c>
      <c r="AY63" s="116">
        <f>IF($G63=Paramètres!D$6,$D63,0)</f>
        <v>0</v>
      </c>
      <c r="AZ63" s="116">
        <f>IF($G63=Paramètres!D$7,$D63,0)</f>
        <v>0</v>
      </c>
      <c r="BA63" s="116">
        <f>IF($G63=Paramètres!D$8,$D63,0)</f>
        <v>0</v>
      </c>
      <c r="BB63" s="116">
        <f>IF($G63=Paramètres!D$9,$D63,0)</f>
        <v>0</v>
      </c>
      <c r="BC63" s="116">
        <f>IF($G63=Paramètres!D$10,$D63,0)</f>
        <v>0</v>
      </c>
      <c r="BD63" s="116">
        <f>IF($G63=Paramètres!D$11,$D63,0)</f>
        <v>0</v>
      </c>
      <c r="BE63" s="116">
        <f>IF($G63=Paramètres!D$12,$D63,0)</f>
        <v>0</v>
      </c>
      <c r="BF63" s="116">
        <f>IF($G63=Paramètres!E$2,$D63,0)</f>
        <v>0</v>
      </c>
      <c r="BG63" s="116">
        <f>IF($G63=Paramètres!E$3,$D63,0)</f>
        <v>0</v>
      </c>
      <c r="BH63" s="116">
        <f>IF($G63=Paramètres!E$4,$D63,0)</f>
        <v>0</v>
      </c>
      <c r="BI63" s="116">
        <f>IF($G63=Paramètres!F$2,$D63,0)</f>
        <v>0</v>
      </c>
      <c r="BJ63" s="116">
        <f>IF($G63=Paramètres!F$3,$D63,0)</f>
        <v>0</v>
      </c>
      <c r="BK63" s="116">
        <f>IF($G63=Paramètres!F$5,$D63,0)</f>
        <v>0</v>
      </c>
      <c r="BL63" s="116">
        <f>IF($G63=Paramètres!F$6,$D63,0)</f>
        <v>0</v>
      </c>
      <c r="BM63" s="116">
        <f>IF($G63=Paramètres!F$7,$D63,0)</f>
        <v>0</v>
      </c>
      <c r="BN63" s="116">
        <f>IF($G63=Paramètres!F$8,$D63,0)</f>
        <v>0</v>
      </c>
      <c r="BO63" s="116">
        <f>IF($G63=Paramètres!F$9,$D63,0)</f>
        <v>0</v>
      </c>
      <c r="BP63" s="116">
        <f t="shared" si="3"/>
        <v>0</v>
      </c>
      <c r="BQ63" s="116">
        <f>IF($G63=Paramètres!H$6,$D63,0)</f>
        <v>0</v>
      </c>
      <c r="BR63" s="116">
        <f>IF($G63=Paramètres!I$2,$D63,0)</f>
        <v>0</v>
      </c>
      <c r="BS63" s="116">
        <f>IF($G63=Paramètres!I$3,$D63,0)</f>
        <v>0</v>
      </c>
      <c r="BT63" s="116">
        <f>IF($G63=Paramètres!I$4,$D63,0)</f>
        <v>0</v>
      </c>
      <c r="BU63" s="116">
        <f>IF($G63=Paramètres!J$2,$D63,0)</f>
        <v>0</v>
      </c>
      <c r="BV63" s="116">
        <f>IF($G63=Paramètres!J$3,$D63,0)</f>
        <v>0</v>
      </c>
      <c r="BW63" s="116">
        <f>IF($G63=Paramètres!J$4,$D63,0)</f>
        <v>0</v>
      </c>
      <c r="BX63" s="116">
        <f t="shared" si="5"/>
        <v>0</v>
      </c>
      <c r="BY63" s="116">
        <f t="shared" si="6"/>
        <v>0</v>
      </c>
      <c r="BZ63" s="116">
        <f t="shared" si="7"/>
        <v>0</v>
      </c>
      <c r="CA63" s="116">
        <f t="shared" si="8"/>
        <v>0</v>
      </c>
      <c r="CB63" s="116">
        <f t="shared" si="9"/>
        <v>0</v>
      </c>
      <c r="CC63" s="116">
        <f t="shared" si="10"/>
        <v>0</v>
      </c>
      <c r="CD63" s="116">
        <f t="shared" si="11"/>
        <v>0</v>
      </c>
      <c r="CE63" s="116">
        <f t="shared" si="12"/>
        <v>0</v>
      </c>
      <c r="CF63" s="116">
        <f t="shared" si="13"/>
        <v>0</v>
      </c>
      <c r="CG63" s="116">
        <f t="shared" si="14"/>
        <v>0</v>
      </c>
      <c r="CH63" s="116">
        <f t="shared" si="15"/>
        <v>0</v>
      </c>
      <c r="CI63" s="116">
        <f t="shared" si="16"/>
        <v>0</v>
      </c>
      <c r="CJ63" s="116">
        <f t="shared" si="17"/>
        <v>0</v>
      </c>
      <c r="CK63" s="116">
        <f t="shared" si="18"/>
        <v>0</v>
      </c>
      <c r="CL63" s="116">
        <f t="shared" si="19"/>
        <v>0</v>
      </c>
      <c r="CM63" s="116">
        <f t="shared" si="20"/>
        <v>0</v>
      </c>
      <c r="CN63" s="116">
        <f t="shared" si="21"/>
        <v>0</v>
      </c>
      <c r="CO63" s="116">
        <f t="shared" si="22"/>
        <v>0</v>
      </c>
      <c r="CP63" s="116">
        <f t="shared" si="23"/>
        <v>0</v>
      </c>
      <c r="CQ63" s="116">
        <f t="shared" si="24"/>
        <v>0</v>
      </c>
      <c r="CR63" s="116">
        <f t="shared" si="25"/>
        <v>0</v>
      </c>
      <c r="CS63" s="116">
        <f t="shared" si="26"/>
        <v>0</v>
      </c>
      <c r="CT63" s="116">
        <f t="shared" si="27"/>
        <v>0</v>
      </c>
      <c r="CU63" s="116">
        <f t="shared" si="28"/>
        <v>0</v>
      </c>
    </row>
    <row r="64" spans="5:99">
      <c r="E64" s="106"/>
      <c r="F64" s="109"/>
      <c r="G64" s="109"/>
      <c r="H64" s="109"/>
      <c r="I64" s="109"/>
      <c r="J64" s="110" t="str">
        <f t="shared" si="4"/>
        <v/>
      </c>
      <c r="K64" s="116">
        <f>IF(MONTH($B64)=1,IF($G64=Paramètres!H$2,$D64,0),0)</f>
        <v>0</v>
      </c>
      <c r="L64" s="116">
        <f>IF(OR(MONTH($B64)=1,MONTH($B64)=2,MONTH($B64)=3),IF($G64=Paramètres!H$3,$D64,0),0)</f>
        <v>0</v>
      </c>
      <c r="M64" s="116">
        <f>IF(OR(MONTH($B64)=1,MONTH($B64)=2,MONTH($B64)=3),IF($G64=Paramètres!H$4,$D64,0),0)</f>
        <v>0</v>
      </c>
      <c r="N64" s="116">
        <f>IF(OR(MONTH($B64)=1,MONTH($B64)=2,MONTH($B64)=3),IF($G64=Paramètres!H$5,$D64,0),0)</f>
        <v>0</v>
      </c>
      <c r="O64" s="116">
        <f>IF(MONTH($B64)=1,IF($G64=Paramètres!F$4,$D64,0),0)</f>
        <v>0</v>
      </c>
      <c r="P64" s="116">
        <f>IF(MONTH($B64)=2,IF($G64=Paramètres!$H$2,$D64,0),0)</f>
        <v>0</v>
      </c>
      <c r="Q64" s="116">
        <f>IF(MONTH($B64)=2,IF($G64=Paramètres!$F$4,$D64,0),0)</f>
        <v>0</v>
      </c>
      <c r="R64" s="116">
        <f>IF(MONTH($B64)=3,IF($G64=Paramètres!$H$2,$D64,0),0)</f>
        <v>0</v>
      </c>
      <c r="S64" s="116">
        <f>IF(MONTH($B64)=3,IF($G64=Paramètres!$F$4,$D64,0),0)</f>
        <v>0</v>
      </c>
      <c r="T64" s="116">
        <f>IF(MONTH($B64)=4,IF($G64=Paramètres!$H$2,$D64,0),0)</f>
        <v>0</v>
      </c>
      <c r="U64" s="116">
        <f>IF(OR(MONTH($B64)=4,MONTH($B64)=5,MONTH($B64)=6),IF($G64=Paramètres!$H$3,$D64,0),0)</f>
        <v>0</v>
      </c>
      <c r="V64" s="116">
        <f>IF(OR(MONTH($B64)=4,MONTH($B64)=5,MONTH($B64)=6),IF($G64=Paramètres!$H$4,$D64,0),0)</f>
        <v>0</v>
      </c>
      <c r="W64" s="116">
        <f>IF(OR(MONTH($B64)=4,MONTH($B64)=5,MONTH($B64)=6),IF($G64=Paramètres!$H$5,$D64,0),0)</f>
        <v>0</v>
      </c>
      <c r="X64" s="116">
        <f>IF(MONTH($B64)=4,IF($G64=Paramètres!$F$4,$D64,0),0)</f>
        <v>0</v>
      </c>
      <c r="Y64" s="116">
        <f>IF(MONTH($B64)=5,IF($G64=Paramètres!$H$2,$D64,0),0)</f>
        <v>0</v>
      </c>
      <c r="Z64" s="116">
        <f>IF(MONTH($B64)=5,IF($G64=Paramètres!$F$4,$D64,0),0)</f>
        <v>0</v>
      </c>
      <c r="AA64" s="116">
        <f>IF(MONTH($B64)=6,IF($G64=Paramètres!$H$2,$D64,0),0)</f>
        <v>0</v>
      </c>
      <c r="AB64" s="116">
        <f>IF(MONTH($B64)=6,IF($G64=Paramètres!$F$4,$D64,0),0)</f>
        <v>0</v>
      </c>
      <c r="AC64" s="116">
        <f>IF(MONTH($B64)=7,IF($G64=Paramètres!$H$2,$D64,0),0)</f>
        <v>0</v>
      </c>
      <c r="AD64" s="116">
        <f>IF(OR(MONTH($B64)=7,MONTH($B64)=8,MONTH($B64)=9),IF($G64=Paramètres!$H$3,$D64,0),0)</f>
        <v>0</v>
      </c>
      <c r="AE64" s="116">
        <f>IF(OR(MONTH($B64)=7,MONTH($B64)=8,MONTH($B64)=9),IF($G64=Paramètres!$H$4,$D64,0),0)</f>
        <v>0</v>
      </c>
      <c r="AF64" s="116">
        <f>IF(OR(MONTH($B64)=7,MONTH($B64)=8,MONTH($B64)=9),IF($G64=Paramètres!$H$5,$D64,0),0)</f>
        <v>0</v>
      </c>
      <c r="AG64" s="116">
        <f>IF(MONTH($B64)=7,IF($G64=Paramètres!$F$4,$D64,0),0)</f>
        <v>0</v>
      </c>
      <c r="AH64" s="116">
        <f>IF(MONTH($B64)=8,IF($G64=Paramètres!$H$2,$D64,0),0)</f>
        <v>0</v>
      </c>
      <c r="AI64" s="116">
        <f>IF(MONTH($B64)=8,IF($G64=Paramètres!$F$4,$D64,0),0)</f>
        <v>0</v>
      </c>
      <c r="AJ64" s="116">
        <f>IF(MONTH($B64)=9,IF($G64=Paramètres!$H$2,$D64,0),0)</f>
        <v>0</v>
      </c>
      <c r="AK64" s="116">
        <f>IF(MONTH($B64)=9,IF($G64=Paramètres!$F$4,$D64,0),0)</f>
        <v>0</v>
      </c>
      <c r="AL64" s="116">
        <f>IF(MONTH($B64)=10,IF($G64=Paramètres!$H$2,$D64,0),0)</f>
        <v>0</v>
      </c>
      <c r="AM64" s="116">
        <f>IF(OR(MONTH($B64)=10,MONTH($B64)=11,MONTH($B64)=12),IF($G64=Paramètres!$H$3,$D64,0),0)</f>
        <v>0</v>
      </c>
      <c r="AN64" s="116">
        <f>IF(OR(MONTH($B64)=10,MONTH($B64)=11,MONTH($B64)=12),IF($G64=Paramètres!$H$4,$D64,0),0)</f>
        <v>0</v>
      </c>
      <c r="AO64" s="116">
        <f>IF(OR(MONTH($B64)=10,MONTH($B64)=11,MONTH($B64)=12),IF($G64=Paramètres!$H$5,$D64,0),0)</f>
        <v>0</v>
      </c>
      <c r="AP64" s="116">
        <f>IF(MONTH($B64)=10,IF($G64=Paramètres!$F$4,$D64,0),0)</f>
        <v>0</v>
      </c>
      <c r="AQ64" s="116">
        <f>IF(MONTH($B64)=11,IF($G64=Paramètres!$H$2,$D64,0),0)</f>
        <v>0</v>
      </c>
      <c r="AR64" s="116">
        <f>IF(MONTH($B64)=11,IF($G64=Paramètres!$F$4,$D64,0),0)</f>
        <v>0</v>
      </c>
      <c r="AS64" s="116">
        <f>IF(MONTH($B64)=12,IF($G64=Paramètres!$H$2,$D64,0),0)</f>
        <v>0</v>
      </c>
      <c r="AT64" s="116">
        <f>IF(MONTH($B64)=12,IF($G64=Paramètres!$F$4,$D64,0),0)</f>
        <v>0</v>
      </c>
      <c r="AU64" s="116">
        <f>IF($G64=Paramètres!D$2,$D64,0)</f>
        <v>0</v>
      </c>
      <c r="AV64" s="116">
        <f>IF($G64=Paramètres!D$3,$D64,0)</f>
        <v>0</v>
      </c>
      <c r="AW64" s="116">
        <f>IF($G64=Paramètres!D$4,$D64,0)</f>
        <v>0</v>
      </c>
      <c r="AX64" s="116">
        <f>IF($G64=Paramètres!D$5,$D64,0)</f>
        <v>0</v>
      </c>
      <c r="AY64" s="116">
        <f>IF($G64=Paramètres!D$6,$D64,0)</f>
        <v>0</v>
      </c>
      <c r="AZ64" s="116">
        <f>IF($G64=Paramètres!D$7,$D64,0)</f>
        <v>0</v>
      </c>
      <c r="BA64" s="116">
        <f>IF($G64=Paramètres!D$8,$D64,0)</f>
        <v>0</v>
      </c>
      <c r="BB64" s="116">
        <f>IF($G64=Paramètres!D$9,$D64,0)</f>
        <v>0</v>
      </c>
      <c r="BC64" s="116">
        <f>IF($G64=Paramètres!D$10,$D64,0)</f>
        <v>0</v>
      </c>
      <c r="BD64" s="116">
        <f>IF($G64=Paramètres!D$11,$D64,0)</f>
        <v>0</v>
      </c>
      <c r="BE64" s="116">
        <f>IF($G64=Paramètres!D$12,$D64,0)</f>
        <v>0</v>
      </c>
      <c r="BF64" s="116">
        <f>IF($G64=Paramètres!E$2,$D64,0)</f>
        <v>0</v>
      </c>
      <c r="BG64" s="116">
        <f>IF($G64=Paramètres!E$3,$D64,0)</f>
        <v>0</v>
      </c>
      <c r="BH64" s="116">
        <f>IF($G64=Paramètres!E$4,$D64,0)</f>
        <v>0</v>
      </c>
      <c r="BI64" s="116">
        <f>IF($G64=Paramètres!F$2,$D64,0)</f>
        <v>0</v>
      </c>
      <c r="BJ64" s="116">
        <f>IF($G64=Paramètres!F$3,$D64,0)</f>
        <v>0</v>
      </c>
      <c r="BK64" s="116">
        <f>IF($G64=Paramètres!F$5,$D64,0)</f>
        <v>0</v>
      </c>
      <c r="BL64" s="116">
        <f>IF($G64=Paramètres!F$6,$D64,0)</f>
        <v>0</v>
      </c>
      <c r="BM64" s="116">
        <f>IF($G64=Paramètres!F$7,$D64,0)</f>
        <v>0</v>
      </c>
      <c r="BN64" s="116">
        <f>IF($G64=Paramètres!F$8,$D64,0)</f>
        <v>0</v>
      </c>
      <c r="BO64" s="116">
        <f>IF($G64=Paramètres!F$9,$D64,0)</f>
        <v>0</v>
      </c>
      <c r="BP64" s="116">
        <f t="shared" si="3"/>
        <v>0</v>
      </c>
      <c r="BQ64" s="116">
        <f>IF($G64=Paramètres!H$6,$D64,0)</f>
        <v>0</v>
      </c>
      <c r="BR64" s="116">
        <f>IF($G64=Paramètres!I$2,$D64,0)</f>
        <v>0</v>
      </c>
      <c r="BS64" s="116">
        <f>IF($G64=Paramètres!I$3,$D64,0)</f>
        <v>0</v>
      </c>
      <c r="BT64" s="116">
        <f>IF($G64=Paramètres!I$4,$D64,0)</f>
        <v>0</v>
      </c>
      <c r="BU64" s="116">
        <f>IF($G64=Paramètres!J$2,$D64,0)</f>
        <v>0</v>
      </c>
      <c r="BV64" s="116">
        <f>IF($G64=Paramètres!J$3,$D64,0)</f>
        <v>0</v>
      </c>
      <c r="BW64" s="116">
        <f>IF($G64=Paramètres!J$4,$D64,0)</f>
        <v>0</v>
      </c>
      <c r="BX64" s="116">
        <f t="shared" si="5"/>
        <v>0</v>
      </c>
      <c r="BY64" s="116">
        <f t="shared" si="6"/>
        <v>0</v>
      </c>
      <c r="BZ64" s="116">
        <f t="shared" si="7"/>
        <v>0</v>
      </c>
      <c r="CA64" s="116">
        <f t="shared" si="8"/>
        <v>0</v>
      </c>
      <c r="CB64" s="116">
        <f t="shared" si="9"/>
        <v>0</v>
      </c>
      <c r="CC64" s="116">
        <f t="shared" si="10"/>
        <v>0</v>
      </c>
      <c r="CD64" s="116">
        <f t="shared" si="11"/>
        <v>0</v>
      </c>
      <c r="CE64" s="116">
        <f t="shared" si="12"/>
        <v>0</v>
      </c>
      <c r="CF64" s="116">
        <f t="shared" si="13"/>
        <v>0</v>
      </c>
      <c r="CG64" s="116">
        <f t="shared" si="14"/>
        <v>0</v>
      </c>
      <c r="CH64" s="116">
        <f t="shared" si="15"/>
        <v>0</v>
      </c>
      <c r="CI64" s="116">
        <f t="shared" si="16"/>
        <v>0</v>
      </c>
      <c r="CJ64" s="116">
        <f t="shared" si="17"/>
        <v>0</v>
      </c>
      <c r="CK64" s="116">
        <f t="shared" si="18"/>
        <v>0</v>
      </c>
      <c r="CL64" s="116">
        <f t="shared" si="19"/>
        <v>0</v>
      </c>
      <c r="CM64" s="116">
        <f t="shared" si="20"/>
        <v>0</v>
      </c>
      <c r="CN64" s="116">
        <f t="shared" si="21"/>
        <v>0</v>
      </c>
      <c r="CO64" s="116">
        <f t="shared" si="22"/>
        <v>0</v>
      </c>
      <c r="CP64" s="116">
        <f t="shared" si="23"/>
        <v>0</v>
      </c>
      <c r="CQ64" s="116">
        <f t="shared" si="24"/>
        <v>0</v>
      </c>
      <c r="CR64" s="116">
        <f t="shared" si="25"/>
        <v>0</v>
      </c>
      <c r="CS64" s="116">
        <f t="shared" si="26"/>
        <v>0</v>
      </c>
      <c r="CT64" s="116">
        <f t="shared" si="27"/>
        <v>0</v>
      </c>
      <c r="CU64" s="116">
        <f t="shared" si="28"/>
        <v>0</v>
      </c>
    </row>
    <row r="65" spans="5:99">
      <c r="E65" s="106"/>
      <c r="F65" s="109"/>
      <c r="G65" s="109"/>
      <c r="H65" s="109"/>
      <c r="I65" s="109"/>
      <c r="J65" s="110" t="str">
        <f t="shared" si="4"/>
        <v/>
      </c>
      <c r="K65" s="116">
        <f>IF(MONTH($B65)=1,IF($G65=Paramètres!H$2,$D65,0),0)</f>
        <v>0</v>
      </c>
      <c r="L65" s="116">
        <f>IF(OR(MONTH($B65)=1,MONTH($B65)=2,MONTH($B65)=3),IF($G65=Paramètres!H$3,$D65,0),0)</f>
        <v>0</v>
      </c>
      <c r="M65" s="116">
        <f>IF(OR(MONTH($B65)=1,MONTH($B65)=2,MONTH($B65)=3),IF($G65=Paramètres!H$4,$D65,0),0)</f>
        <v>0</v>
      </c>
      <c r="N65" s="116">
        <f>IF(OR(MONTH($B65)=1,MONTH($B65)=2,MONTH($B65)=3),IF($G65=Paramètres!H$5,$D65,0),0)</f>
        <v>0</v>
      </c>
      <c r="O65" s="116">
        <f>IF(MONTH($B65)=1,IF($G65=Paramètres!F$4,$D65,0),0)</f>
        <v>0</v>
      </c>
      <c r="P65" s="116">
        <f>IF(MONTH($B65)=2,IF($G65=Paramètres!$H$2,$D65,0),0)</f>
        <v>0</v>
      </c>
      <c r="Q65" s="116">
        <f>IF(MONTH($B65)=2,IF($G65=Paramètres!$F$4,$D65,0),0)</f>
        <v>0</v>
      </c>
      <c r="R65" s="116">
        <f>IF(MONTH($B65)=3,IF($G65=Paramètres!$H$2,$D65,0),0)</f>
        <v>0</v>
      </c>
      <c r="S65" s="116">
        <f>IF(MONTH($B65)=3,IF($G65=Paramètres!$F$4,$D65,0),0)</f>
        <v>0</v>
      </c>
      <c r="T65" s="116">
        <f>IF(MONTH($B65)=4,IF($G65=Paramètres!$H$2,$D65,0),0)</f>
        <v>0</v>
      </c>
      <c r="U65" s="116">
        <f>IF(OR(MONTH($B65)=4,MONTH($B65)=5,MONTH($B65)=6),IF($G65=Paramètres!$H$3,$D65,0),0)</f>
        <v>0</v>
      </c>
      <c r="V65" s="116">
        <f>IF(OR(MONTH($B65)=4,MONTH($B65)=5,MONTH($B65)=6),IF($G65=Paramètres!$H$4,$D65,0),0)</f>
        <v>0</v>
      </c>
      <c r="W65" s="116">
        <f>IF(OR(MONTH($B65)=4,MONTH($B65)=5,MONTH($B65)=6),IF($G65=Paramètres!$H$5,$D65,0),0)</f>
        <v>0</v>
      </c>
      <c r="X65" s="116">
        <f>IF(MONTH($B65)=4,IF($G65=Paramètres!$F$4,$D65,0),0)</f>
        <v>0</v>
      </c>
      <c r="Y65" s="116">
        <f>IF(MONTH($B65)=5,IF($G65=Paramètres!$H$2,$D65,0),0)</f>
        <v>0</v>
      </c>
      <c r="Z65" s="116">
        <f>IF(MONTH($B65)=5,IF($G65=Paramètres!$F$4,$D65,0),0)</f>
        <v>0</v>
      </c>
      <c r="AA65" s="116">
        <f>IF(MONTH($B65)=6,IF($G65=Paramètres!$H$2,$D65,0),0)</f>
        <v>0</v>
      </c>
      <c r="AB65" s="116">
        <f>IF(MONTH($B65)=6,IF($G65=Paramètres!$F$4,$D65,0),0)</f>
        <v>0</v>
      </c>
      <c r="AC65" s="116">
        <f>IF(MONTH($B65)=7,IF($G65=Paramètres!$H$2,$D65,0),0)</f>
        <v>0</v>
      </c>
      <c r="AD65" s="116">
        <f>IF(OR(MONTH($B65)=7,MONTH($B65)=8,MONTH($B65)=9),IF($G65=Paramètres!$H$3,$D65,0),0)</f>
        <v>0</v>
      </c>
      <c r="AE65" s="116">
        <f>IF(OR(MONTH($B65)=7,MONTH($B65)=8,MONTH($B65)=9),IF($G65=Paramètres!$H$4,$D65,0),0)</f>
        <v>0</v>
      </c>
      <c r="AF65" s="116">
        <f>IF(OR(MONTH($B65)=7,MONTH($B65)=8,MONTH($B65)=9),IF($G65=Paramètres!$H$5,$D65,0),0)</f>
        <v>0</v>
      </c>
      <c r="AG65" s="116">
        <f>IF(MONTH($B65)=7,IF($G65=Paramètres!$F$4,$D65,0),0)</f>
        <v>0</v>
      </c>
      <c r="AH65" s="116">
        <f>IF(MONTH($B65)=8,IF($G65=Paramètres!$H$2,$D65,0),0)</f>
        <v>0</v>
      </c>
      <c r="AI65" s="116">
        <f>IF(MONTH($B65)=8,IF($G65=Paramètres!$F$4,$D65,0),0)</f>
        <v>0</v>
      </c>
      <c r="AJ65" s="116">
        <f>IF(MONTH($B65)=9,IF($G65=Paramètres!$H$2,$D65,0),0)</f>
        <v>0</v>
      </c>
      <c r="AK65" s="116">
        <f>IF(MONTH($B65)=9,IF($G65=Paramètres!$F$4,$D65,0),0)</f>
        <v>0</v>
      </c>
      <c r="AL65" s="116">
        <f>IF(MONTH($B65)=10,IF($G65=Paramètres!$H$2,$D65,0),0)</f>
        <v>0</v>
      </c>
      <c r="AM65" s="116">
        <f>IF(OR(MONTH($B65)=10,MONTH($B65)=11,MONTH($B65)=12),IF($G65=Paramètres!$H$3,$D65,0),0)</f>
        <v>0</v>
      </c>
      <c r="AN65" s="116">
        <f>IF(OR(MONTH($B65)=10,MONTH($B65)=11,MONTH($B65)=12),IF($G65=Paramètres!$H$4,$D65,0),0)</f>
        <v>0</v>
      </c>
      <c r="AO65" s="116">
        <f>IF(OR(MONTH($B65)=10,MONTH($B65)=11,MONTH($B65)=12),IF($G65=Paramètres!$H$5,$D65,0),0)</f>
        <v>0</v>
      </c>
      <c r="AP65" s="116">
        <f>IF(MONTH($B65)=10,IF($G65=Paramètres!$F$4,$D65,0),0)</f>
        <v>0</v>
      </c>
      <c r="AQ65" s="116">
        <f>IF(MONTH($B65)=11,IF($G65=Paramètres!$H$2,$D65,0),0)</f>
        <v>0</v>
      </c>
      <c r="AR65" s="116">
        <f>IF(MONTH($B65)=11,IF($G65=Paramètres!$F$4,$D65,0),0)</f>
        <v>0</v>
      </c>
      <c r="AS65" s="116">
        <f>IF(MONTH($B65)=12,IF($G65=Paramètres!$H$2,$D65,0),0)</f>
        <v>0</v>
      </c>
      <c r="AT65" s="116">
        <f>IF(MONTH($B65)=12,IF($G65=Paramètres!$F$4,$D65,0),0)</f>
        <v>0</v>
      </c>
      <c r="AU65" s="116">
        <f>IF($G65=Paramètres!D$2,$D65,0)</f>
        <v>0</v>
      </c>
      <c r="AV65" s="116">
        <f>IF($G65=Paramètres!D$3,$D65,0)</f>
        <v>0</v>
      </c>
      <c r="AW65" s="116">
        <f>IF($G65=Paramètres!D$4,$D65,0)</f>
        <v>0</v>
      </c>
      <c r="AX65" s="116">
        <f>IF($G65=Paramètres!D$5,$D65,0)</f>
        <v>0</v>
      </c>
      <c r="AY65" s="116">
        <f>IF($G65=Paramètres!D$6,$D65,0)</f>
        <v>0</v>
      </c>
      <c r="AZ65" s="116">
        <f>IF($G65=Paramètres!D$7,$D65,0)</f>
        <v>0</v>
      </c>
      <c r="BA65" s="116">
        <f>IF($G65=Paramètres!D$8,$D65,0)</f>
        <v>0</v>
      </c>
      <c r="BB65" s="116">
        <f>IF($G65=Paramètres!D$9,$D65,0)</f>
        <v>0</v>
      </c>
      <c r="BC65" s="116">
        <f>IF($G65=Paramètres!D$10,$D65,0)</f>
        <v>0</v>
      </c>
      <c r="BD65" s="116">
        <f>IF($G65=Paramètres!D$11,$D65,0)</f>
        <v>0</v>
      </c>
      <c r="BE65" s="116">
        <f>IF($G65=Paramètres!D$12,$D65,0)</f>
        <v>0</v>
      </c>
      <c r="BF65" s="116">
        <f>IF($G65=Paramètres!E$2,$D65,0)</f>
        <v>0</v>
      </c>
      <c r="BG65" s="116">
        <f>IF($G65=Paramètres!E$3,$D65,0)</f>
        <v>0</v>
      </c>
      <c r="BH65" s="116">
        <f>IF($G65=Paramètres!E$4,$D65,0)</f>
        <v>0</v>
      </c>
      <c r="BI65" s="116">
        <f>IF($G65=Paramètres!F$2,$D65,0)</f>
        <v>0</v>
      </c>
      <c r="BJ65" s="116">
        <f>IF($G65=Paramètres!F$3,$D65,0)</f>
        <v>0</v>
      </c>
      <c r="BK65" s="116">
        <f>IF($G65=Paramètres!F$5,$D65,0)</f>
        <v>0</v>
      </c>
      <c r="BL65" s="116">
        <f>IF($G65=Paramètres!F$6,$D65,0)</f>
        <v>0</v>
      </c>
      <c r="BM65" s="116">
        <f>IF($G65=Paramètres!F$7,$D65,0)</f>
        <v>0</v>
      </c>
      <c r="BN65" s="116">
        <f>IF($G65=Paramètres!F$8,$D65,0)</f>
        <v>0</v>
      </c>
      <c r="BO65" s="116">
        <f>IF($G65=Paramètres!F$9,$D65,0)</f>
        <v>0</v>
      </c>
      <c r="BP65" s="116">
        <f t="shared" si="3"/>
        <v>0</v>
      </c>
      <c r="BQ65" s="116">
        <f>IF($G65=Paramètres!H$6,$D65,0)</f>
        <v>0</v>
      </c>
      <c r="BR65" s="116">
        <f>IF($G65=Paramètres!I$2,$D65,0)</f>
        <v>0</v>
      </c>
      <c r="BS65" s="116">
        <f>IF($G65=Paramètres!I$3,$D65,0)</f>
        <v>0</v>
      </c>
      <c r="BT65" s="116">
        <f>IF($G65=Paramètres!I$4,$D65,0)</f>
        <v>0</v>
      </c>
      <c r="BU65" s="116">
        <f>IF($G65=Paramètres!J$2,$D65,0)</f>
        <v>0</v>
      </c>
      <c r="BV65" s="116">
        <f>IF($G65=Paramètres!J$3,$D65,0)</f>
        <v>0</v>
      </c>
      <c r="BW65" s="116">
        <f>IF($G65=Paramètres!J$4,$D65,0)</f>
        <v>0</v>
      </c>
      <c r="BX65" s="116">
        <f t="shared" si="5"/>
        <v>0</v>
      </c>
      <c r="BY65" s="116">
        <f t="shared" si="6"/>
        <v>0</v>
      </c>
      <c r="BZ65" s="116">
        <f t="shared" si="7"/>
        <v>0</v>
      </c>
      <c r="CA65" s="116">
        <f t="shared" si="8"/>
        <v>0</v>
      </c>
      <c r="CB65" s="116">
        <f t="shared" si="9"/>
        <v>0</v>
      </c>
      <c r="CC65" s="116">
        <f t="shared" si="10"/>
        <v>0</v>
      </c>
      <c r="CD65" s="116">
        <f t="shared" si="11"/>
        <v>0</v>
      </c>
      <c r="CE65" s="116">
        <f t="shared" si="12"/>
        <v>0</v>
      </c>
      <c r="CF65" s="116">
        <f t="shared" si="13"/>
        <v>0</v>
      </c>
      <c r="CG65" s="116">
        <f t="shared" si="14"/>
        <v>0</v>
      </c>
      <c r="CH65" s="116">
        <f t="shared" si="15"/>
        <v>0</v>
      </c>
      <c r="CI65" s="116">
        <f t="shared" si="16"/>
        <v>0</v>
      </c>
      <c r="CJ65" s="116">
        <f t="shared" si="17"/>
        <v>0</v>
      </c>
      <c r="CK65" s="116">
        <f t="shared" si="18"/>
        <v>0</v>
      </c>
      <c r="CL65" s="116">
        <f t="shared" si="19"/>
        <v>0</v>
      </c>
      <c r="CM65" s="116">
        <f t="shared" si="20"/>
        <v>0</v>
      </c>
      <c r="CN65" s="116">
        <f t="shared" si="21"/>
        <v>0</v>
      </c>
      <c r="CO65" s="116">
        <f t="shared" si="22"/>
        <v>0</v>
      </c>
      <c r="CP65" s="116">
        <f t="shared" si="23"/>
        <v>0</v>
      </c>
      <c r="CQ65" s="116">
        <f t="shared" si="24"/>
        <v>0</v>
      </c>
      <c r="CR65" s="116">
        <f t="shared" si="25"/>
        <v>0</v>
      </c>
      <c r="CS65" s="116">
        <f t="shared" si="26"/>
        <v>0</v>
      </c>
      <c r="CT65" s="116">
        <f t="shared" si="27"/>
        <v>0</v>
      </c>
      <c r="CU65" s="116">
        <f t="shared" si="28"/>
        <v>0</v>
      </c>
    </row>
    <row r="66" spans="5:99">
      <c r="E66" s="106"/>
      <c r="F66" s="109"/>
      <c r="G66" s="109"/>
      <c r="H66" s="109"/>
      <c r="I66" s="109"/>
      <c r="J66" s="110" t="str">
        <f t="shared" si="4"/>
        <v/>
      </c>
      <c r="K66" s="116">
        <f>IF(MONTH($B66)=1,IF($G66=Paramètres!H$2,$D66,0),0)</f>
        <v>0</v>
      </c>
      <c r="L66" s="116">
        <f>IF(OR(MONTH($B66)=1,MONTH($B66)=2,MONTH($B66)=3),IF($G66=Paramètres!H$3,$D66,0),0)</f>
        <v>0</v>
      </c>
      <c r="M66" s="116">
        <f>IF(OR(MONTH($B66)=1,MONTH($B66)=2,MONTH($B66)=3),IF($G66=Paramètres!H$4,$D66,0),0)</f>
        <v>0</v>
      </c>
      <c r="N66" s="116">
        <f>IF(OR(MONTH($B66)=1,MONTH($B66)=2,MONTH($B66)=3),IF($G66=Paramètres!H$5,$D66,0),0)</f>
        <v>0</v>
      </c>
      <c r="O66" s="116">
        <f>IF(MONTH($B66)=1,IF($G66=Paramètres!F$4,$D66,0),0)</f>
        <v>0</v>
      </c>
      <c r="P66" s="116">
        <f>IF(MONTH($B66)=2,IF($G66=Paramètres!$H$2,$D66,0),0)</f>
        <v>0</v>
      </c>
      <c r="Q66" s="116">
        <f>IF(MONTH($B66)=2,IF($G66=Paramètres!$F$4,$D66,0),0)</f>
        <v>0</v>
      </c>
      <c r="R66" s="116">
        <f>IF(MONTH($B66)=3,IF($G66=Paramètres!$H$2,$D66,0),0)</f>
        <v>0</v>
      </c>
      <c r="S66" s="116">
        <f>IF(MONTH($B66)=3,IF($G66=Paramètres!$F$4,$D66,0),0)</f>
        <v>0</v>
      </c>
      <c r="T66" s="116">
        <f>IF(MONTH($B66)=4,IF($G66=Paramètres!$H$2,$D66,0),0)</f>
        <v>0</v>
      </c>
      <c r="U66" s="116">
        <f>IF(OR(MONTH($B66)=4,MONTH($B66)=5,MONTH($B66)=6),IF($G66=Paramètres!$H$3,$D66,0),0)</f>
        <v>0</v>
      </c>
      <c r="V66" s="116">
        <f>IF(OR(MONTH($B66)=4,MONTH($B66)=5,MONTH($B66)=6),IF($G66=Paramètres!$H$4,$D66,0),0)</f>
        <v>0</v>
      </c>
      <c r="W66" s="116">
        <f>IF(OR(MONTH($B66)=4,MONTH($B66)=5,MONTH($B66)=6),IF($G66=Paramètres!$H$5,$D66,0),0)</f>
        <v>0</v>
      </c>
      <c r="X66" s="116">
        <f>IF(MONTH($B66)=4,IF($G66=Paramètres!$F$4,$D66,0),0)</f>
        <v>0</v>
      </c>
      <c r="Y66" s="116">
        <f>IF(MONTH($B66)=5,IF($G66=Paramètres!$H$2,$D66,0),0)</f>
        <v>0</v>
      </c>
      <c r="Z66" s="116">
        <f>IF(MONTH($B66)=5,IF($G66=Paramètres!$F$4,$D66,0),0)</f>
        <v>0</v>
      </c>
      <c r="AA66" s="116">
        <f>IF(MONTH($B66)=6,IF($G66=Paramètres!$H$2,$D66,0),0)</f>
        <v>0</v>
      </c>
      <c r="AB66" s="116">
        <f>IF(MONTH($B66)=6,IF($G66=Paramètres!$F$4,$D66,0),0)</f>
        <v>0</v>
      </c>
      <c r="AC66" s="116">
        <f>IF(MONTH($B66)=7,IF($G66=Paramètres!$H$2,$D66,0),0)</f>
        <v>0</v>
      </c>
      <c r="AD66" s="116">
        <f>IF(OR(MONTH($B66)=7,MONTH($B66)=8,MONTH($B66)=9),IF($G66=Paramètres!$H$3,$D66,0),0)</f>
        <v>0</v>
      </c>
      <c r="AE66" s="116">
        <f>IF(OR(MONTH($B66)=7,MONTH($B66)=8,MONTH($B66)=9),IF($G66=Paramètres!$H$4,$D66,0),0)</f>
        <v>0</v>
      </c>
      <c r="AF66" s="116">
        <f>IF(OR(MONTH($B66)=7,MONTH($B66)=8,MONTH($B66)=9),IF($G66=Paramètres!$H$5,$D66,0),0)</f>
        <v>0</v>
      </c>
      <c r="AG66" s="116">
        <f>IF(MONTH($B66)=7,IF($G66=Paramètres!$F$4,$D66,0),0)</f>
        <v>0</v>
      </c>
      <c r="AH66" s="116">
        <f>IF(MONTH($B66)=8,IF($G66=Paramètres!$H$2,$D66,0),0)</f>
        <v>0</v>
      </c>
      <c r="AI66" s="116">
        <f>IF(MONTH($B66)=8,IF($G66=Paramètres!$F$4,$D66,0),0)</f>
        <v>0</v>
      </c>
      <c r="AJ66" s="116">
        <f>IF(MONTH($B66)=9,IF($G66=Paramètres!$H$2,$D66,0),0)</f>
        <v>0</v>
      </c>
      <c r="AK66" s="116">
        <f>IF(MONTH($B66)=9,IF($G66=Paramètres!$F$4,$D66,0),0)</f>
        <v>0</v>
      </c>
      <c r="AL66" s="116">
        <f>IF(MONTH($B66)=10,IF($G66=Paramètres!$H$2,$D66,0),0)</f>
        <v>0</v>
      </c>
      <c r="AM66" s="116">
        <f>IF(OR(MONTH($B66)=10,MONTH($B66)=11,MONTH($B66)=12),IF($G66=Paramètres!$H$3,$D66,0),0)</f>
        <v>0</v>
      </c>
      <c r="AN66" s="116">
        <f>IF(OR(MONTH($B66)=10,MONTH($B66)=11,MONTH($B66)=12),IF($G66=Paramètres!$H$4,$D66,0),0)</f>
        <v>0</v>
      </c>
      <c r="AO66" s="116">
        <f>IF(OR(MONTH($B66)=10,MONTH($B66)=11,MONTH($B66)=12),IF($G66=Paramètres!$H$5,$D66,0),0)</f>
        <v>0</v>
      </c>
      <c r="AP66" s="116">
        <f>IF(MONTH($B66)=10,IF($G66=Paramètres!$F$4,$D66,0),0)</f>
        <v>0</v>
      </c>
      <c r="AQ66" s="116">
        <f>IF(MONTH($B66)=11,IF($G66=Paramètres!$H$2,$D66,0),0)</f>
        <v>0</v>
      </c>
      <c r="AR66" s="116">
        <f>IF(MONTH($B66)=11,IF($G66=Paramètres!$F$4,$D66,0),0)</f>
        <v>0</v>
      </c>
      <c r="AS66" s="116">
        <f>IF(MONTH($B66)=12,IF($G66=Paramètres!$H$2,$D66,0),0)</f>
        <v>0</v>
      </c>
      <c r="AT66" s="116">
        <f>IF(MONTH($B66)=12,IF($G66=Paramètres!$F$4,$D66,0),0)</f>
        <v>0</v>
      </c>
      <c r="AU66" s="116">
        <f>IF($G66=Paramètres!D$2,$D66,0)</f>
        <v>0</v>
      </c>
      <c r="AV66" s="116">
        <f>IF($G66=Paramètres!D$3,$D66,0)</f>
        <v>0</v>
      </c>
      <c r="AW66" s="116">
        <f>IF($G66=Paramètres!D$4,$D66,0)</f>
        <v>0</v>
      </c>
      <c r="AX66" s="116">
        <f>IF($G66=Paramètres!D$5,$D66,0)</f>
        <v>0</v>
      </c>
      <c r="AY66" s="116">
        <f>IF($G66=Paramètres!D$6,$D66,0)</f>
        <v>0</v>
      </c>
      <c r="AZ66" s="116">
        <f>IF($G66=Paramètres!D$7,$D66,0)</f>
        <v>0</v>
      </c>
      <c r="BA66" s="116">
        <f>IF($G66=Paramètres!D$8,$D66,0)</f>
        <v>0</v>
      </c>
      <c r="BB66" s="116">
        <f>IF($G66=Paramètres!D$9,$D66,0)</f>
        <v>0</v>
      </c>
      <c r="BC66" s="116">
        <f>IF($G66=Paramètres!D$10,$D66,0)</f>
        <v>0</v>
      </c>
      <c r="BD66" s="116">
        <f>IF($G66=Paramètres!D$11,$D66,0)</f>
        <v>0</v>
      </c>
      <c r="BE66" s="116">
        <f>IF($G66=Paramètres!D$12,$D66,0)</f>
        <v>0</v>
      </c>
      <c r="BF66" s="116">
        <f>IF($G66=Paramètres!E$2,$D66,0)</f>
        <v>0</v>
      </c>
      <c r="BG66" s="116">
        <f>IF($G66=Paramètres!E$3,$D66,0)</f>
        <v>0</v>
      </c>
      <c r="BH66" s="116">
        <f>IF($G66=Paramètres!E$4,$D66,0)</f>
        <v>0</v>
      </c>
      <c r="BI66" s="116">
        <f>IF($G66=Paramètres!F$2,$D66,0)</f>
        <v>0</v>
      </c>
      <c r="BJ66" s="116">
        <f>IF($G66=Paramètres!F$3,$D66,0)</f>
        <v>0</v>
      </c>
      <c r="BK66" s="116">
        <f>IF($G66=Paramètres!F$5,$D66,0)</f>
        <v>0</v>
      </c>
      <c r="BL66" s="116">
        <f>IF($G66=Paramètres!F$6,$D66,0)</f>
        <v>0</v>
      </c>
      <c r="BM66" s="116">
        <f>IF($G66=Paramètres!F$7,$D66,0)</f>
        <v>0</v>
      </c>
      <c r="BN66" s="116">
        <f>IF($G66=Paramètres!F$8,$D66,0)</f>
        <v>0</v>
      </c>
      <c r="BO66" s="116">
        <f>IF($G66=Paramètres!F$9,$D66,0)</f>
        <v>0</v>
      </c>
      <c r="BP66" s="116">
        <f t="shared" si="3"/>
        <v>0</v>
      </c>
      <c r="BQ66" s="116">
        <f>IF($G66=Paramètres!H$6,$D66,0)</f>
        <v>0</v>
      </c>
      <c r="BR66" s="116">
        <f>IF($G66=Paramètres!I$2,$D66,0)</f>
        <v>0</v>
      </c>
      <c r="BS66" s="116">
        <f>IF($G66=Paramètres!I$3,$D66,0)</f>
        <v>0</v>
      </c>
      <c r="BT66" s="116">
        <f>IF($G66=Paramètres!I$4,$D66,0)</f>
        <v>0</v>
      </c>
      <c r="BU66" s="116">
        <f>IF($G66=Paramètres!J$2,$D66,0)</f>
        <v>0</v>
      </c>
      <c r="BV66" s="116">
        <f>IF($G66=Paramètres!J$3,$D66,0)</f>
        <v>0</v>
      </c>
      <c r="BW66" s="116">
        <f>IF($G66=Paramètres!J$4,$D66,0)</f>
        <v>0</v>
      </c>
      <c r="BX66" s="116">
        <f t="shared" si="5"/>
        <v>0</v>
      </c>
      <c r="BY66" s="116">
        <f t="shared" si="6"/>
        <v>0</v>
      </c>
      <c r="BZ66" s="116">
        <f t="shared" si="7"/>
        <v>0</v>
      </c>
      <c r="CA66" s="116">
        <f t="shared" si="8"/>
        <v>0</v>
      </c>
      <c r="CB66" s="116">
        <f t="shared" si="9"/>
        <v>0</v>
      </c>
      <c r="CC66" s="116">
        <f t="shared" si="10"/>
        <v>0</v>
      </c>
      <c r="CD66" s="116">
        <f t="shared" si="11"/>
        <v>0</v>
      </c>
      <c r="CE66" s="116">
        <f t="shared" si="12"/>
        <v>0</v>
      </c>
      <c r="CF66" s="116">
        <f t="shared" si="13"/>
        <v>0</v>
      </c>
      <c r="CG66" s="116">
        <f t="shared" si="14"/>
        <v>0</v>
      </c>
      <c r="CH66" s="116">
        <f t="shared" si="15"/>
        <v>0</v>
      </c>
      <c r="CI66" s="116">
        <f t="shared" si="16"/>
        <v>0</v>
      </c>
      <c r="CJ66" s="116">
        <f t="shared" si="17"/>
        <v>0</v>
      </c>
      <c r="CK66" s="116">
        <f t="shared" si="18"/>
        <v>0</v>
      </c>
      <c r="CL66" s="116">
        <f t="shared" si="19"/>
        <v>0</v>
      </c>
      <c r="CM66" s="116">
        <f t="shared" si="20"/>
        <v>0</v>
      </c>
      <c r="CN66" s="116">
        <f t="shared" si="21"/>
        <v>0</v>
      </c>
      <c r="CO66" s="116">
        <f t="shared" si="22"/>
        <v>0</v>
      </c>
      <c r="CP66" s="116">
        <f t="shared" si="23"/>
        <v>0</v>
      </c>
      <c r="CQ66" s="116">
        <f t="shared" si="24"/>
        <v>0</v>
      </c>
      <c r="CR66" s="116">
        <f t="shared" si="25"/>
        <v>0</v>
      </c>
      <c r="CS66" s="116">
        <f t="shared" si="26"/>
        <v>0</v>
      </c>
      <c r="CT66" s="116">
        <f t="shared" si="27"/>
        <v>0</v>
      </c>
      <c r="CU66" s="116">
        <f t="shared" si="28"/>
        <v>0</v>
      </c>
    </row>
    <row r="67" spans="5:99">
      <c r="E67" s="106"/>
      <c r="F67" s="109"/>
      <c r="G67" s="109"/>
      <c r="H67" s="109"/>
      <c r="I67" s="109"/>
      <c r="J67" s="110" t="str">
        <f t="shared" si="4"/>
        <v/>
      </c>
      <c r="K67" s="116">
        <f>IF(MONTH($B67)=1,IF($G67=Paramètres!H$2,$D67,0),0)</f>
        <v>0</v>
      </c>
      <c r="L67" s="116">
        <f>IF(OR(MONTH($B67)=1,MONTH($B67)=2,MONTH($B67)=3),IF($G67=Paramètres!H$3,$D67,0),0)</f>
        <v>0</v>
      </c>
      <c r="M67" s="116">
        <f>IF(OR(MONTH($B67)=1,MONTH($B67)=2,MONTH($B67)=3),IF($G67=Paramètres!H$4,$D67,0),0)</f>
        <v>0</v>
      </c>
      <c r="N67" s="116">
        <f>IF(OR(MONTH($B67)=1,MONTH($B67)=2,MONTH($B67)=3),IF($G67=Paramètres!H$5,$D67,0),0)</f>
        <v>0</v>
      </c>
      <c r="O67" s="116">
        <f>IF(MONTH($B67)=1,IF($G67=Paramètres!F$4,$D67,0),0)</f>
        <v>0</v>
      </c>
      <c r="P67" s="116">
        <f>IF(MONTH($B67)=2,IF($G67=Paramètres!$H$2,$D67,0),0)</f>
        <v>0</v>
      </c>
      <c r="Q67" s="116">
        <f>IF(MONTH($B67)=2,IF($G67=Paramètres!$F$4,$D67,0),0)</f>
        <v>0</v>
      </c>
      <c r="R67" s="116">
        <f>IF(MONTH($B67)=3,IF($G67=Paramètres!$H$2,$D67,0),0)</f>
        <v>0</v>
      </c>
      <c r="S67" s="116">
        <f>IF(MONTH($B67)=3,IF($G67=Paramètres!$F$4,$D67,0),0)</f>
        <v>0</v>
      </c>
      <c r="T67" s="116">
        <f>IF(MONTH($B67)=4,IF($G67=Paramètres!$H$2,$D67,0),0)</f>
        <v>0</v>
      </c>
      <c r="U67" s="116">
        <f>IF(OR(MONTH($B67)=4,MONTH($B67)=5,MONTH($B67)=6),IF($G67=Paramètres!$H$3,$D67,0),0)</f>
        <v>0</v>
      </c>
      <c r="V67" s="116">
        <f>IF(OR(MONTH($B67)=4,MONTH($B67)=5,MONTH($B67)=6),IF($G67=Paramètres!$H$4,$D67,0),0)</f>
        <v>0</v>
      </c>
      <c r="W67" s="116">
        <f>IF(OR(MONTH($B67)=4,MONTH($B67)=5,MONTH($B67)=6),IF($G67=Paramètres!$H$5,$D67,0),0)</f>
        <v>0</v>
      </c>
      <c r="X67" s="116">
        <f>IF(MONTH($B67)=4,IF($G67=Paramètres!$F$4,$D67,0),0)</f>
        <v>0</v>
      </c>
      <c r="Y67" s="116">
        <f>IF(MONTH($B67)=5,IF($G67=Paramètres!$H$2,$D67,0),0)</f>
        <v>0</v>
      </c>
      <c r="Z67" s="116">
        <f>IF(MONTH($B67)=5,IF($G67=Paramètres!$F$4,$D67,0),0)</f>
        <v>0</v>
      </c>
      <c r="AA67" s="116">
        <f>IF(MONTH($B67)=6,IF($G67=Paramètres!$H$2,$D67,0),0)</f>
        <v>0</v>
      </c>
      <c r="AB67" s="116">
        <f>IF(MONTH($B67)=6,IF($G67=Paramètres!$F$4,$D67,0),0)</f>
        <v>0</v>
      </c>
      <c r="AC67" s="116">
        <f>IF(MONTH($B67)=7,IF($G67=Paramètres!$H$2,$D67,0),0)</f>
        <v>0</v>
      </c>
      <c r="AD67" s="116">
        <f>IF(OR(MONTH($B67)=7,MONTH($B67)=8,MONTH($B67)=9),IF($G67=Paramètres!$H$3,$D67,0),0)</f>
        <v>0</v>
      </c>
      <c r="AE67" s="116">
        <f>IF(OR(MONTH($B67)=7,MONTH($B67)=8,MONTH($B67)=9),IF($G67=Paramètres!$H$4,$D67,0),0)</f>
        <v>0</v>
      </c>
      <c r="AF67" s="116">
        <f>IF(OR(MONTH($B67)=7,MONTH($B67)=8,MONTH($B67)=9),IF($G67=Paramètres!$H$5,$D67,0),0)</f>
        <v>0</v>
      </c>
      <c r="AG67" s="116">
        <f>IF(MONTH($B67)=7,IF($G67=Paramètres!$F$4,$D67,0),0)</f>
        <v>0</v>
      </c>
      <c r="AH67" s="116">
        <f>IF(MONTH($B67)=8,IF($G67=Paramètres!$H$2,$D67,0),0)</f>
        <v>0</v>
      </c>
      <c r="AI67" s="116">
        <f>IF(MONTH($B67)=8,IF($G67=Paramètres!$F$4,$D67,0),0)</f>
        <v>0</v>
      </c>
      <c r="AJ67" s="116">
        <f>IF(MONTH($B67)=9,IF($G67=Paramètres!$H$2,$D67,0),0)</f>
        <v>0</v>
      </c>
      <c r="AK67" s="116">
        <f>IF(MONTH($B67)=9,IF($G67=Paramètres!$F$4,$D67,0),0)</f>
        <v>0</v>
      </c>
      <c r="AL67" s="116">
        <f>IF(MONTH($B67)=10,IF($G67=Paramètres!$H$2,$D67,0),0)</f>
        <v>0</v>
      </c>
      <c r="AM67" s="116">
        <f>IF(OR(MONTH($B67)=10,MONTH($B67)=11,MONTH($B67)=12),IF($G67=Paramètres!$H$3,$D67,0),0)</f>
        <v>0</v>
      </c>
      <c r="AN67" s="116">
        <f>IF(OR(MONTH($B67)=10,MONTH($B67)=11,MONTH($B67)=12),IF($G67=Paramètres!$H$4,$D67,0),0)</f>
        <v>0</v>
      </c>
      <c r="AO67" s="116">
        <f>IF(OR(MONTH($B67)=10,MONTH($B67)=11,MONTH($B67)=12),IF($G67=Paramètres!$H$5,$D67,0),0)</f>
        <v>0</v>
      </c>
      <c r="AP67" s="116">
        <f>IF(MONTH($B67)=10,IF($G67=Paramètres!$F$4,$D67,0),0)</f>
        <v>0</v>
      </c>
      <c r="AQ67" s="116">
        <f>IF(MONTH($B67)=11,IF($G67=Paramètres!$H$2,$D67,0),0)</f>
        <v>0</v>
      </c>
      <c r="AR67" s="116">
        <f>IF(MONTH($B67)=11,IF($G67=Paramètres!$F$4,$D67,0),0)</f>
        <v>0</v>
      </c>
      <c r="AS67" s="116">
        <f>IF(MONTH($B67)=12,IF($G67=Paramètres!$H$2,$D67,0),0)</f>
        <v>0</v>
      </c>
      <c r="AT67" s="116">
        <f>IF(MONTH($B67)=12,IF($G67=Paramètres!$F$4,$D67,0),0)</f>
        <v>0</v>
      </c>
      <c r="AU67" s="116">
        <f>IF($G67=Paramètres!D$2,$D67,0)</f>
        <v>0</v>
      </c>
      <c r="AV67" s="116">
        <f>IF($G67=Paramètres!D$3,$D67,0)</f>
        <v>0</v>
      </c>
      <c r="AW67" s="116">
        <f>IF($G67=Paramètres!D$4,$D67,0)</f>
        <v>0</v>
      </c>
      <c r="AX67" s="116">
        <f>IF($G67=Paramètres!D$5,$D67,0)</f>
        <v>0</v>
      </c>
      <c r="AY67" s="116">
        <f>IF($G67=Paramètres!D$6,$D67,0)</f>
        <v>0</v>
      </c>
      <c r="AZ67" s="116">
        <f>IF($G67=Paramètres!D$7,$D67,0)</f>
        <v>0</v>
      </c>
      <c r="BA67" s="116">
        <f>IF($G67=Paramètres!D$8,$D67,0)</f>
        <v>0</v>
      </c>
      <c r="BB67" s="116">
        <f>IF($G67=Paramètres!D$9,$D67,0)</f>
        <v>0</v>
      </c>
      <c r="BC67" s="116">
        <f>IF($G67=Paramètres!D$10,$D67,0)</f>
        <v>0</v>
      </c>
      <c r="BD67" s="116">
        <f>IF($G67=Paramètres!D$11,$D67,0)</f>
        <v>0</v>
      </c>
      <c r="BE67" s="116">
        <f>IF($G67=Paramètres!D$12,$D67,0)</f>
        <v>0</v>
      </c>
      <c r="BF67" s="116">
        <f>IF($G67=Paramètres!E$2,$D67,0)</f>
        <v>0</v>
      </c>
      <c r="BG67" s="116">
        <f>IF($G67=Paramètres!E$3,$D67,0)</f>
        <v>0</v>
      </c>
      <c r="BH67" s="116">
        <f>IF($G67=Paramètres!E$4,$D67,0)</f>
        <v>0</v>
      </c>
      <c r="BI67" s="116">
        <f>IF($G67=Paramètres!F$2,$D67,0)</f>
        <v>0</v>
      </c>
      <c r="BJ67" s="116">
        <f>IF($G67=Paramètres!F$3,$D67,0)</f>
        <v>0</v>
      </c>
      <c r="BK67" s="116">
        <f>IF($G67=Paramètres!F$5,$D67,0)</f>
        <v>0</v>
      </c>
      <c r="BL67" s="116">
        <f>IF($G67=Paramètres!F$6,$D67,0)</f>
        <v>0</v>
      </c>
      <c r="BM67" s="116">
        <f>IF($G67=Paramètres!F$7,$D67,0)</f>
        <v>0</v>
      </c>
      <c r="BN67" s="116">
        <f>IF($G67=Paramètres!F$8,$D67,0)</f>
        <v>0</v>
      </c>
      <c r="BO67" s="116">
        <f>IF($G67=Paramètres!F$9,$D67,0)</f>
        <v>0</v>
      </c>
      <c r="BP67" s="116">
        <f t="shared" si="3"/>
        <v>0</v>
      </c>
      <c r="BQ67" s="116">
        <f>IF($G67=Paramètres!H$6,$D67,0)</f>
        <v>0</v>
      </c>
      <c r="BR67" s="116">
        <f>IF($G67=Paramètres!I$2,$D67,0)</f>
        <v>0</v>
      </c>
      <c r="BS67" s="116">
        <f>IF($G67=Paramètres!I$3,$D67,0)</f>
        <v>0</v>
      </c>
      <c r="BT67" s="116">
        <f>IF($G67=Paramètres!I$4,$D67,0)</f>
        <v>0</v>
      </c>
      <c r="BU67" s="116">
        <f>IF($G67=Paramètres!J$2,$D67,0)</f>
        <v>0</v>
      </c>
      <c r="BV67" s="116">
        <f>IF($G67=Paramètres!J$3,$D67,0)</f>
        <v>0</v>
      </c>
      <c r="BW67" s="116">
        <f>IF($G67=Paramètres!J$4,$D67,0)</f>
        <v>0</v>
      </c>
      <c r="BX67" s="116">
        <f t="shared" si="5"/>
        <v>0</v>
      </c>
      <c r="BY67" s="116">
        <f t="shared" si="6"/>
        <v>0</v>
      </c>
      <c r="BZ67" s="116">
        <f t="shared" si="7"/>
        <v>0</v>
      </c>
      <c r="CA67" s="116">
        <f t="shared" si="8"/>
        <v>0</v>
      </c>
      <c r="CB67" s="116">
        <f t="shared" si="9"/>
        <v>0</v>
      </c>
      <c r="CC67" s="116">
        <f t="shared" si="10"/>
        <v>0</v>
      </c>
      <c r="CD67" s="116">
        <f t="shared" si="11"/>
        <v>0</v>
      </c>
      <c r="CE67" s="116">
        <f t="shared" si="12"/>
        <v>0</v>
      </c>
      <c r="CF67" s="116">
        <f t="shared" si="13"/>
        <v>0</v>
      </c>
      <c r="CG67" s="116">
        <f t="shared" si="14"/>
        <v>0</v>
      </c>
      <c r="CH67" s="116">
        <f t="shared" si="15"/>
        <v>0</v>
      </c>
      <c r="CI67" s="116">
        <f t="shared" si="16"/>
        <v>0</v>
      </c>
      <c r="CJ67" s="116">
        <f t="shared" si="17"/>
        <v>0</v>
      </c>
      <c r="CK67" s="116">
        <f t="shared" si="18"/>
        <v>0</v>
      </c>
      <c r="CL67" s="116">
        <f t="shared" si="19"/>
        <v>0</v>
      </c>
      <c r="CM67" s="116">
        <f t="shared" si="20"/>
        <v>0</v>
      </c>
      <c r="CN67" s="116">
        <f t="shared" si="21"/>
        <v>0</v>
      </c>
      <c r="CO67" s="116">
        <f t="shared" si="22"/>
        <v>0</v>
      </c>
      <c r="CP67" s="116">
        <f t="shared" si="23"/>
        <v>0</v>
      </c>
      <c r="CQ67" s="116">
        <f t="shared" si="24"/>
        <v>0</v>
      </c>
      <c r="CR67" s="116">
        <f t="shared" si="25"/>
        <v>0</v>
      </c>
      <c r="CS67" s="116">
        <f t="shared" si="26"/>
        <v>0</v>
      </c>
      <c r="CT67" s="116">
        <f t="shared" si="27"/>
        <v>0</v>
      </c>
      <c r="CU67" s="116">
        <f t="shared" si="28"/>
        <v>0</v>
      </c>
    </row>
    <row r="68" spans="5:99">
      <c r="E68" s="106"/>
      <c r="F68" s="109"/>
      <c r="G68" s="109"/>
      <c r="H68" s="109"/>
      <c r="I68" s="109"/>
      <c r="J68" s="110" t="str">
        <f t="shared" si="4"/>
        <v/>
      </c>
      <c r="K68" s="116">
        <f>IF(MONTH($B68)=1,IF($G68=Paramètres!H$2,$D68,0),0)</f>
        <v>0</v>
      </c>
      <c r="L68" s="116">
        <f>IF(OR(MONTH($B68)=1,MONTH($B68)=2,MONTH($B68)=3),IF($G68=Paramètres!H$3,$D68,0),0)</f>
        <v>0</v>
      </c>
      <c r="M68" s="116">
        <f>IF(OR(MONTH($B68)=1,MONTH($B68)=2,MONTH($B68)=3),IF($G68=Paramètres!H$4,$D68,0),0)</f>
        <v>0</v>
      </c>
      <c r="N68" s="116">
        <f>IF(OR(MONTH($B68)=1,MONTH($B68)=2,MONTH($B68)=3),IF($G68=Paramètres!H$5,$D68,0),0)</f>
        <v>0</v>
      </c>
      <c r="O68" s="116">
        <f>IF(MONTH($B68)=1,IF($G68=Paramètres!F$4,$D68,0),0)</f>
        <v>0</v>
      </c>
      <c r="P68" s="116">
        <f>IF(MONTH($B68)=2,IF($G68=Paramètres!$H$2,$D68,0),0)</f>
        <v>0</v>
      </c>
      <c r="Q68" s="116">
        <f>IF(MONTH($B68)=2,IF($G68=Paramètres!$F$4,$D68,0),0)</f>
        <v>0</v>
      </c>
      <c r="R68" s="116">
        <f>IF(MONTH($B68)=3,IF($G68=Paramètres!$H$2,$D68,0),0)</f>
        <v>0</v>
      </c>
      <c r="S68" s="116">
        <f>IF(MONTH($B68)=3,IF($G68=Paramètres!$F$4,$D68,0),0)</f>
        <v>0</v>
      </c>
      <c r="T68" s="116">
        <f>IF(MONTH($B68)=4,IF($G68=Paramètres!$H$2,$D68,0),0)</f>
        <v>0</v>
      </c>
      <c r="U68" s="116">
        <f>IF(OR(MONTH($B68)=4,MONTH($B68)=5,MONTH($B68)=6),IF($G68=Paramètres!$H$3,$D68,0),0)</f>
        <v>0</v>
      </c>
      <c r="V68" s="116">
        <f>IF(OR(MONTH($B68)=4,MONTH($B68)=5,MONTH($B68)=6),IF($G68=Paramètres!$H$4,$D68,0),0)</f>
        <v>0</v>
      </c>
      <c r="W68" s="116">
        <f>IF(OR(MONTH($B68)=4,MONTH($B68)=5,MONTH($B68)=6),IF($G68=Paramètres!$H$5,$D68,0),0)</f>
        <v>0</v>
      </c>
      <c r="X68" s="116">
        <f>IF(MONTH($B68)=4,IF($G68=Paramètres!$F$4,$D68,0),0)</f>
        <v>0</v>
      </c>
      <c r="Y68" s="116">
        <f>IF(MONTH($B68)=5,IF($G68=Paramètres!$H$2,$D68,0),0)</f>
        <v>0</v>
      </c>
      <c r="Z68" s="116">
        <f>IF(MONTH($B68)=5,IF($G68=Paramètres!$F$4,$D68,0),0)</f>
        <v>0</v>
      </c>
      <c r="AA68" s="116">
        <f>IF(MONTH($B68)=6,IF($G68=Paramètres!$H$2,$D68,0),0)</f>
        <v>0</v>
      </c>
      <c r="AB68" s="116">
        <f>IF(MONTH($B68)=6,IF($G68=Paramètres!$F$4,$D68,0),0)</f>
        <v>0</v>
      </c>
      <c r="AC68" s="116">
        <f>IF(MONTH($B68)=7,IF($G68=Paramètres!$H$2,$D68,0),0)</f>
        <v>0</v>
      </c>
      <c r="AD68" s="116">
        <f>IF(OR(MONTH($B68)=7,MONTH($B68)=8,MONTH($B68)=9),IF($G68=Paramètres!$H$3,$D68,0),0)</f>
        <v>0</v>
      </c>
      <c r="AE68" s="116">
        <f>IF(OR(MONTH($B68)=7,MONTH($B68)=8,MONTH($B68)=9),IF($G68=Paramètres!$H$4,$D68,0),0)</f>
        <v>0</v>
      </c>
      <c r="AF68" s="116">
        <f>IF(OR(MONTH($B68)=7,MONTH($B68)=8,MONTH($B68)=9),IF($G68=Paramètres!$H$5,$D68,0),0)</f>
        <v>0</v>
      </c>
      <c r="AG68" s="116">
        <f>IF(MONTH($B68)=7,IF($G68=Paramètres!$F$4,$D68,0),0)</f>
        <v>0</v>
      </c>
      <c r="AH68" s="116">
        <f>IF(MONTH($B68)=8,IF($G68=Paramètres!$H$2,$D68,0),0)</f>
        <v>0</v>
      </c>
      <c r="AI68" s="116">
        <f>IF(MONTH($B68)=8,IF($G68=Paramètres!$F$4,$D68,0),0)</f>
        <v>0</v>
      </c>
      <c r="AJ68" s="116">
        <f>IF(MONTH($B68)=9,IF($G68=Paramètres!$H$2,$D68,0),0)</f>
        <v>0</v>
      </c>
      <c r="AK68" s="116">
        <f>IF(MONTH($B68)=9,IF($G68=Paramètres!$F$4,$D68,0),0)</f>
        <v>0</v>
      </c>
      <c r="AL68" s="116">
        <f>IF(MONTH($B68)=10,IF($G68=Paramètres!$H$2,$D68,0),0)</f>
        <v>0</v>
      </c>
      <c r="AM68" s="116">
        <f>IF(OR(MONTH($B68)=10,MONTH($B68)=11,MONTH($B68)=12),IF($G68=Paramètres!$H$3,$D68,0),0)</f>
        <v>0</v>
      </c>
      <c r="AN68" s="116">
        <f>IF(OR(MONTH($B68)=10,MONTH($B68)=11,MONTH($B68)=12),IF($G68=Paramètres!$H$4,$D68,0),0)</f>
        <v>0</v>
      </c>
      <c r="AO68" s="116">
        <f>IF(OR(MONTH($B68)=10,MONTH($B68)=11,MONTH($B68)=12),IF($G68=Paramètres!$H$5,$D68,0),0)</f>
        <v>0</v>
      </c>
      <c r="AP68" s="116">
        <f>IF(MONTH($B68)=10,IF($G68=Paramètres!$F$4,$D68,0),0)</f>
        <v>0</v>
      </c>
      <c r="AQ68" s="116">
        <f>IF(MONTH($B68)=11,IF($G68=Paramètres!$H$2,$D68,0),0)</f>
        <v>0</v>
      </c>
      <c r="AR68" s="116">
        <f>IF(MONTH($B68)=11,IF($G68=Paramètres!$F$4,$D68,0),0)</f>
        <v>0</v>
      </c>
      <c r="AS68" s="116">
        <f>IF(MONTH($B68)=12,IF($G68=Paramètres!$H$2,$D68,0),0)</f>
        <v>0</v>
      </c>
      <c r="AT68" s="116">
        <f>IF(MONTH($B68)=12,IF($G68=Paramètres!$F$4,$D68,0),0)</f>
        <v>0</v>
      </c>
      <c r="AU68" s="116">
        <f>IF($G68=Paramètres!D$2,$D68,0)</f>
        <v>0</v>
      </c>
      <c r="AV68" s="116">
        <f>IF($G68=Paramètres!D$3,$D68,0)</f>
        <v>0</v>
      </c>
      <c r="AW68" s="116">
        <f>IF($G68=Paramètres!D$4,$D68,0)</f>
        <v>0</v>
      </c>
      <c r="AX68" s="116">
        <f>IF($G68=Paramètres!D$5,$D68,0)</f>
        <v>0</v>
      </c>
      <c r="AY68" s="116">
        <f>IF($G68=Paramètres!D$6,$D68,0)</f>
        <v>0</v>
      </c>
      <c r="AZ68" s="116">
        <f>IF($G68=Paramètres!D$7,$D68,0)</f>
        <v>0</v>
      </c>
      <c r="BA68" s="116">
        <f>IF($G68=Paramètres!D$8,$D68,0)</f>
        <v>0</v>
      </c>
      <c r="BB68" s="116">
        <f>IF($G68=Paramètres!D$9,$D68,0)</f>
        <v>0</v>
      </c>
      <c r="BC68" s="116">
        <f>IF($G68=Paramètres!D$10,$D68,0)</f>
        <v>0</v>
      </c>
      <c r="BD68" s="116">
        <f>IF($G68=Paramètres!D$11,$D68,0)</f>
        <v>0</v>
      </c>
      <c r="BE68" s="116">
        <f>IF($G68=Paramètres!D$12,$D68,0)</f>
        <v>0</v>
      </c>
      <c r="BF68" s="116">
        <f>IF($G68=Paramètres!E$2,$D68,0)</f>
        <v>0</v>
      </c>
      <c r="BG68" s="116">
        <f>IF($G68=Paramètres!E$3,$D68,0)</f>
        <v>0</v>
      </c>
      <c r="BH68" s="116">
        <f>IF($G68=Paramètres!E$4,$D68,0)</f>
        <v>0</v>
      </c>
      <c r="BI68" s="116">
        <f>IF($G68=Paramètres!F$2,$D68,0)</f>
        <v>0</v>
      </c>
      <c r="BJ68" s="116">
        <f>IF($G68=Paramètres!F$3,$D68,0)</f>
        <v>0</v>
      </c>
      <c r="BK68" s="116">
        <f>IF($G68=Paramètres!F$5,$D68,0)</f>
        <v>0</v>
      </c>
      <c r="BL68" s="116">
        <f>IF($G68=Paramètres!F$6,$D68,0)</f>
        <v>0</v>
      </c>
      <c r="BM68" s="116">
        <f>IF($G68=Paramètres!F$7,$D68,0)</f>
        <v>0</v>
      </c>
      <c r="BN68" s="116">
        <f>IF($G68=Paramètres!F$8,$D68,0)</f>
        <v>0</v>
      </c>
      <c r="BO68" s="116">
        <f>IF($G68=Paramètres!F$9,$D68,0)</f>
        <v>0</v>
      </c>
      <c r="BP68" s="116">
        <f t="shared" ref="BP68:BP131" si="29">IF($G68=Impot,$D68,0)</f>
        <v>0</v>
      </c>
      <c r="BQ68" s="116">
        <f>IF($G68=Paramètres!H$6,$D68,0)</f>
        <v>0</v>
      </c>
      <c r="BR68" s="116">
        <f>IF($G68=Paramètres!I$2,$D68,0)</f>
        <v>0</v>
      </c>
      <c r="BS68" s="116">
        <f>IF($G68=Paramètres!I$3,$D68,0)</f>
        <v>0</v>
      </c>
      <c r="BT68" s="116">
        <f>IF($G68=Paramètres!I$4,$D68,0)</f>
        <v>0</v>
      </c>
      <c r="BU68" s="116">
        <f>IF($G68=Paramètres!J$2,$D68,0)</f>
        <v>0</v>
      </c>
      <c r="BV68" s="116">
        <f>IF($G68=Paramètres!J$3,$D68,0)</f>
        <v>0</v>
      </c>
      <c r="BW68" s="116">
        <f>IF($G68=Paramètres!J$4,$D68,0)</f>
        <v>0</v>
      </c>
      <c r="BX68" s="116">
        <f t="shared" si="5"/>
        <v>0</v>
      </c>
      <c r="BY68" s="116">
        <f t="shared" si="6"/>
        <v>0</v>
      </c>
      <c r="BZ68" s="116">
        <f t="shared" si="7"/>
        <v>0</v>
      </c>
      <c r="CA68" s="116">
        <f t="shared" si="8"/>
        <v>0</v>
      </c>
      <c r="CB68" s="116">
        <f t="shared" si="9"/>
        <v>0</v>
      </c>
      <c r="CC68" s="116">
        <f t="shared" si="10"/>
        <v>0</v>
      </c>
      <c r="CD68" s="116">
        <f t="shared" si="11"/>
        <v>0</v>
      </c>
      <c r="CE68" s="116">
        <f t="shared" si="12"/>
        <v>0</v>
      </c>
      <c r="CF68" s="116">
        <f t="shared" si="13"/>
        <v>0</v>
      </c>
      <c r="CG68" s="116">
        <f t="shared" si="14"/>
        <v>0</v>
      </c>
      <c r="CH68" s="116">
        <f t="shared" si="15"/>
        <v>0</v>
      </c>
      <c r="CI68" s="116">
        <f t="shared" si="16"/>
        <v>0</v>
      </c>
      <c r="CJ68" s="116">
        <f t="shared" si="17"/>
        <v>0</v>
      </c>
      <c r="CK68" s="116">
        <f t="shared" si="18"/>
        <v>0</v>
      </c>
      <c r="CL68" s="116">
        <f t="shared" si="19"/>
        <v>0</v>
      </c>
      <c r="CM68" s="116">
        <f t="shared" si="20"/>
        <v>0</v>
      </c>
      <c r="CN68" s="116">
        <f t="shared" si="21"/>
        <v>0</v>
      </c>
      <c r="CO68" s="116">
        <f t="shared" si="22"/>
        <v>0</v>
      </c>
      <c r="CP68" s="116">
        <f t="shared" si="23"/>
        <v>0</v>
      </c>
      <c r="CQ68" s="116">
        <f t="shared" si="24"/>
        <v>0</v>
      </c>
      <c r="CR68" s="116">
        <f t="shared" si="25"/>
        <v>0</v>
      </c>
      <c r="CS68" s="116">
        <f t="shared" si="26"/>
        <v>0</v>
      </c>
      <c r="CT68" s="116">
        <f t="shared" si="27"/>
        <v>0</v>
      </c>
      <c r="CU68" s="116">
        <f t="shared" si="28"/>
        <v>0</v>
      </c>
    </row>
    <row r="69" spans="5:99">
      <c r="E69" s="106"/>
      <c r="F69" s="109"/>
      <c r="G69" s="109"/>
      <c r="H69" s="109"/>
      <c r="I69" s="109"/>
      <c r="J69" s="110" t="str">
        <f t="shared" ref="J69:J74" si="30">IF(LEFT($F69,2)="60","Achats",IF(LEFT($F69,2)="61","Services",IF(LEFT($F69,2)="62","Extérieur",IF(LEFT($F69,2)="63","Impot",IF(LEFT($F69,2)="64","Personnel",IF(LEFT($F69,2)="65","Gestion",IF(LEFT($F69,2)="66","Dotations","")))))))</f>
        <v/>
      </c>
      <c r="K69" s="116">
        <f>IF(MONTH($B69)=1,IF($G69=Paramètres!H$2,$D69,0),0)</f>
        <v>0</v>
      </c>
      <c r="L69" s="116">
        <f>IF(OR(MONTH($B69)=1,MONTH($B69)=2,MONTH($B69)=3),IF($G69=Paramètres!H$3,$D69,0),0)</f>
        <v>0</v>
      </c>
      <c r="M69" s="116">
        <f>IF(OR(MONTH($B69)=1,MONTH($B69)=2,MONTH($B69)=3),IF($G69=Paramètres!H$4,$D69,0),0)</f>
        <v>0</v>
      </c>
      <c r="N69" s="116">
        <f>IF(OR(MONTH($B69)=1,MONTH($B69)=2,MONTH($B69)=3),IF($G69=Paramètres!H$5,$D69,0),0)</f>
        <v>0</v>
      </c>
      <c r="O69" s="116">
        <f>IF(MONTH($B69)=1,IF($G69=Paramètres!F$4,$D69,0),0)</f>
        <v>0</v>
      </c>
      <c r="P69" s="116">
        <f>IF(MONTH($B69)=2,IF($G69=Paramètres!$H$2,$D69,0),0)</f>
        <v>0</v>
      </c>
      <c r="Q69" s="116">
        <f>IF(MONTH($B69)=2,IF($G69=Paramètres!$F$4,$D69,0),0)</f>
        <v>0</v>
      </c>
      <c r="R69" s="116">
        <f>IF(MONTH($B69)=3,IF($G69=Paramètres!$H$2,$D69,0),0)</f>
        <v>0</v>
      </c>
      <c r="S69" s="116">
        <f>IF(MONTH($B69)=3,IF($G69=Paramètres!$F$4,$D69,0),0)</f>
        <v>0</v>
      </c>
      <c r="T69" s="116">
        <f>IF(MONTH($B69)=4,IF($G69=Paramètres!$H$2,$D69,0),0)</f>
        <v>0</v>
      </c>
      <c r="U69" s="116">
        <f>IF(OR(MONTH($B69)=4,MONTH($B69)=5,MONTH($B69)=6),IF($G69=Paramètres!$H$3,$D69,0),0)</f>
        <v>0</v>
      </c>
      <c r="V69" s="116">
        <f>IF(OR(MONTH($B69)=4,MONTH($B69)=5,MONTH($B69)=6),IF($G69=Paramètres!$H$4,$D69,0),0)</f>
        <v>0</v>
      </c>
      <c r="W69" s="116">
        <f>IF(OR(MONTH($B69)=4,MONTH($B69)=5,MONTH($B69)=6),IF($G69=Paramètres!$H$5,$D69,0),0)</f>
        <v>0</v>
      </c>
      <c r="X69" s="116">
        <f>IF(MONTH($B69)=4,IF($G69=Paramètres!$F$4,$D69,0),0)</f>
        <v>0</v>
      </c>
      <c r="Y69" s="116">
        <f>IF(MONTH($B69)=5,IF($G69=Paramètres!$H$2,$D69,0),0)</f>
        <v>0</v>
      </c>
      <c r="Z69" s="116">
        <f>IF(MONTH($B69)=5,IF($G69=Paramètres!$F$4,$D69,0),0)</f>
        <v>0</v>
      </c>
      <c r="AA69" s="116">
        <f>IF(MONTH($B69)=6,IF($G69=Paramètres!$H$2,$D69,0),0)</f>
        <v>0</v>
      </c>
      <c r="AB69" s="116">
        <f>IF(MONTH($B69)=6,IF($G69=Paramètres!$F$4,$D69,0),0)</f>
        <v>0</v>
      </c>
      <c r="AC69" s="116">
        <f>IF(MONTH($B69)=7,IF($G69=Paramètres!$H$2,$D69,0),0)</f>
        <v>0</v>
      </c>
      <c r="AD69" s="116">
        <f>IF(OR(MONTH($B69)=7,MONTH($B69)=8,MONTH($B69)=9),IF($G69=Paramètres!$H$3,$D69,0),0)</f>
        <v>0</v>
      </c>
      <c r="AE69" s="116">
        <f>IF(OR(MONTH($B69)=7,MONTH($B69)=8,MONTH($B69)=9),IF($G69=Paramètres!$H$4,$D69,0),0)</f>
        <v>0</v>
      </c>
      <c r="AF69" s="116">
        <f>IF(OR(MONTH($B69)=7,MONTH($B69)=8,MONTH($B69)=9),IF($G69=Paramètres!$H$5,$D69,0),0)</f>
        <v>0</v>
      </c>
      <c r="AG69" s="116">
        <f>IF(MONTH($B69)=7,IF($G69=Paramètres!$F$4,$D69,0),0)</f>
        <v>0</v>
      </c>
      <c r="AH69" s="116">
        <f>IF(MONTH($B69)=8,IF($G69=Paramètres!$H$2,$D69,0),0)</f>
        <v>0</v>
      </c>
      <c r="AI69" s="116">
        <f>IF(MONTH($B69)=8,IF($G69=Paramètres!$F$4,$D69,0),0)</f>
        <v>0</v>
      </c>
      <c r="AJ69" s="116">
        <f>IF(MONTH($B69)=9,IF($G69=Paramètres!$H$2,$D69,0),0)</f>
        <v>0</v>
      </c>
      <c r="AK69" s="116">
        <f>IF(MONTH($B69)=9,IF($G69=Paramètres!$F$4,$D69,0),0)</f>
        <v>0</v>
      </c>
      <c r="AL69" s="116">
        <f>IF(MONTH($B69)=10,IF($G69=Paramètres!$H$2,$D69,0),0)</f>
        <v>0</v>
      </c>
      <c r="AM69" s="116">
        <f>IF(OR(MONTH($B69)=10,MONTH($B69)=11,MONTH($B69)=12),IF($G69=Paramètres!$H$3,$D69,0),0)</f>
        <v>0</v>
      </c>
      <c r="AN69" s="116">
        <f>IF(OR(MONTH($B69)=10,MONTH($B69)=11,MONTH($B69)=12),IF($G69=Paramètres!$H$4,$D69,0),0)</f>
        <v>0</v>
      </c>
      <c r="AO69" s="116">
        <f>IF(OR(MONTH($B69)=10,MONTH($B69)=11,MONTH($B69)=12),IF($G69=Paramètres!$H$5,$D69,0),0)</f>
        <v>0</v>
      </c>
      <c r="AP69" s="116">
        <f>IF(MONTH($B69)=10,IF($G69=Paramètres!$F$4,$D69,0),0)</f>
        <v>0</v>
      </c>
      <c r="AQ69" s="116">
        <f>IF(MONTH($B69)=11,IF($G69=Paramètres!$H$2,$D69,0),0)</f>
        <v>0</v>
      </c>
      <c r="AR69" s="116">
        <f>IF(MONTH($B69)=11,IF($G69=Paramètres!$F$4,$D69,0),0)</f>
        <v>0</v>
      </c>
      <c r="AS69" s="116">
        <f>IF(MONTH($B69)=12,IF($G69=Paramètres!$H$2,$D69,0),0)</f>
        <v>0</v>
      </c>
      <c r="AT69" s="116">
        <f>IF(MONTH($B69)=12,IF($G69=Paramètres!$F$4,$D69,0),0)</f>
        <v>0</v>
      </c>
      <c r="AU69" s="116">
        <f>IF($G69=Paramètres!D$2,$D69,0)</f>
        <v>0</v>
      </c>
      <c r="AV69" s="116">
        <f>IF($G69=Paramètres!D$3,$D69,0)</f>
        <v>0</v>
      </c>
      <c r="AW69" s="116">
        <f>IF($G69=Paramètres!D$4,$D69,0)</f>
        <v>0</v>
      </c>
      <c r="AX69" s="116">
        <f>IF($G69=Paramètres!D$5,$D69,0)</f>
        <v>0</v>
      </c>
      <c r="AY69" s="116">
        <f>IF($G69=Paramètres!D$6,$D69,0)</f>
        <v>0</v>
      </c>
      <c r="AZ69" s="116">
        <f>IF($G69=Paramètres!D$7,$D69,0)</f>
        <v>0</v>
      </c>
      <c r="BA69" s="116">
        <f>IF($G69=Paramètres!D$8,$D69,0)</f>
        <v>0</v>
      </c>
      <c r="BB69" s="116">
        <f>IF($G69=Paramètres!D$9,$D69,0)</f>
        <v>0</v>
      </c>
      <c r="BC69" s="116">
        <f>IF($G69=Paramètres!D$10,$D69,0)</f>
        <v>0</v>
      </c>
      <c r="BD69" s="116">
        <f>IF($G69=Paramètres!D$11,$D69,0)</f>
        <v>0</v>
      </c>
      <c r="BE69" s="116">
        <f>IF($G69=Paramètres!D$12,$D69,0)</f>
        <v>0</v>
      </c>
      <c r="BF69" s="116">
        <f>IF($G69=Paramètres!E$2,$D69,0)</f>
        <v>0</v>
      </c>
      <c r="BG69" s="116">
        <f>IF($G69=Paramètres!E$3,$D69,0)</f>
        <v>0</v>
      </c>
      <c r="BH69" s="116">
        <f>IF($G69=Paramètres!E$4,$D69,0)</f>
        <v>0</v>
      </c>
      <c r="BI69" s="116">
        <f>IF($G69=Paramètres!F$2,$D69,0)</f>
        <v>0</v>
      </c>
      <c r="BJ69" s="116">
        <f>IF($G69=Paramètres!F$3,$D69,0)</f>
        <v>0</v>
      </c>
      <c r="BK69" s="116">
        <f>IF($G69=Paramètres!F$5,$D69,0)</f>
        <v>0</v>
      </c>
      <c r="BL69" s="116">
        <f>IF($G69=Paramètres!F$6,$D69,0)</f>
        <v>0</v>
      </c>
      <c r="BM69" s="116">
        <f>IF($G69=Paramètres!F$7,$D69,0)</f>
        <v>0</v>
      </c>
      <c r="BN69" s="116">
        <f>IF($G69=Paramètres!F$8,$D69,0)</f>
        <v>0</v>
      </c>
      <c r="BO69" s="116">
        <f>IF($G69=Paramètres!F$9,$D69,0)</f>
        <v>0</v>
      </c>
      <c r="BP69" s="116">
        <f t="shared" si="29"/>
        <v>0</v>
      </c>
      <c r="BQ69" s="116">
        <f>IF($G69=Paramètres!H$6,$D69,0)</f>
        <v>0</v>
      </c>
      <c r="BR69" s="116">
        <f>IF($G69=Paramètres!I$2,$D69,0)</f>
        <v>0</v>
      </c>
      <c r="BS69" s="116">
        <f>IF($G69=Paramètres!I$3,$D69,0)</f>
        <v>0</v>
      </c>
      <c r="BT69" s="116">
        <f>IF($G69=Paramètres!I$4,$D69,0)</f>
        <v>0</v>
      </c>
      <c r="BU69" s="116">
        <f>IF($G69=Paramètres!J$2,$D69,0)</f>
        <v>0</v>
      </c>
      <c r="BV69" s="116">
        <f>IF($G69=Paramètres!J$3,$D69,0)</f>
        <v>0</v>
      </c>
      <c r="BW69" s="116">
        <f>IF($G69=Paramètres!J$4,$D69,0)</f>
        <v>0</v>
      </c>
      <c r="BX69" s="116">
        <f t="shared" ref="BX69:BX74" si="31">IF(MONTH($B69)=1,IF($E69="Caisse",$D69,0),0)</f>
        <v>0</v>
      </c>
      <c r="BY69" s="116">
        <f t="shared" ref="BY69:BY74" si="32">IF(MONTH($B69)=2,IF($E69="Caisse",$D69,0),0)</f>
        <v>0</v>
      </c>
      <c r="BZ69" s="116">
        <f t="shared" ref="BZ69:BZ74" si="33">IF(MONTH($B69)=3,IF($E69="Caisse",$D69,0),0)</f>
        <v>0</v>
      </c>
      <c r="CA69" s="116">
        <f t="shared" ref="CA69:CA74" si="34">IF(MONTH($B69)=4,IF($E69="Caisse",$D69,0),0)</f>
        <v>0</v>
      </c>
      <c r="CB69" s="116">
        <f t="shared" ref="CB69:CB74" si="35">IF(MONTH($B69)=5,IF($E69="Caisse",$D69,0),0)</f>
        <v>0</v>
      </c>
      <c r="CC69" s="116">
        <f t="shared" ref="CC69:CC74" si="36">IF(MONTH($B69)=6,IF($E69="Caisse",$D69,0),0)</f>
        <v>0</v>
      </c>
      <c r="CD69" s="116">
        <f t="shared" ref="CD69:CD74" si="37">IF(MONTH($B69)=7,IF($E69="Caisse",$D69,0),0)</f>
        <v>0</v>
      </c>
      <c r="CE69" s="116">
        <f t="shared" ref="CE69:CE74" si="38">IF(MONTH($B69)=8,IF($E69="Caisse",$D69,0),0)</f>
        <v>0</v>
      </c>
      <c r="CF69" s="116">
        <f t="shared" ref="CF69:CF74" si="39">IF(MONTH($B69)=9,IF($E69="Caisse",$D69,0),0)</f>
        <v>0</v>
      </c>
      <c r="CG69" s="116">
        <f t="shared" ref="CG69:CG74" si="40">IF(MONTH($B69)=10,IF($E69="Caisse",$D69,0),0)</f>
        <v>0</v>
      </c>
      <c r="CH69" s="116">
        <f t="shared" ref="CH69:CH74" si="41">IF(MONTH($B69)=11,IF($E69="Caisse",$D69,0),0)</f>
        <v>0</v>
      </c>
      <c r="CI69" s="116">
        <f t="shared" ref="CI69:CI74" si="42">IF(MONTH($B69)=12,IF($E69="Caisse",$D69,0),0)</f>
        <v>0</v>
      </c>
      <c r="CJ69" s="116">
        <f t="shared" ref="CJ69:CJ74" si="43">IF(MONTH($B69)=1,IF($E69="Banque",$D69,0),0)</f>
        <v>0</v>
      </c>
      <c r="CK69" s="116">
        <f t="shared" ref="CK69:CK74" si="44">IF(MONTH($B69)=2,IF($E69="Banque",$D69,0),0)</f>
        <v>0</v>
      </c>
      <c r="CL69" s="116">
        <f t="shared" ref="CL69:CL74" si="45">IF(MONTH($B69)=3,IF($E69="Banque",$D69,0),0)</f>
        <v>0</v>
      </c>
      <c r="CM69" s="116">
        <f t="shared" ref="CM69:CM74" si="46">IF(MONTH($B69)=4,IF($E69="Banque",$D69,0),0)</f>
        <v>0</v>
      </c>
      <c r="CN69" s="116">
        <f t="shared" ref="CN69:CN74" si="47">IF(MONTH($B69)=5,IF($E69="Banque",$D69,0),0)</f>
        <v>0</v>
      </c>
      <c r="CO69" s="116">
        <f t="shared" ref="CO69:CO74" si="48">IF(MONTH($B69)=6,IF($E69="Banque",$D69,0),0)</f>
        <v>0</v>
      </c>
      <c r="CP69" s="116">
        <f t="shared" ref="CP69:CP74" si="49">IF(MONTH($B69)=7,IF($E69="Banque",$D69,0),0)</f>
        <v>0</v>
      </c>
      <c r="CQ69" s="116">
        <f t="shared" ref="CQ69:CQ74" si="50">IF(MONTH($B69)=8,IF($E69="Banque",$D69,0),0)</f>
        <v>0</v>
      </c>
      <c r="CR69" s="116">
        <f t="shared" ref="CR69:CR74" si="51">IF(MONTH($B69)=9,IF($E69="Banque",$D69,0),0)</f>
        <v>0</v>
      </c>
      <c r="CS69" s="116">
        <f t="shared" ref="CS69:CS74" si="52">IF(MONTH($B69)=10,IF($E69="Banque",$D69,0),0)</f>
        <v>0</v>
      </c>
      <c r="CT69" s="116">
        <f t="shared" ref="CT69:CT74" si="53">IF(MONTH($B69)=11,IF($E69="Banque",$D69,0),0)</f>
        <v>0</v>
      </c>
      <c r="CU69" s="116">
        <f t="shared" ref="CU69:CU74" si="54">IF(MONTH($B69)=12,IF($E69="Banque",$D69,0),0)</f>
        <v>0</v>
      </c>
    </row>
    <row r="70" spans="5:99">
      <c r="E70" s="106"/>
      <c r="F70" s="109"/>
      <c r="G70" s="109"/>
      <c r="H70" s="109"/>
      <c r="I70" s="109"/>
      <c r="J70" s="110" t="str">
        <f t="shared" si="30"/>
        <v/>
      </c>
      <c r="K70" s="116">
        <f>IF(MONTH($B70)=1,IF($G70=Paramètres!H$2,$D70,0),0)</f>
        <v>0</v>
      </c>
      <c r="L70" s="116">
        <f>IF(OR(MONTH($B70)=1,MONTH($B70)=2,MONTH($B70)=3),IF($G70=Paramètres!H$3,$D70,0),0)</f>
        <v>0</v>
      </c>
      <c r="M70" s="116">
        <f>IF(OR(MONTH($B70)=1,MONTH($B70)=2,MONTH($B70)=3),IF($G70=Paramètres!H$4,$D70,0),0)</f>
        <v>0</v>
      </c>
      <c r="N70" s="116">
        <f>IF(OR(MONTH($B70)=1,MONTH($B70)=2,MONTH($B70)=3),IF($G70=Paramètres!H$5,$D70,0),0)</f>
        <v>0</v>
      </c>
      <c r="O70" s="116">
        <f>IF(MONTH($B70)=1,IF($G70=Paramètres!F$4,$D70,0),0)</f>
        <v>0</v>
      </c>
      <c r="P70" s="116">
        <f>IF(MONTH($B70)=2,IF($G70=Paramètres!$H$2,$D70,0),0)</f>
        <v>0</v>
      </c>
      <c r="Q70" s="116">
        <f>IF(MONTH($B70)=2,IF($G70=Paramètres!$F$4,$D70,0),0)</f>
        <v>0</v>
      </c>
      <c r="R70" s="116">
        <f>IF(MONTH($B70)=3,IF($G70=Paramètres!$H$2,$D70,0),0)</f>
        <v>0</v>
      </c>
      <c r="S70" s="116">
        <f>IF(MONTH($B70)=3,IF($G70=Paramètres!$F$4,$D70,0),0)</f>
        <v>0</v>
      </c>
      <c r="T70" s="116">
        <f>IF(MONTH($B70)=4,IF($G70=Paramètres!$H$2,$D70,0),0)</f>
        <v>0</v>
      </c>
      <c r="U70" s="116">
        <f>IF(OR(MONTH($B70)=4,MONTH($B70)=5,MONTH($B70)=6),IF($G70=Paramètres!$H$3,$D70,0),0)</f>
        <v>0</v>
      </c>
      <c r="V70" s="116">
        <f>IF(OR(MONTH($B70)=4,MONTH($B70)=5,MONTH($B70)=6),IF($G70=Paramètres!$H$4,$D70,0),0)</f>
        <v>0</v>
      </c>
      <c r="W70" s="116">
        <f>IF(OR(MONTH($B70)=4,MONTH($B70)=5,MONTH($B70)=6),IF($G70=Paramètres!$H$5,$D70,0),0)</f>
        <v>0</v>
      </c>
      <c r="X70" s="116">
        <f>IF(MONTH($B70)=4,IF($G70=Paramètres!$F$4,$D70,0),0)</f>
        <v>0</v>
      </c>
      <c r="Y70" s="116">
        <f>IF(MONTH($B70)=5,IF($G70=Paramètres!$H$2,$D70,0),0)</f>
        <v>0</v>
      </c>
      <c r="Z70" s="116">
        <f>IF(MONTH($B70)=5,IF($G70=Paramètres!$F$4,$D70,0),0)</f>
        <v>0</v>
      </c>
      <c r="AA70" s="116">
        <f>IF(MONTH($B70)=6,IF($G70=Paramètres!$H$2,$D70,0),0)</f>
        <v>0</v>
      </c>
      <c r="AB70" s="116">
        <f>IF(MONTH($B70)=6,IF($G70=Paramètres!$F$4,$D70,0),0)</f>
        <v>0</v>
      </c>
      <c r="AC70" s="116">
        <f>IF(MONTH($B70)=7,IF($G70=Paramètres!$H$2,$D70,0),0)</f>
        <v>0</v>
      </c>
      <c r="AD70" s="116">
        <f>IF(OR(MONTH($B70)=7,MONTH($B70)=8,MONTH($B70)=9),IF($G70=Paramètres!$H$3,$D70,0),0)</f>
        <v>0</v>
      </c>
      <c r="AE70" s="116">
        <f>IF(OR(MONTH($B70)=7,MONTH($B70)=8,MONTH($B70)=9),IF($G70=Paramètres!$H$4,$D70,0),0)</f>
        <v>0</v>
      </c>
      <c r="AF70" s="116">
        <f>IF(OR(MONTH($B70)=7,MONTH($B70)=8,MONTH($B70)=9),IF($G70=Paramètres!$H$5,$D70,0),0)</f>
        <v>0</v>
      </c>
      <c r="AG70" s="116">
        <f>IF(MONTH($B70)=7,IF($G70=Paramètres!$F$4,$D70,0),0)</f>
        <v>0</v>
      </c>
      <c r="AH70" s="116">
        <f>IF(MONTH($B70)=8,IF($G70=Paramètres!$H$2,$D70,0),0)</f>
        <v>0</v>
      </c>
      <c r="AI70" s="116">
        <f>IF(MONTH($B70)=8,IF($G70=Paramètres!$F$4,$D70,0),0)</f>
        <v>0</v>
      </c>
      <c r="AJ70" s="116">
        <f>IF(MONTH($B70)=9,IF($G70=Paramètres!$H$2,$D70,0),0)</f>
        <v>0</v>
      </c>
      <c r="AK70" s="116">
        <f>IF(MONTH($B70)=9,IF($G70=Paramètres!$F$4,$D70,0),0)</f>
        <v>0</v>
      </c>
      <c r="AL70" s="116">
        <f>IF(MONTH($B70)=10,IF($G70=Paramètres!$H$2,$D70,0),0)</f>
        <v>0</v>
      </c>
      <c r="AM70" s="116">
        <f>IF(OR(MONTH($B70)=10,MONTH($B70)=11,MONTH($B70)=12),IF($G70=Paramètres!$H$3,$D70,0),0)</f>
        <v>0</v>
      </c>
      <c r="AN70" s="116">
        <f>IF(OR(MONTH($B70)=10,MONTH($B70)=11,MONTH($B70)=12),IF($G70=Paramètres!$H$4,$D70,0),0)</f>
        <v>0</v>
      </c>
      <c r="AO70" s="116">
        <f>IF(OR(MONTH($B70)=10,MONTH($B70)=11,MONTH($B70)=12),IF($G70=Paramètres!$H$5,$D70,0),0)</f>
        <v>0</v>
      </c>
      <c r="AP70" s="116">
        <f>IF(MONTH($B70)=10,IF($G70=Paramètres!$F$4,$D70,0),0)</f>
        <v>0</v>
      </c>
      <c r="AQ70" s="116">
        <f>IF(MONTH($B70)=11,IF($G70=Paramètres!$H$2,$D70,0),0)</f>
        <v>0</v>
      </c>
      <c r="AR70" s="116">
        <f>IF(MONTH($B70)=11,IF($G70=Paramètres!$F$4,$D70,0),0)</f>
        <v>0</v>
      </c>
      <c r="AS70" s="116">
        <f>IF(MONTH($B70)=12,IF($G70=Paramètres!$H$2,$D70,0),0)</f>
        <v>0</v>
      </c>
      <c r="AT70" s="116">
        <f>IF(MONTH($B70)=12,IF($G70=Paramètres!$F$4,$D70,0),0)</f>
        <v>0</v>
      </c>
      <c r="AU70" s="116">
        <f>IF($G70=Paramètres!D$2,$D70,0)</f>
        <v>0</v>
      </c>
      <c r="AV70" s="116">
        <f>IF($G70=Paramètres!D$3,$D70,0)</f>
        <v>0</v>
      </c>
      <c r="AW70" s="116">
        <f>IF($G70=Paramètres!D$4,$D70,0)</f>
        <v>0</v>
      </c>
      <c r="AX70" s="116">
        <f>IF($G70=Paramètres!D$5,$D70,0)</f>
        <v>0</v>
      </c>
      <c r="AY70" s="116">
        <f>IF($G70=Paramètres!D$6,$D70,0)</f>
        <v>0</v>
      </c>
      <c r="AZ70" s="116">
        <f>IF($G70=Paramètres!D$7,$D70,0)</f>
        <v>0</v>
      </c>
      <c r="BA70" s="116">
        <f>IF($G70=Paramètres!D$8,$D70,0)</f>
        <v>0</v>
      </c>
      <c r="BB70" s="116">
        <f>IF($G70=Paramètres!D$9,$D70,0)</f>
        <v>0</v>
      </c>
      <c r="BC70" s="116">
        <f>IF($G70=Paramètres!D$10,$D70,0)</f>
        <v>0</v>
      </c>
      <c r="BD70" s="116">
        <f>IF($G70=Paramètres!D$11,$D70,0)</f>
        <v>0</v>
      </c>
      <c r="BE70" s="116">
        <f>IF($G70=Paramètres!D$12,$D70,0)</f>
        <v>0</v>
      </c>
      <c r="BF70" s="116">
        <f>IF($G70=Paramètres!E$2,$D70,0)</f>
        <v>0</v>
      </c>
      <c r="BG70" s="116">
        <f>IF($G70=Paramètres!E$3,$D70,0)</f>
        <v>0</v>
      </c>
      <c r="BH70" s="116">
        <f>IF($G70=Paramètres!E$4,$D70,0)</f>
        <v>0</v>
      </c>
      <c r="BI70" s="116">
        <f>IF($G70=Paramètres!F$2,$D70,0)</f>
        <v>0</v>
      </c>
      <c r="BJ70" s="116">
        <f>IF($G70=Paramètres!F$3,$D70,0)</f>
        <v>0</v>
      </c>
      <c r="BK70" s="116">
        <f>IF($G70=Paramètres!F$5,$D70,0)</f>
        <v>0</v>
      </c>
      <c r="BL70" s="116">
        <f>IF($G70=Paramètres!F$6,$D70,0)</f>
        <v>0</v>
      </c>
      <c r="BM70" s="116">
        <f>IF($G70=Paramètres!F$7,$D70,0)</f>
        <v>0</v>
      </c>
      <c r="BN70" s="116">
        <f>IF($G70=Paramètres!F$8,$D70,0)</f>
        <v>0</v>
      </c>
      <c r="BO70" s="116">
        <f>IF($G70=Paramètres!F$9,$D70,0)</f>
        <v>0</v>
      </c>
      <c r="BP70" s="116">
        <f t="shared" si="29"/>
        <v>0</v>
      </c>
      <c r="BQ70" s="116">
        <f>IF($G70=Paramètres!H$6,$D70,0)</f>
        <v>0</v>
      </c>
      <c r="BR70" s="116">
        <f>IF($G70=Paramètres!I$2,$D70,0)</f>
        <v>0</v>
      </c>
      <c r="BS70" s="116">
        <f>IF($G70=Paramètres!I$3,$D70,0)</f>
        <v>0</v>
      </c>
      <c r="BT70" s="116">
        <f>IF($G70=Paramètres!I$4,$D70,0)</f>
        <v>0</v>
      </c>
      <c r="BU70" s="116">
        <f>IF($G70=Paramètres!J$2,$D70,0)</f>
        <v>0</v>
      </c>
      <c r="BV70" s="116">
        <f>IF($G70=Paramètres!J$3,$D70,0)</f>
        <v>0</v>
      </c>
      <c r="BW70" s="116">
        <f>IF($G70=Paramètres!J$4,$D70,0)</f>
        <v>0</v>
      </c>
      <c r="BX70" s="116">
        <f t="shared" si="31"/>
        <v>0</v>
      </c>
      <c r="BY70" s="116">
        <f t="shared" si="32"/>
        <v>0</v>
      </c>
      <c r="BZ70" s="116">
        <f t="shared" si="33"/>
        <v>0</v>
      </c>
      <c r="CA70" s="116">
        <f t="shared" si="34"/>
        <v>0</v>
      </c>
      <c r="CB70" s="116">
        <f t="shared" si="35"/>
        <v>0</v>
      </c>
      <c r="CC70" s="116">
        <f t="shared" si="36"/>
        <v>0</v>
      </c>
      <c r="CD70" s="116">
        <f t="shared" si="37"/>
        <v>0</v>
      </c>
      <c r="CE70" s="116">
        <f t="shared" si="38"/>
        <v>0</v>
      </c>
      <c r="CF70" s="116">
        <f t="shared" si="39"/>
        <v>0</v>
      </c>
      <c r="CG70" s="116">
        <f t="shared" si="40"/>
        <v>0</v>
      </c>
      <c r="CH70" s="116">
        <f t="shared" si="41"/>
        <v>0</v>
      </c>
      <c r="CI70" s="116">
        <f t="shared" si="42"/>
        <v>0</v>
      </c>
      <c r="CJ70" s="116">
        <f t="shared" si="43"/>
        <v>0</v>
      </c>
      <c r="CK70" s="116">
        <f t="shared" si="44"/>
        <v>0</v>
      </c>
      <c r="CL70" s="116">
        <f t="shared" si="45"/>
        <v>0</v>
      </c>
      <c r="CM70" s="116">
        <f t="shared" si="46"/>
        <v>0</v>
      </c>
      <c r="CN70" s="116">
        <f t="shared" si="47"/>
        <v>0</v>
      </c>
      <c r="CO70" s="116">
        <f t="shared" si="48"/>
        <v>0</v>
      </c>
      <c r="CP70" s="116">
        <f t="shared" si="49"/>
        <v>0</v>
      </c>
      <c r="CQ70" s="116">
        <f t="shared" si="50"/>
        <v>0</v>
      </c>
      <c r="CR70" s="116">
        <f t="shared" si="51"/>
        <v>0</v>
      </c>
      <c r="CS70" s="116">
        <f t="shared" si="52"/>
        <v>0</v>
      </c>
      <c r="CT70" s="116">
        <f t="shared" si="53"/>
        <v>0</v>
      </c>
      <c r="CU70" s="116">
        <f t="shared" si="54"/>
        <v>0</v>
      </c>
    </row>
    <row r="71" spans="5:99">
      <c r="E71" s="106"/>
      <c r="F71" s="109"/>
      <c r="G71" s="109"/>
      <c r="H71" s="109"/>
      <c r="I71" s="109"/>
      <c r="J71" s="110" t="str">
        <f t="shared" si="30"/>
        <v/>
      </c>
      <c r="K71" s="116">
        <f>IF(MONTH($B71)=1,IF($G71=Paramètres!H$2,$D71,0),0)</f>
        <v>0</v>
      </c>
      <c r="L71" s="116">
        <f>IF(OR(MONTH($B71)=1,MONTH($B71)=2,MONTH($B71)=3),IF($G71=Paramètres!H$3,$D71,0),0)</f>
        <v>0</v>
      </c>
      <c r="M71" s="116">
        <f>IF(OR(MONTH($B71)=1,MONTH($B71)=2,MONTH($B71)=3),IF($G71=Paramètres!H$4,$D71,0),0)</f>
        <v>0</v>
      </c>
      <c r="N71" s="116">
        <f>IF(OR(MONTH($B71)=1,MONTH($B71)=2,MONTH($B71)=3),IF($G71=Paramètres!H$5,$D71,0),0)</f>
        <v>0</v>
      </c>
      <c r="O71" s="116">
        <f>IF(MONTH($B71)=1,IF($G71=Paramètres!F$4,$D71,0),0)</f>
        <v>0</v>
      </c>
      <c r="P71" s="116">
        <f>IF(MONTH($B71)=2,IF($G71=Paramètres!$H$2,$D71,0),0)</f>
        <v>0</v>
      </c>
      <c r="Q71" s="116">
        <f>IF(MONTH($B71)=2,IF($G71=Paramètres!$F$4,$D71,0),0)</f>
        <v>0</v>
      </c>
      <c r="R71" s="116">
        <f>IF(MONTH($B71)=3,IF($G71=Paramètres!$H$2,$D71,0),0)</f>
        <v>0</v>
      </c>
      <c r="S71" s="116">
        <f>IF(MONTH($B71)=3,IF($G71=Paramètres!$F$4,$D71,0),0)</f>
        <v>0</v>
      </c>
      <c r="T71" s="116">
        <f>IF(MONTH($B71)=4,IF($G71=Paramètres!$H$2,$D71,0),0)</f>
        <v>0</v>
      </c>
      <c r="U71" s="116">
        <f>IF(OR(MONTH($B71)=4,MONTH($B71)=5,MONTH($B71)=6),IF($G71=Paramètres!$H$3,$D71,0),0)</f>
        <v>0</v>
      </c>
      <c r="V71" s="116">
        <f>IF(OR(MONTH($B71)=4,MONTH($B71)=5,MONTH($B71)=6),IF($G71=Paramètres!$H$4,$D71,0),0)</f>
        <v>0</v>
      </c>
      <c r="W71" s="116">
        <f>IF(OR(MONTH($B71)=4,MONTH($B71)=5,MONTH($B71)=6),IF($G71=Paramètres!$H$5,$D71,0),0)</f>
        <v>0</v>
      </c>
      <c r="X71" s="116">
        <f>IF(MONTH($B71)=4,IF($G71=Paramètres!$F$4,$D71,0),0)</f>
        <v>0</v>
      </c>
      <c r="Y71" s="116">
        <f>IF(MONTH($B71)=5,IF($G71=Paramètres!$H$2,$D71,0),0)</f>
        <v>0</v>
      </c>
      <c r="Z71" s="116">
        <f>IF(MONTH($B71)=5,IF($G71=Paramètres!$F$4,$D71,0),0)</f>
        <v>0</v>
      </c>
      <c r="AA71" s="116">
        <f>IF(MONTH($B71)=6,IF($G71=Paramètres!$H$2,$D71,0),0)</f>
        <v>0</v>
      </c>
      <c r="AB71" s="116">
        <f>IF(MONTH($B71)=6,IF($G71=Paramètres!$F$4,$D71,0),0)</f>
        <v>0</v>
      </c>
      <c r="AC71" s="116">
        <f>IF(MONTH($B71)=7,IF($G71=Paramètres!$H$2,$D71,0),0)</f>
        <v>0</v>
      </c>
      <c r="AD71" s="116">
        <f>IF(OR(MONTH($B71)=7,MONTH($B71)=8,MONTH($B71)=9),IF($G71=Paramètres!$H$3,$D71,0),0)</f>
        <v>0</v>
      </c>
      <c r="AE71" s="116">
        <f>IF(OR(MONTH($B71)=7,MONTH($B71)=8,MONTH($B71)=9),IF($G71=Paramètres!$H$4,$D71,0),0)</f>
        <v>0</v>
      </c>
      <c r="AF71" s="116">
        <f>IF(OR(MONTH($B71)=7,MONTH($B71)=8,MONTH($B71)=9),IF($G71=Paramètres!$H$5,$D71,0),0)</f>
        <v>0</v>
      </c>
      <c r="AG71" s="116">
        <f>IF(MONTH($B71)=7,IF($G71=Paramètres!$F$4,$D71,0),0)</f>
        <v>0</v>
      </c>
      <c r="AH71" s="116">
        <f>IF(MONTH($B71)=8,IF($G71=Paramètres!$H$2,$D71,0),0)</f>
        <v>0</v>
      </c>
      <c r="AI71" s="116">
        <f>IF(MONTH($B71)=8,IF($G71=Paramètres!$F$4,$D71,0),0)</f>
        <v>0</v>
      </c>
      <c r="AJ71" s="116">
        <f>IF(MONTH($B71)=9,IF($G71=Paramètres!$H$2,$D71,0),0)</f>
        <v>0</v>
      </c>
      <c r="AK71" s="116">
        <f>IF(MONTH($B71)=9,IF($G71=Paramètres!$F$4,$D71,0),0)</f>
        <v>0</v>
      </c>
      <c r="AL71" s="116">
        <f>IF(MONTH($B71)=10,IF($G71=Paramètres!$H$2,$D71,0),0)</f>
        <v>0</v>
      </c>
      <c r="AM71" s="116">
        <f>IF(OR(MONTH($B71)=10,MONTH($B71)=11,MONTH($B71)=12),IF($G71=Paramètres!$H$3,$D71,0),0)</f>
        <v>0</v>
      </c>
      <c r="AN71" s="116">
        <f>IF(OR(MONTH($B71)=10,MONTH($B71)=11,MONTH($B71)=12),IF($G71=Paramètres!$H$4,$D71,0),0)</f>
        <v>0</v>
      </c>
      <c r="AO71" s="116">
        <f>IF(OR(MONTH($B71)=10,MONTH($B71)=11,MONTH($B71)=12),IF($G71=Paramètres!$H$5,$D71,0),0)</f>
        <v>0</v>
      </c>
      <c r="AP71" s="116">
        <f>IF(MONTH($B71)=10,IF($G71=Paramètres!$F$4,$D71,0),0)</f>
        <v>0</v>
      </c>
      <c r="AQ71" s="116">
        <f>IF(MONTH($B71)=11,IF($G71=Paramètres!$H$2,$D71,0),0)</f>
        <v>0</v>
      </c>
      <c r="AR71" s="116">
        <f>IF(MONTH($B71)=11,IF($G71=Paramètres!$F$4,$D71,0),0)</f>
        <v>0</v>
      </c>
      <c r="AS71" s="116">
        <f>IF(MONTH($B71)=12,IF($G71=Paramètres!$H$2,$D71,0),0)</f>
        <v>0</v>
      </c>
      <c r="AT71" s="116">
        <f>IF(MONTH($B71)=12,IF($G71=Paramètres!$F$4,$D71,0),0)</f>
        <v>0</v>
      </c>
      <c r="AU71" s="116">
        <f>IF($G71=Paramètres!D$2,$D71,0)</f>
        <v>0</v>
      </c>
      <c r="AV71" s="116">
        <f>IF($G71=Paramètres!D$3,$D71,0)</f>
        <v>0</v>
      </c>
      <c r="AW71" s="116">
        <f>IF($G71=Paramètres!D$4,$D71,0)</f>
        <v>0</v>
      </c>
      <c r="AX71" s="116">
        <f>IF($G71=Paramètres!D$5,$D71,0)</f>
        <v>0</v>
      </c>
      <c r="AY71" s="116">
        <f>IF($G71=Paramètres!D$6,$D71,0)</f>
        <v>0</v>
      </c>
      <c r="AZ71" s="116">
        <f>IF($G71=Paramètres!D$7,$D71,0)</f>
        <v>0</v>
      </c>
      <c r="BA71" s="116">
        <f>IF($G71=Paramètres!D$8,$D71,0)</f>
        <v>0</v>
      </c>
      <c r="BB71" s="116">
        <f>IF($G71=Paramètres!D$9,$D71,0)</f>
        <v>0</v>
      </c>
      <c r="BC71" s="116">
        <f>IF($G71=Paramètres!D$10,$D71,0)</f>
        <v>0</v>
      </c>
      <c r="BD71" s="116">
        <f>IF($G71=Paramètres!D$11,$D71,0)</f>
        <v>0</v>
      </c>
      <c r="BE71" s="116">
        <f>IF($G71=Paramètres!D$12,$D71,0)</f>
        <v>0</v>
      </c>
      <c r="BF71" s="116">
        <f>IF($G71=Paramètres!E$2,$D71,0)</f>
        <v>0</v>
      </c>
      <c r="BG71" s="116">
        <f>IF($G71=Paramètres!E$3,$D71,0)</f>
        <v>0</v>
      </c>
      <c r="BH71" s="116">
        <f>IF($G71=Paramètres!E$4,$D71,0)</f>
        <v>0</v>
      </c>
      <c r="BI71" s="116">
        <f>IF($G71=Paramètres!F$2,$D71,0)</f>
        <v>0</v>
      </c>
      <c r="BJ71" s="116">
        <f>IF($G71=Paramètres!F$3,$D71,0)</f>
        <v>0</v>
      </c>
      <c r="BK71" s="116">
        <f>IF($G71=Paramètres!F$5,$D71,0)</f>
        <v>0</v>
      </c>
      <c r="BL71" s="116">
        <f>IF($G71=Paramètres!F$6,$D71,0)</f>
        <v>0</v>
      </c>
      <c r="BM71" s="116">
        <f>IF($G71=Paramètres!F$7,$D71,0)</f>
        <v>0</v>
      </c>
      <c r="BN71" s="116">
        <f>IF($G71=Paramètres!F$8,$D71,0)</f>
        <v>0</v>
      </c>
      <c r="BO71" s="116">
        <f>IF($G71=Paramètres!F$9,$D71,0)</f>
        <v>0</v>
      </c>
      <c r="BP71" s="116">
        <f t="shared" si="29"/>
        <v>0</v>
      </c>
      <c r="BQ71" s="116">
        <f>IF($G71=Paramètres!H$6,$D71,0)</f>
        <v>0</v>
      </c>
      <c r="BR71" s="116">
        <f>IF($G71=Paramètres!I$2,$D71,0)</f>
        <v>0</v>
      </c>
      <c r="BS71" s="116">
        <f>IF($G71=Paramètres!I$3,$D71,0)</f>
        <v>0</v>
      </c>
      <c r="BT71" s="116">
        <f>IF($G71=Paramètres!I$4,$D71,0)</f>
        <v>0</v>
      </c>
      <c r="BU71" s="116">
        <f>IF($G71=Paramètres!J$2,$D71,0)</f>
        <v>0</v>
      </c>
      <c r="BV71" s="116">
        <f>IF($G71=Paramètres!J$3,$D71,0)</f>
        <v>0</v>
      </c>
      <c r="BW71" s="116">
        <f>IF($G71=Paramètres!J$4,$D71,0)</f>
        <v>0</v>
      </c>
      <c r="BX71" s="116">
        <f t="shared" si="31"/>
        <v>0</v>
      </c>
      <c r="BY71" s="116">
        <f t="shared" si="32"/>
        <v>0</v>
      </c>
      <c r="BZ71" s="116">
        <f t="shared" si="33"/>
        <v>0</v>
      </c>
      <c r="CA71" s="116">
        <f t="shared" si="34"/>
        <v>0</v>
      </c>
      <c r="CB71" s="116">
        <f t="shared" si="35"/>
        <v>0</v>
      </c>
      <c r="CC71" s="116">
        <f t="shared" si="36"/>
        <v>0</v>
      </c>
      <c r="CD71" s="116">
        <f t="shared" si="37"/>
        <v>0</v>
      </c>
      <c r="CE71" s="116">
        <f t="shared" si="38"/>
        <v>0</v>
      </c>
      <c r="CF71" s="116">
        <f t="shared" si="39"/>
        <v>0</v>
      </c>
      <c r="CG71" s="116">
        <f t="shared" si="40"/>
        <v>0</v>
      </c>
      <c r="CH71" s="116">
        <f t="shared" si="41"/>
        <v>0</v>
      </c>
      <c r="CI71" s="116">
        <f t="shared" si="42"/>
        <v>0</v>
      </c>
      <c r="CJ71" s="116">
        <f t="shared" si="43"/>
        <v>0</v>
      </c>
      <c r="CK71" s="116">
        <f t="shared" si="44"/>
        <v>0</v>
      </c>
      <c r="CL71" s="116">
        <f t="shared" si="45"/>
        <v>0</v>
      </c>
      <c r="CM71" s="116">
        <f t="shared" si="46"/>
        <v>0</v>
      </c>
      <c r="CN71" s="116">
        <f t="shared" si="47"/>
        <v>0</v>
      </c>
      <c r="CO71" s="116">
        <f t="shared" si="48"/>
        <v>0</v>
      </c>
      <c r="CP71" s="116">
        <f t="shared" si="49"/>
        <v>0</v>
      </c>
      <c r="CQ71" s="116">
        <f t="shared" si="50"/>
        <v>0</v>
      </c>
      <c r="CR71" s="116">
        <f t="shared" si="51"/>
        <v>0</v>
      </c>
      <c r="CS71" s="116">
        <f t="shared" si="52"/>
        <v>0</v>
      </c>
      <c r="CT71" s="116">
        <f t="shared" si="53"/>
        <v>0</v>
      </c>
      <c r="CU71" s="116">
        <f t="shared" si="54"/>
        <v>0</v>
      </c>
    </row>
    <row r="72" spans="5:99">
      <c r="E72" s="106"/>
      <c r="F72" s="109"/>
      <c r="G72" s="109"/>
      <c r="H72" s="109"/>
      <c r="I72" s="109"/>
      <c r="J72" s="110" t="str">
        <f t="shared" si="30"/>
        <v/>
      </c>
      <c r="K72" s="116">
        <f>IF(MONTH($B72)=1,IF($G72=Paramètres!H$2,$D72,0),0)</f>
        <v>0</v>
      </c>
      <c r="L72" s="116">
        <f>IF(OR(MONTH($B72)=1,MONTH($B72)=2,MONTH($B72)=3),IF($G72=Paramètres!H$3,$D72,0),0)</f>
        <v>0</v>
      </c>
      <c r="M72" s="116">
        <f>IF(OR(MONTH($B72)=1,MONTH($B72)=2,MONTH($B72)=3),IF($G72=Paramètres!H$4,$D72,0),0)</f>
        <v>0</v>
      </c>
      <c r="N72" s="116">
        <f>IF(OR(MONTH($B72)=1,MONTH($B72)=2,MONTH($B72)=3),IF($G72=Paramètres!H$5,$D72,0),0)</f>
        <v>0</v>
      </c>
      <c r="O72" s="116">
        <f>IF(MONTH($B72)=1,IF($G72=Paramètres!F$4,$D72,0),0)</f>
        <v>0</v>
      </c>
      <c r="P72" s="116">
        <f>IF(MONTH($B72)=2,IF($G72=Paramètres!$H$2,$D72,0),0)</f>
        <v>0</v>
      </c>
      <c r="Q72" s="116">
        <f>IF(MONTH($B72)=2,IF($G72=Paramètres!$F$4,$D72,0),0)</f>
        <v>0</v>
      </c>
      <c r="R72" s="116">
        <f>IF(MONTH($B72)=3,IF($G72=Paramètres!$H$2,$D72,0),0)</f>
        <v>0</v>
      </c>
      <c r="S72" s="116">
        <f>IF(MONTH($B72)=3,IF($G72=Paramètres!$F$4,$D72,0),0)</f>
        <v>0</v>
      </c>
      <c r="T72" s="116">
        <f>IF(MONTH($B72)=4,IF($G72=Paramètres!$H$2,$D72,0),0)</f>
        <v>0</v>
      </c>
      <c r="U72" s="116">
        <f>IF(OR(MONTH($B72)=4,MONTH($B72)=5,MONTH($B72)=6),IF($G72=Paramètres!$H$3,$D72,0),0)</f>
        <v>0</v>
      </c>
      <c r="V72" s="116">
        <f>IF(OR(MONTH($B72)=4,MONTH($B72)=5,MONTH($B72)=6),IF($G72=Paramètres!$H$4,$D72,0),0)</f>
        <v>0</v>
      </c>
      <c r="W72" s="116">
        <f>IF(OR(MONTH($B72)=4,MONTH($B72)=5,MONTH($B72)=6),IF($G72=Paramètres!$H$5,$D72,0),0)</f>
        <v>0</v>
      </c>
      <c r="X72" s="116">
        <f>IF(MONTH($B72)=4,IF($G72=Paramètres!$F$4,$D72,0),0)</f>
        <v>0</v>
      </c>
      <c r="Y72" s="116">
        <f>IF(MONTH($B72)=5,IF($G72=Paramètres!$H$2,$D72,0),0)</f>
        <v>0</v>
      </c>
      <c r="Z72" s="116">
        <f>IF(MONTH($B72)=5,IF($G72=Paramètres!$F$4,$D72,0),0)</f>
        <v>0</v>
      </c>
      <c r="AA72" s="116">
        <f>IF(MONTH($B72)=6,IF($G72=Paramètres!$H$2,$D72,0),0)</f>
        <v>0</v>
      </c>
      <c r="AB72" s="116">
        <f>IF(MONTH($B72)=6,IF($G72=Paramètres!$F$4,$D72,0),0)</f>
        <v>0</v>
      </c>
      <c r="AC72" s="116">
        <f>IF(MONTH($B72)=7,IF($G72=Paramètres!$H$2,$D72,0),0)</f>
        <v>0</v>
      </c>
      <c r="AD72" s="116">
        <f>IF(OR(MONTH($B72)=7,MONTH($B72)=8,MONTH($B72)=9),IF($G72=Paramètres!$H$3,$D72,0),0)</f>
        <v>0</v>
      </c>
      <c r="AE72" s="116">
        <f>IF(OR(MONTH($B72)=7,MONTH($B72)=8,MONTH($B72)=9),IF($G72=Paramètres!$H$4,$D72,0),0)</f>
        <v>0</v>
      </c>
      <c r="AF72" s="116">
        <f>IF(OR(MONTH($B72)=7,MONTH($B72)=8,MONTH($B72)=9),IF($G72=Paramètres!$H$5,$D72,0),0)</f>
        <v>0</v>
      </c>
      <c r="AG72" s="116">
        <f>IF(MONTH($B72)=7,IF($G72=Paramètres!$F$4,$D72,0),0)</f>
        <v>0</v>
      </c>
      <c r="AH72" s="116">
        <f>IF(MONTH($B72)=8,IF($G72=Paramètres!$H$2,$D72,0),0)</f>
        <v>0</v>
      </c>
      <c r="AI72" s="116">
        <f>IF(MONTH($B72)=8,IF($G72=Paramètres!$F$4,$D72,0),0)</f>
        <v>0</v>
      </c>
      <c r="AJ72" s="116">
        <f>IF(MONTH($B72)=9,IF($G72=Paramètres!$H$2,$D72,0),0)</f>
        <v>0</v>
      </c>
      <c r="AK72" s="116">
        <f>IF(MONTH($B72)=9,IF($G72=Paramètres!$F$4,$D72,0),0)</f>
        <v>0</v>
      </c>
      <c r="AL72" s="116">
        <f>IF(MONTH($B72)=10,IF($G72=Paramètres!$H$2,$D72,0),0)</f>
        <v>0</v>
      </c>
      <c r="AM72" s="116">
        <f>IF(OR(MONTH($B72)=10,MONTH($B72)=11,MONTH($B72)=12),IF($G72=Paramètres!$H$3,$D72,0),0)</f>
        <v>0</v>
      </c>
      <c r="AN72" s="116">
        <f>IF(OR(MONTH($B72)=10,MONTH($B72)=11,MONTH($B72)=12),IF($G72=Paramètres!$H$4,$D72,0),0)</f>
        <v>0</v>
      </c>
      <c r="AO72" s="116">
        <f>IF(OR(MONTH($B72)=10,MONTH($B72)=11,MONTH($B72)=12),IF($G72=Paramètres!$H$5,$D72,0),0)</f>
        <v>0</v>
      </c>
      <c r="AP72" s="116">
        <f>IF(MONTH($B72)=10,IF($G72=Paramètres!$F$4,$D72,0),0)</f>
        <v>0</v>
      </c>
      <c r="AQ72" s="116">
        <f>IF(MONTH($B72)=11,IF($G72=Paramètres!$H$2,$D72,0),0)</f>
        <v>0</v>
      </c>
      <c r="AR72" s="116">
        <f>IF(MONTH($B72)=11,IF($G72=Paramètres!$F$4,$D72,0),0)</f>
        <v>0</v>
      </c>
      <c r="AS72" s="116">
        <f>IF(MONTH($B72)=12,IF($G72=Paramètres!$H$2,$D72,0),0)</f>
        <v>0</v>
      </c>
      <c r="AT72" s="116">
        <f>IF(MONTH($B72)=12,IF($G72=Paramètres!$F$4,$D72,0),0)</f>
        <v>0</v>
      </c>
      <c r="AU72" s="116">
        <f>IF($G72=Paramètres!D$2,$D72,0)</f>
        <v>0</v>
      </c>
      <c r="AV72" s="116">
        <f>IF($G72=Paramètres!D$3,$D72,0)</f>
        <v>0</v>
      </c>
      <c r="AW72" s="116">
        <f>IF($G72=Paramètres!D$4,$D72,0)</f>
        <v>0</v>
      </c>
      <c r="AX72" s="116">
        <f>IF($G72=Paramètres!D$5,$D72,0)</f>
        <v>0</v>
      </c>
      <c r="AY72" s="116">
        <f>IF($G72=Paramètres!D$6,$D72,0)</f>
        <v>0</v>
      </c>
      <c r="AZ72" s="116">
        <f>IF($G72=Paramètres!D$7,$D72,0)</f>
        <v>0</v>
      </c>
      <c r="BA72" s="116">
        <f>IF($G72=Paramètres!D$8,$D72,0)</f>
        <v>0</v>
      </c>
      <c r="BB72" s="116">
        <f>IF($G72=Paramètres!D$9,$D72,0)</f>
        <v>0</v>
      </c>
      <c r="BC72" s="116">
        <f>IF($G72=Paramètres!D$10,$D72,0)</f>
        <v>0</v>
      </c>
      <c r="BD72" s="116">
        <f>IF($G72=Paramètres!D$11,$D72,0)</f>
        <v>0</v>
      </c>
      <c r="BE72" s="116">
        <f>IF($G72=Paramètres!D$12,$D72,0)</f>
        <v>0</v>
      </c>
      <c r="BF72" s="116">
        <f>IF($G72=Paramètres!E$2,$D72,0)</f>
        <v>0</v>
      </c>
      <c r="BG72" s="116">
        <f>IF($G72=Paramètres!E$3,$D72,0)</f>
        <v>0</v>
      </c>
      <c r="BH72" s="116">
        <f>IF($G72=Paramètres!E$4,$D72,0)</f>
        <v>0</v>
      </c>
      <c r="BI72" s="116">
        <f>IF($G72=Paramètres!F$2,$D72,0)</f>
        <v>0</v>
      </c>
      <c r="BJ72" s="116">
        <f>IF($G72=Paramètres!F$3,$D72,0)</f>
        <v>0</v>
      </c>
      <c r="BK72" s="116">
        <f>IF($G72=Paramètres!F$5,$D72,0)</f>
        <v>0</v>
      </c>
      <c r="BL72" s="116">
        <f>IF($G72=Paramètres!F$6,$D72,0)</f>
        <v>0</v>
      </c>
      <c r="BM72" s="116">
        <f>IF($G72=Paramètres!F$7,$D72,0)</f>
        <v>0</v>
      </c>
      <c r="BN72" s="116">
        <f>IF($G72=Paramètres!F$8,$D72,0)</f>
        <v>0</v>
      </c>
      <c r="BO72" s="116">
        <f>IF($G72=Paramètres!F$9,$D72,0)</f>
        <v>0</v>
      </c>
      <c r="BP72" s="116">
        <f t="shared" si="29"/>
        <v>0</v>
      </c>
      <c r="BQ72" s="116">
        <f>IF($G72=Paramètres!H$6,$D72,0)</f>
        <v>0</v>
      </c>
      <c r="BR72" s="116">
        <f>IF($G72=Paramètres!I$2,$D72,0)</f>
        <v>0</v>
      </c>
      <c r="BS72" s="116">
        <f>IF($G72=Paramètres!I$3,$D72,0)</f>
        <v>0</v>
      </c>
      <c r="BT72" s="116">
        <f>IF($G72=Paramètres!I$4,$D72,0)</f>
        <v>0</v>
      </c>
      <c r="BU72" s="116">
        <f>IF($G72=Paramètres!J$2,$D72,0)</f>
        <v>0</v>
      </c>
      <c r="BV72" s="116">
        <f>IF($G72=Paramètres!J$3,$D72,0)</f>
        <v>0</v>
      </c>
      <c r="BW72" s="116">
        <f>IF($G72=Paramètres!J$4,$D72,0)</f>
        <v>0</v>
      </c>
      <c r="BX72" s="116">
        <f t="shared" si="31"/>
        <v>0</v>
      </c>
      <c r="BY72" s="116">
        <f t="shared" si="32"/>
        <v>0</v>
      </c>
      <c r="BZ72" s="116">
        <f t="shared" si="33"/>
        <v>0</v>
      </c>
      <c r="CA72" s="116">
        <f t="shared" si="34"/>
        <v>0</v>
      </c>
      <c r="CB72" s="116">
        <f t="shared" si="35"/>
        <v>0</v>
      </c>
      <c r="CC72" s="116">
        <f t="shared" si="36"/>
        <v>0</v>
      </c>
      <c r="CD72" s="116">
        <f t="shared" si="37"/>
        <v>0</v>
      </c>
      <c r="CE72" s="116">
        <f t="shared" si="38"/>
        <v>0</v>
      </c>
      <c r="CF72" s="116">
        <f t="shared" si="39"/>
        <v>0</v>
      </c>
      <c r="CG72" s="116">
        <f t="shared" si="40"/>
        <v>0</v>
      </c>
      <c r="CH72" s="116">
        <f t="shared" si="41"/>
        <v>0</v>
      </c>
      <c r="CI72" s="116">
        <f t="shared" si="42"/>
        <v>0</v>
      </c>
      <c r="CJ72" s="116">
        <f t="shared" si="43"/>
        <v>0</v>
      </c>
      <c r="CK72" s="116">
        <f t="shared" si="44"/>
        <v>0</v>
      </c>
      <c r="CL72" s="116">
        <f t="shared" si="45"/>
        <v>0</v>
      </c>
      <c r="CM72" s="116">
        <f t="shared" si="46"/>
        <v>0</v>
      </c>
      <c r="CN72" s="116">
        <f t="shared" si="47"/>
        <v>0</v>
      </c>
      <c r="CO72" s="116">
        <f t="shared" si="48"/>
        <v>0</v>
      </c>
      <c r="CP72" s="116">
        <f t="shared" si="49"/>
        <v>0</v>
      </c>
      <c r="CQ72" s="116">
        <f t="shared" si="50"/>
        <v>0</v>
      </c>
      <c r="CR72" s="116">
        <f t="shared" si="51"/>
        <v>0</v>
      </c>
      <c r="CS72" s="116">
        <f t="shared" si="52"/>
        <v>0</v>
      </c>
      <c r="CT72" s="116">
        <f t="shared" si="53"/>
        <v>0</v>
      </c>
      <c r="CU72" s="116">
        <f t="shared" si="54"/>
        <v>0</v>
      </c>
    </row>
    <row r="73" spans="5:99">
      <c r="E73" s="106"/>
      <c r="F73" s="109"/>
      <c r="G73" s="109"/>
      <c r="H73" s="109"/>
      <c r="I73" s="109"/>
      <c r="J73" s="110" t="str">
        <f t="shared" si="30"/>
        <v/>
      </c>
      <c r="K73" s="116">
        <f>IF(MONTH($B73)=1,IF($G73=Paramètres!H$2,$D73,0),0)</f>
        <v>0</v>
      </c>
      <c r="L73" s="116">
        <f>IF(OR(MONTH($B73)=1,MONTH($B73)=2,MONTH($B73)=3),IF($G73=Paramètres!H$3,$D73,0),0)</f>
        <v>0</v>
      </c>
      <c r="M73" s="116">
        <f>IF(OR(MONTH($B73)=1,MONTH($B73)=2,MONTH($B73)=3),IF($G73=Paramètres!H$4,$D73,0),0)</f>
        <v>0</v>
      </c>
      <c r="N73" s="116">
        <f>IF(OR(MONTH($B73)=1,MONTH($B73)=2,MONTH($B73)=3),IF($G73=Paramètres!H$5,$D73,0),0)</f>
        <v>0</v>
      </c>
      <c r="O73" s="116">
        <f>IF(MONTH($B73)=1,IF($G73=Paramètres!F$4,$D73,0),0)</f>
        <v>0</v>
      </c>
      <c r="P73" s="116">
        <f>IF(MONTH($B73)=2,IF($G73=Paramètres!$H$2,$D73,0),0)</f>
        <v>0</v>
      </c>
      <c r="Q73" s="116">
        <f>IF(MONTH($B73)=2,IF($G73=Paramètres!$F$4,$D73,0),0)</f>
        <v>0</v>
      </c>
      <c r="R73" s="116">
        <f>IF(MONTH($B73)=3,IF($G73=Paramètres!$H$2,$D73,0),0)</f>
        <v>0</v>
      </c>
      <c r="S73" s="116">
        <f>IF(MONTH($B73)=3,IF($G73=Paramètres!$F$4,$D73,0),0)</f>
        <v>0</v>
      </c>
      <c r="T73" s="116">
        <f>IF(MONTH($B73)=4,IF($G73=Paramètres!$H$2,$D73,0),0)</f>
        <v>0</v>
      </c>
      <c r="U73" s="116">
        <f>IF(OR(MONTH($B73)=4,MONTH($B73)=5,MONTH($B73)=6),IF($G73=Paramètres!$H$3,$D73,0),0)</f>
        <v>0</v>
      </c>
      <c r="V73" s="116">
        <f>IF(OR(MONTH($B73)=4,MONTH($B73)=5,MONTH($B73)=6),IF($G73=Paramètres!$H$4,$D73,0),0)</f>
        <v>0</v>
      </c>
      <c r="W73" s="116">
        <f>IF(OR(MONTH($B73)=4,MONTH($B73)=5,MONTH($B73)=6),IF($G73=Paramètres!$H$5,$D73,0),0)</f>
        <v>0</v>
      </c>
      <c r="X73" s="116">
        <f>IF(MONTH($B73)=4,IF($G73=Paramètres!$F$4,$D73,0),0)</f>
        <v>0</v>
      </c>
      <c r="Y73" s="116">
        <f>IF(MONTH($B73)=5,IF($G73=Paramètres!$H$2,$D73,0),0)</f>
        <v>0</v>
      </c>
      <c r="Z73" s="116">
        <f>IF(MONTH($B73)=5,IF($G73=Paramètres!$F$4,$D73,0),0)</f>
        <v>0</v>
      </c>
      <c r="AA73" s="116">
        <f>IF(MONTH($B73)=6,IF($G73=Paramètres!$H$2,$D73,0),0)</f>
        <v>0</v>
      </c>
      <c r="AB73" s="116">
        <f>IF(MONTH($B73)=6,IF($G73=Paramètres!$F$4,$D73,0),0)</f>
        <v>0</v>
      </c>
      <c r="AC73" s="116">
        <f>IF(MONTH($B73)=7,IF($G73=Paramètres!$H$2,$D73,0),0)</f>
        <v>0</v>
      </c>
      <c r="AD73" s="116">
        <f>IF(OR(MONTH($B73)=7,MONTH($B73)=8,MONTH($B73)=9),IF($G73=Paramètres!$H$3,$D73,0),0)</f>
        <v>0</v>
      </c>
      <c r="AE73" s="116">
        <f>IF(OR(MONTH($B73)=7,MONTH($B73)=8,MONTH($B73)=9),IF($G73=Paramètres!$H$4,$D73,0),0)</f>
        <v>0</v>
      </c>
      <c r="AF73" s="116">
        <f>IF(OR(MONTH($B73)=7,MONTH($B73)=8,MONTH($B73)=9),IF($G73=Paramètres!$H$5,$D73,0),0)</f>
        <v>0</v>
      </c>
      <c r="AG73" s="116">
        <f>IF(MONTH($B73)=7,IF($G73=Paramètres!$F$4,$D73,0),0)</f>
        <v>0</v>
      </c>
      <c r="AH73" s="116">
        <f>IF(MONTH($B73)=8,IF($G73=Paramètres!$H$2,$D73,0),0)</f>
        <v>0</v>
      </c>
      <c r="AI73" s="116">
        <f>IF(MONTH($B73)=8,IF($G73=Paramètres!$F$4,$D73,0),0)</f>
        <v>0</v>
      </c>
      <c r="AJ73" s="116">
        <f>IF(MONTH($B73)=9,IF($G73=Paramètres!$H$2,$D73,0),0)</f>
        <v>0</v>
      </c>
      <c r="AK73" s="116">
        <f>IF(MONTH($B73)=9,IF($G73=Paramètres!$F$4,$D73,0),0)</f>
        <v>0</v>
      </c>
      <c r="AL73" s="116">
        <f>IF(MONTH($B73)=10,IF($G73=Paramètres!$H$2,$D73,0),0)</f>
        <v>0</v>
      </c>
      <c r="AM73" s="116">
        <f>IF(OR(MONTH($B73)=10,MONTH($B73)=11,MONTH($B73)=12),IF($G73=Paramètres!$H$3,$D73,0),0)</f>
        <v>0</v>
      </c>
      <c r="AN73" s="116">
        <f>IF(OR(MONTH($B73)=10,MONTH($B73)=11,MONTH($B73)=12),IF($G73=Paramètres!$H$4,$D73,0),0)</f>
        <v>0</v>
      </c>
      <c r="AO73" s="116">
        <f>IF(OR(MONTH($B73)=10,MONTH($B73)=11,MONTH($B73)=12),IF($G73=Paramètres!$H$5,$D73,0),0)</f>
        <v>0</v>
      </c>
      <c r="AP73" s="116">
        <f>IF(MONTH($B73)=10,IF($G73=Paramètres!$F$4,$D73,0),0)</f>
        <v>0</v>
      </c>
      <c r="AQ73" s="116">
        <f>IF(MONTH($B73)=11,IF($G73=Paramètres!$H$2,$D73,0),0)</f>
        <v>0</v>
      </c>
      <c r="AR73" s="116">
        <f>IF(MONTH($B73)=11,IF($G73=Paramètres!$F$4,$D73,0),0)</f>
        <v>0</v>
      </c>
      <c r="AS73" s="116">
        <f>IF(MONTH($B73)=12,IF($G73=Paramètres!$H$2,$D73,0),0)</f>
        <v>0</v>
      </c>
      <c r="AT73" s="116">
        <f>IF(MONTH($B73)=12,IF($G73=Paramètres!$F$4,$D73,0),0)</f>
        <v>0</v>
      </c>
      <c r="AU73" s="116">
        <f>IF($G73=Paramètres!D$2,$D73,0)</f>
        <v>0</v>
      </c>
      <c r="AV73" s="116">
        <f>IF($G73=Paramètres!D$3,$D73,0)</f>
        <v>0</v>
      </c>
      <c r="AW73" s="116">
        <f>IF($G73=Paramètres!D$4,$D73,0)</f>
        <v>0</v>
      </c>
      <c r="AX73" s="116">
        <f>IF($G73=Paramètres!D$5,$D73,0)</f>
        <v>0</v>
      </c>
      <c r="AY73" s="116">
        <f>IF($G73=Paramètres!D$6,$D73,0)</f>
        <v>0</v>
      </c>
      <c r="AZ73" s="116">
        <f>IF($G73=Paramètres!D$7,$D73,0)</f>
        <v>0</v>
      </c>
      <c r="BA73" s="116">
        <f>IF($G73=Paramètres!D$8,$D73,0)</f>
        <v>0</v>
      </c>
      <c r="BB73" s="116">
        <f>IF($G73=Paramètres!D$9,$D73,0)</f>
        <v>0</v>
      </c>
      <c r="BC73" s="116">
        <f>IF($G73=Paramètres!D$10,$D73,0)</f>
        <v>0</v>
      </c>
      <c r="BD73" s="116">
        <f>IF($G73=Paramètres!D$11,$D73,0)</f>
        <v>0</v>
      </c>
      <c r="BE73" s="116">
        <f>IF($G73=Paramètres!D$12,$D73,0)</f>
        <v>0</v>
      </c>
      <c r="BF73" s="116">
        <f>IF($G73=Paramètres!E$2,$D73,0)</f>
        <v>0</v>
      </c>
      <c r="BG73" s="116">
        <f>IF($G73=Paramètres!E$3,$D73,0)</f>
        <v>0</v>
      </c>
      <c r="BH73" s="116">
        <f>IF($G73=Paramètres!E$4,$D73,0)</f>
        <v>0</v>
      </c>
      <c r="BI73" s="116">
        <f>IF($G73=Paramètres!F$2,$D73,0)</f>
        <v>0</v>
      </c>
      <c r="BJ73" s="116">
        <f>IF($G73=Paramètres!F$3,$D73,0)</f>
        <v>0</v>
      </c>
      <c r="BK73" s="116">
        <f>IF($G73=Paramètres!F$5,$D73,0)</f>
        <v>0</v>
      </c>
      <c r="BL73" s="116">
        <f>IF($G73=Paramètres!F$6,$D73,0)</f>
        <v>0</v>
      </c>
      <c r="BM73" s="116">
        <f>IF($G73=Paramètres!F$7,$D73,0)</f>
        <v>0</v>
      </c>
      <c r="BN73" s="116">
        <f>IF($G73=Paramètres!F$8,$D73,0)</f>
        <v>0</v>
      </c>
      <c r="BO73" s="116">
        <f>IF($G73=Paramètres!F$9,$D73,0)</f>
        <v>0</v>
      </c>
      <c r="BP73" s="116">
        <f t="shared" si="29"/>
        <v>0</v>
      </c>
      <c r="BQ73" s="116">
        <f>IF($G73=Paramètres!H$6,$D73,0)</f>
        <v>0</v>
      </c>
      <c r="BR73" s="116">
        <f>IF($G73=Paramètres!I$2,$D73,0)</f>
        <v>0</v>
      </c>
      <c r="BS73" s="116">
        <f>IF($G73=Paramètres!I$3,$D73,0)</f>
        <v>0</v>
      </c>
      <c r="BT73" s="116">
        <f>IF($G73=Paramètres!I$4,$D73,0)</f>
        <v>0</v>
      </c>
      <c r="BU73" s="116">
        <f>IF($G73=Paramètres!J$2,$D73,0)</f>
        <v>0</v>
      </c>
      <c r="BV73" s="116">
        <f>IF($G73=Paramètres!J$3,$D73,0)</f>
        <v>0</v>
      </c>
      <c r="BW73" s="116">
        <f>IF($G73=Paramètres!J$4,$D73,0)</f>
        <v>0</v>
      </c>
      <c r="BX73" s="116">
        <f t="shared" si="31"/>
        <v>0</v>
      </c>
      <c r="BY73" s="116">
        <f t="shared" si="32"/>
        <v>0</v>
      </c>
      <c r="BZ73" s="116">
        <f t="shared" si="33"/>
        <v>0</v>
      </c>
      <c r="CA73" s="116">
        <f t="shared" si="34"/>
        <v>0</v>
      </c>
      <c r="CB73" s="116">
        <f t="shared" si="35"/>
        <v>0</v>
      </c>
      <c r="CC73" s="116">
        <f t="shared" si="36"/>
        <v>0</v>
      </c>
      <c r="CD73" s="116">
        <f t="shared" si="37"/>
        <v>0</v>
      </c>
      <c r="CE73" s="116">
        <f t="shared" si="38"/>
        <v>0</v>
      </c>
      <c r="CF73" s="116">
        <f t="shared" si="39"/>
        <v>0</v>
      </c>
      <c r="CG73" s="116">
        <f t="shared" si="40"/>
        <v>0</v>
      </c>
      <c r="CH73" s="116">
        <f t="shared" si="41"/>
        <v>0</v>
      </c>
      <c r="CI73" s="116">
        <f t="shared" si="42"/>
        <v>0</v>
      </c>
      <c r="CJ73" s="116">
        <f t="shared" si="43"/>
        <v>0</v>
      </c>
      <c r="CK73" s="116">
        <f t="shared" si="44"/>
        <v>0</v>
      </c>
      <c r="CL73" s="116">
        <f t="shared" si="45"/>
        <v>0</v>
      </c>
      <c r="CM73" s="116">
        <f t="shared" si="46"/>
        <v>0</v>
      </c>
      <c r="CN73" s="116">
        <f t="shared" si="47"/>
        <v>0</v>
      </c>
      <c r="CO73" s="116">
        <f t="shared" si="48"/>
        <v>0</v>
      </c>
      <c r="CP73" s="116">
        <f t="shared" si="49"/>
        <v>0</v>
      </c>
      <c r="CQ73" s="116">
        <f t="shared" si="50"/>
        <v>0</v>
      </c>
      <c r="CR73" s="116">
        <f t="shared" si="51"/>
        <v>0</v>
      </c>
      <c r="CS73" s="116">
        <f t="shared" si="52"/>
        <v>0</v>
      </c>
      <c r="CT73" s="116">
        <f t="shared" si="53"/>
        <v>0</v>
      </c>
      <c r="CU73" s="116">
        <f t="shared" si="54"/>
        <v>0</v>
      </c>
    </row>
    <row r="74" spans="5:99">
      <c r="E74" s="106"/>
      <c r="F74" s="109"/>
      <c r="G74" s="109"/>
      <c r="H74" s="109"/>
      <c r="I74" s="109"/>
      <c r="J74" s="110" t="str">
        <f t="shared" si="30"/>
        <v/>
      </c>
      <c r="K74" s="116">
        <f>IF(MONTH($B74)=1,IF($G74=Paramètres!H$2,$D74,0),0)</f>
        <v>0</v>
      </c>
      <c r="L74" s="116">
        <f>IF(OR(MONTH($B74)=1,MONTH($B74)=2,MONTH($B74)=3),IF($G74=Paramètres!H$3,$D74,0),0)</f>
        <v>0</v>
      </c>
      <c r="M74" s="116">
        <f>IF(OR(MONTH($B74)=1,MONTH($B74)=2,MONTH($B74)=3),IF($G74=Paramètres!H$4,$D74,0),0)</f>
        <v>0</v>
      </c>
      <c r="N74" s="116">
        <f>IF(OR(MONTH($B74)=1,MONTH($B74)=2,MONTH($B74)=3),IF($G74=Paramètres!H$5,$D74,0),0)</f>
        <v>0</v>
      </c>
      <c r="O74" s="116">
        <f>IF(MONTH($B74)=1,IF($G74=Paramètres!F$4,$D74,0),0)</f>
        <v>0</v>
      </c>
      <c r="P74" s="116">
        <f>IF(MONTH($B74)=2,IF($G74=Paramètres!$H$2,$D74,0),0)</f>
        <v>0</v>
      </c>
      <c r="Q74" s="116">
        <f>IF(MONTH($B74)=2,IF($G74=Paramètres!$F$4,$D74,0),0)</f>
        <v>0</v>
      </c>
      <c r="R74" s="116">
        <f>IF(MONTH($B74)=3,IF($G74=Paramètres!$H$2,$D74,0),0)</f>
        <v>0</v>
      </c>
      <c r="S74" s="116">
        <f>IF(MONTH($B74)=3,IF($G74=Paramètres!$F$4,$D74,0),0)</f>
        <v>0</v>
      </c>
      <c r="T74" s="116">
        <f>IF(MONTH($B74)=4,IF($G74=Paramètres!$H$2,$D74,0),0)</f>
        <v>0</v>
      </c>
      <c r="U74" s="116">
        <f>IF(OR(MONTH($B74)=4,MONTH($B74)=5,MONTH($B74)=6),IF($G74=Paramètres!$H$3,$D74,0),0)</f>
        <v>0</v>
      </c>
      <c r="V74" s="116">
        <f>IF(OR(MONTH($B74)=4,MONTH($B74)=5,MONTH($B74)=6),IF($G74=Paramètres!$H$4,$D74,0),0)</f>
        <v>0</v>
      </c>
      <c r="W74" s="116">
        <f>IF(OR(MONTH($B74)=4,MONTH($B74)=5,MONTH($B74)=6),IF($G74=Paramètres!$H$5,$D74,0),0)</f>
        <v>0</v>
      </c>
      <c r="X74" s="116">
        <f>IF(MONTH($B74)=4,IF($G74=Paramètres!$F$4,$D74,0),0)</f>
        <v>0</v>
      </c>
      <c r="Y74" s="116">
        <f>IF(MONTH($B74)=5,IF($G74=Paramètres!$H$2,$D74,0),0)</f>
        <v>0</v>
      </c>
      <c r="Z74" s="116">
        <f>IF(MONTH($B74)=5,IF($G74=Paramètres!$F$4,$D74,0),0)</f>
        <v>0</v>
      </c>
      <c r="AA74" s="116">
        <f>IF(MONTH($B74)=6,IF($G74=Paramètres!$H$2,$D74,0),0)</f>
        <v>0</v>
      </c>
      <c r="AB74" s="116">
        <f>IF(MONTH($B74)=6,IF($G74=Paramètres!$F$4,$D74,0),0)</f>
        <v>0</v>
      </c>
      <c r="AC74" s="116">
        <f>IF(MONTH($B74)=7,IF($G74=Paramètres!$H$2,$D74,0),0)</f>
        <v>0</v>
      </c>
      <c r="AD74" s="116">
        <f>IF(OR(MONTH($B74)=7,MONTH($B74)=8,MONTH($B74)=9),IF($G74=Paramètres!$H$3,$D74,0),0)</f>
        <v>0</v>
      </c>
      <c r="AE74" s="116">
        <f>IF(OR(MONTH($B74)=7,MONTH($B74)=8,MONTH($B74)=9),IF($G74=Paramètres!$H$4,$D74,0),0)</f>
        <v>0</v>
      </c>
      <c r="AF74" s="116">
        <f>IF(OR(MONTH($B74)=7,MONTH($B74)=8,MONTH($B74)=9),IF($G74=Paramètres!$H$5,$D74,0),0)</f>
        <v>0</v>
      </c>
      <c r="AG74" s="116">
        <f>IF(MONTH($B74)=7,IF($G74=Paramètres!$F$4,$D74,0),0)</f>
        <v>0</v>
      </c>
      <c r="AH74" s="116">
        <f>IF(MONTH($B74)=8,IF($G74=Paramètres!$H$2,$D74,0),0)</f>
        <v>0</v>
      </c>
      <c r="AI74" s="116">
        <f>IF(MONTH($B74)=8,IF($G74=Paramètres!$F$4,$D74,0),0)</f>
        <v>0</v>
      </c>
      <c r="AJ74" s="116">
        <f>IF(MONTH($B74)=9,IF($G74=Paramètres!$H$2,$D74,0),0)</f>
        <v>0</v>
      </c>
      <c r="AK74" s="116">
        <f>IF(MONTH($B74)=9,IF($G74=Paramètres!$F$4,$D74,0),0)</f>
        <v>0</v>
      </c>
      <c r="AL74" s="116">
        <f>IF(MONTH($B74)=10,IF($G74=Paramètres!$H$2,$D74,0),0)</f>
        <v>0</v>
      </c>
      <c r="AM74" s="116">
        <f>IF(OR(MONTH($B74)=10,MONTH($B74)=11,MONTH($B74)=12),IF($G74=Paramètres!$H$3,$D74,0),0)</f>
        <v>0</v>
      </c>
      <c r="AN74" s="116">
        <f>IF(OR(MONTH($B74)=10,MONTH($B74)=11,MONTH($B74)=12),IF($G74=Paramètres!$H$4,$D74,0),0)</f>
        <v>0</v>
      </c>
      <c r="AO74" s="116">
        <f>IF(OR(MONTH($B74)=10,MONTH($B74)=11,MONTH($B74)=12),IF($G74=Paramètres!$H$5,$D74,0),0)</f>
        <v>0</v>
      </c>
      <c r="AP74" s="116">
        <f>IF(MONTH($B74)=10,IF($G74=Paramètres!$F$4,$D74,0),0)</f>
        <v>0</v>
      </c>
      <c r="AQ74" s="116">
        <f>IF(MONTH($B74)=11,IF($G74=Paramètres!$H$2,$D74,0),0)</f>
        <v>0</v>
      </c>
      <c r="AR74" s="116">
        <f>IF(MONTH($B74)=11,IF($G74=Paramètres!$F$4,$D74,0),0)</f>
        <v>0</v>
      </c>
      <c r="AS74" s="116">
        <f>IF(MONTH($B74)=12,IF($G74=Paramètres!$H$2,$D74,0),0)</f>
        <v>0</v>
      </c>
      <c r="AT74" s="116">
        <f>IF(MONTH($B74)=12,IF($G74=Paramètres!$F$4,$D74,0),0)</f>
        <v>0</v>
      </c>
      <c r="AU74" s="116">
        <f>IF($G74=Paramètres!D$2,$D74,0)</f>
        <v>0</v>
      </c>
      <c r="AV74" s="116">
        <f>IF($G74=Paramètres!D$3,$D74,0)</f>
        <v>0</v>
      </c>
      <c r="AW74" s="116">
        <f>IF($G74=Paramètres!D$4,$D74,0)</f>
        <v>0</v>
      </c>
      <c r="AX74" s="116">
        <f>IF($G74=Paramètres!D$5,$D74,0)</f>
        <v>0</v>
      </c>
      <c r="AY74" s="116">
        <f>IF($G74=Paramètres!D$6,$D74,0)</f>
        <v>0</v>
      </c>
      <c r="AZ74" s="116">
        <f>IF($G74=Paramètres!D$7,$D74,0)</f>
        <v>0</v>
      </c>
      <c r="BA74" s="116">
        <f>IF($G74=Paramètres!D$8,$D74,0)</f>
        <v>0</v>
      </c>
      <c r="BB74" s="116">
        <f>IF($G74=Paramètres!D$9,$D74,0)</f>
        <v>0</v>
      </c>
      <c r="BC74" s="116">
        <f>IF($G74=Paramètres!D$10,$D74,0)</f>
        <v>0</v>
      </c>
      <c r="BD74" s="116">
        <f>IF($G74=Paramètres!D$11,$D74,0)</f>
        <v>0</v>
      </c>
      <c r="BE74" s="116">
        <f>IF($G74=Paramètres!D$12,$D74,0)</f>
        <v>0</v>
      </c>
      <c r="BF74" s="116">
        <f>IF($G74=Paramètres!E$2,$D74,0)</f>
        <v>0</v>
      </c>
      <c r="BG74" s="116">
        <f>IF($G74=Paramètres!E$3,$D74,0)</f>
        <v>0</v>
      </c>
      <c r="BH74" s="116">
        <f>IF($G74=Paramètres!E$4,$D74,0)</f>
        <v>0</v>
      </c>
      <c r="BI74" s="116">
        <f>IF($G74=Paramètres!F$2,$D74,0)</f>
        <v>0</v>
      </c>
      <c r="BJ74" s="116">
        <f>IF($G74=Paramètres!F$3,$D74,0)</f>
        <v>0</v>
      </c>
      <c r="BK74" s="116">
        <f>IF($G74=Paramètres!F$5,$D74,0)</f>
        <v>0</v>
      </c>
      <c r="BL74" s="116">
        <f>IF($G74=Paramètres!F$6,$D74,0)</f>
        <v>0</v>
      </c>
      <c r="BM74" s="116">
        <f>IF($G74=Paramètres!F$7,$D74,0)</f>
        <v>0</v>
      </c>
      <c r="BN74" s="116">
        <f>IF($G74=Paramètres!F$8,$D74,0)</f>
        <v>0</v>
      </c>
      <c r="BO74" s="116">
        <f>IF($G74=Paramètres!F$9,$D74,0)</f>
        <v>0</v>
      </c>
      <c r="BP74" s="116">
        <f t="shared" si="29"/>
        <v>0</v>
      </c>
      <c r="BQ74" s="116">
        <f>IF($G74=Paramètres!H$6,$D74,0)</f>
        <v>0</v>
      </c>
      <c r="BR74" s="116">
        <f>IF($G74=Paramètres!I$2,$D74,0)</f>
        <v>0</v>
      </c>
      <c r="BS74" s="116">
        <f>IF($G74=Paramètres!I$3,$D74,0)</f>
        <v>0</v>
      </c>
      <c r="BT74" s="116">
        <f>IF($G74=Paramètres!I$4,$D74,0)</f>
        <v>0</v>
      </c>
      <c r="BU74" s="116">
        <f>IF($G74=Paramètres!J$2,$D74,0)</f>
        <v>0</v>
      </c>
      <c r="BV74" s="116">
        <f>IF($G74=Paramètres!J$3,$D74,0)</f>
        <v>0</v>
      </c>
      <c r="BW74" s="116">
        <f>IF($G74=Paramètres!J$4,$D74,0)</f>
        <v>0</v>
      </c>
      <c r="BX74" s="116">
        <f t="shared" si="31"/>
        <v>0</v>
      </c>
      <c r="BY74" s="116">
        <f t="shared" si="32"/>
        <v>0</v>
      </c>
      <c r="BZ74" s="116">
        <f t="shared" si="33"/>
        <v>0</v>
      </c>
      <c r="CA74" s="116">
        <f t="shared" si="34"/>
        <v>0</v>
      </c>
      <c r="CB74" s="116">
        <f t="shared" si="35"/>
        <v>0</v>
      </c>
      <c r="CC74" s="116">
        <f t="shared" si="36"/>
        <v>0</v>
      </c>
      <c r="CD74" s="116">
        <f t="shared" si="37"/>
        <v>0</v>
      </c>
      <c r="CE74" s="116">
        <f t="shared" si="38"/>
        <v>0</v>
      </c>
      <c r="CF74" s="116">
        <f t="shared" si="39"/>
        <v>0</v>
      </c>
      <c r="CG74" s="116">
        <f t="shared" si="40"/>
        <v>0</v>
      </c>
      <c r="CH74" s="116">
        <f t="shared" si="41"/>
        <v>0</v>
      </c>
      <c r="CI74" s="116">
        <f t="shared" si="42"/>
        <v>0</v>
      </c>
      <c r="CJ74" s="116">
        <f t="shared" si="43"/>
        <v>0</v>
      </c>
      <c r="CK74" s="116">
        <f t="shared" si="44"/>
        <v>0</v>
      </c>
      <c r="CL74" s="116">
        <f t="shared" si="45"/>
        <v>0</v>
      </c>
      <c r="CM74" s="116">
        <f t="shared" si="46"/>
        <v>0</v>
      </c>
      <c r="CN74" s="116">
        <f t="shared" si="47"/>
        <v>0</v>
      </c>
      <c r="CO74" s="116">
        <f t="shared" si="48"/>
        <v>0</v>
      </c>
      <c r="CP74" s="116">
        <f t="shared" si="49"/>
        <v>0</v>
      </c>
      <c r="CQ74" s="116">
        <f t="shared" si="50"/>
        <v>0</v>
      </c>
      <c r="CR74" s="116">
        <f t="shared" si="51"/>
        <v>0</v>
      </c>
      <c r="CS74" s="116">
        <f t="shared" si="52"/>
        <v>0</v>
      </c>
      <c r="CT74" s="116">
        <f t="shared" si="53"/>
        <v>0</v>
      </c>
      <c r="CU74" s="116">
        <f t="shared" si="54"/>
        <v>0</v>
      </c>
    </row>
    <row r="75" spans="5:99">
      <c r="E75" s="106"/>
      <c r="F75" s="109"/>
      <c r="G75" s="109"/>
      <c r="H75" s="109"/>
      <c r="I75" s="109"/>
      <c r="J75" s="110" t="str">
        <f t="shared" ref="J75:J106" si="55">IF(LEFT($F75,2)="60","Achats",IF(LEFT($F75,2)="61","Services",IF(LEFT($F75,2)="62","Extérieur",IF(LEFT($F75,2)="63","Impot",IF(LEFT($F75,2)="64","Personnel",IF(LEFT($F75,2)="65","Gestion",IF(LEFT($F75,2)="66","Dotations","")))))))</f>
        <v/>
      </c>
      <c r="K75" s="116">
        <f>IF(MONTH($B75)=1,IF($G75=Paramètres!H$2,$D75,0),0)</f>
        <v>0</v>
      </c>
      <c r="L75" s="116">
        <f>IF(OR(MONTH($B75)=1,MONTH($B75)=2,MONTH($B75)=3),IF($G75=Paramètres!H$3,$D75,0),0)</f>
        <v>0</v>
      </c>
      <c r="M75" s="116">
        <f>IF(OR(MONTH($B75)=1,MONTH($B75)=2,MONTH($B75)=3),IF($G75=Paramètres!H$4,$D75,0),0)</f>
        <v>0</v>
      </c>
      <c r="N75" s="116">
        <f>IF(OR(MONTH($B75)=1,MONTH($B75)=2,MONTH($B75)=3),IF($G75=Paramètres!H$5,$D75,0),0)</f>
        <v>0</v>
      </c>
      <c r="O75" s="116">
        <f>IF(MONTH($B75)=1,IF($G75=Paramètres!F$4,$D75,0),0)</f>
        <v>0</v>
      </c>
      <c r="P75" s="116">
        <f>IF(MONTH($B75)=2,IF($G75=Paramètres!$H$2,$D75,0),0)</f>
        <v>0</v>
      </c>
      <c r="Q75" s="116">
        <f>IF(MONTH($B75)=2,IF($G75=Paramètres!$F$4,$D75,0),0)</f>
        <v>0</v>
      </c>
      <c r="R75" s="116">
        <f>IF(MONTH($B75)=3,IF($G75=Paramètres!$H$2,$D75,0),0)</f>
        <v>0</v>
      </c>
      <c r="S75" s="116">
        <f>IF(MONTH($B75)=3,IF($G75=Paramètres!$F$4,$D75,0),0)</f>
        <v>0</v>
      </c>
      <c r="T75" s="116">
        <f>IF(MONTH($B75)=4,IF($G75=Paramètres!$H$2,$D75,0),0)</f>
        <v>0</v>
      </c>
      <c r="U75" s="116">
        <f>IF(OR(MONTH($B75)=4,MONTH($B75)=5,MONTH($B75)=6),IF($G75=Paramètres!$H$3,$D75,0),0)</f>
        <v>0</v>
      </c>
      <c r="V75" s="116">
        <f>IF(OR(MONTH($B75)=4,MONTH($B75)=5,MONTH($B75)=6),IF($G75=Paramètres!$H$4,$D75,0),0)</f>
        <v>0</v>
      </c>
      <c r="W75" s="116">
        <f>IF(OR(MONTH($B75)=4,MONTH($B75)=5,MONTH($B75)=6),IF($G75=Paramètres!$H$5,$D75,0),0)</f>
        <v>0</v>
      </c>
      <c r="X75" s="116">
        <f>IF(MONTH($B75)=4,IF($G75=Paramètres!$F$4,$D75,0),0)</f>
        <v>0</v>
      </c>
      <c r="Y75" s="116">
        <f>IF(MONTH($B75)=5,IF($G75=Paramètres!$H$2,$D75,0),0)</f>
        <v>0</v>
      </c>
      <c r="Z75" s="116">
        <f>IF(MONTH($B75)=5,IF($G75=Paramètres!$F$4,$D75,0),0)</f>
        <v>0</v>
      </c>
      <c r="AA75" s="116">
        <f>IF(MONTH($B75)=6,IF($G75=Paramètres!$H$2,$D75,0),0)</f>
        <v>0</v>
      </c>
      <c r="AB75" s="116">
        <f>IF(MONTH($B75)=6,IF($G75=Paramètres!$F$4,$D75,0),0)</f>
        <v>0</v>
      </c>
      <c r="AC75" s="116">
        <f>IF(MONTH($B75)=7,IF($G75=Paramètres!$H$2,$D75,0),0)</f>
        <v>0</v>
      </c>
      <c r="AD75" s="116">
        <f>IF(OR(MONTH($B75)=7,MONTH($B75)=8,MONTH($B75)=9),IF($G75=Paramètres!$H$3,$D75,0),0)</f>
        <v>0</v>
      </c>
      <c r="AE75" s="116">
        <f>IF(OR(MONTH($B75)=7,MONTH($B75)=8,MONTH($B75)=9),IF($G75=Paramètres!$H$4,$D75,0),0)</f>
        <v>0</v>
      </c>
      <c r="AF75" s="116">
        <f>IF(OR(MONTH($B75)=7,MONTH($B75)=8,MONTH($B75)=9),IF($G75=Paramètres!$H$5,$D75,0),0)</f>
        <v>0</v>
      </c>
      <c r="AG75" s="116">
        <f>IF(MONTH($B75)=7,IF($G75=Paramètres!$F$4,$D75,0),0)</f>
        <v>0</v>
      </c>
      <c r="AH75" s="116">
        <f>IF(MONTH($B75)=8,IF($G75=Paramètres!$H$2,$D75,0),0)</f>
        <v>0</v>
      </c>
      <c r="AI75" s="116">
        <f>IF(MONTH($B75)=8,IF($G75=Paramètres!$F$4,$D75,0),0)</f>
        <v>0</v>
      </c>
      <c r="AJ75" s="116">
        <f>IF(MONTH($B75)=9,IF($G75=Paramètres!$H$2,$D75,0),0)</f>
        <v>0</v>
      </c>
      <c r="AK75" s="116">
        <f>IF(MONTH($B75)=9,IF($G75=Paramètres!$F$4,$D75,0),0)</f>
        <v>0</v>
      </c>
      <c r="AL75" s="116">
        <f>IF(MONTH($B75)=10,IF($G75=Paramètres!$H$2,$D75,0),0)</f>
        <v>0</v>
      </c>
      <c r="AM75" s="116">
        <f>IF(OR(MONTH($B75)=10,MONTH($B75)=11,MONTH($B75)=12),IF($G75=Paramètres!$H$3,$D75,0),0)</f>
        <v>0</v>
      </c>
      <c r="AN75" s="116">
        <f>IF(OR(MONTH($B75)=10,MONTH($B75)=11,MONTH($B75)=12),IF($G75=Paramètres!$H$4,$D75,0),0)</f>
        <v>0</v>
      </c>
      <c r="AO75" s="116">
        <f>IF(OR(MONTH($B75)=10,MONTH($B75)=11,MONTH($B75)=12),IF($G75=Paramètres!$H$5,$D75,0),0)</f>
        <v>0</v>
      </c>
      <c r="AP75" s="116">
        <f>IF(MONTH($B75)=10,IF($G75=Paramètres!$F$4,$D75,0),0)</f>
        <v>0</v>
      </c>
      <c r="AQ75" s="116">
        <f>IF(MONTH($B75)=11,IF($G75=Paramètres!$H$2,$D75,0),0)</f>
        <v>0</v>
      </c>
      <c r="AR75" s="116">
        <f>IF(MONTH($B75)=11,IF($G75=Paramètres!$F$4,$D75,0),0)</f>
        <v>0</v>
      </c>
      <c r="AS75" s="116">
        <f>IF(MONTH($B75)=12,IF($G75=Paramètres!$H$2,$D75,0),0)</f>
        <v>0</v>
      </c>
      <c r="AT75" s="116">
        <f>IF(MONTH($B75)=12,IF($G75=Paramètres!$F$4,$D75,0),0)</f>
        <v>0</v>
      </c>
      <c r="AU75" s="116">
        <f>IF($G75=Paramètres!D$2,$D75,0)</f>
        <v>0</v>
      </c>
      <c r="AV75" s="116">
        <f>IF($G75=Paramètres!D$3,$D75,0)</f>
        <v>0</v>
      </c>
      <c r="AW75" s="116">
        <f>IF($G75=Paramètres!D$4,$D75,0)</f>
        <v>0</v>
      </c>
      <c r="AX75" s="116">
        <f>IF($G75=Paramètres!D$5,$D75,0)</f>
        <v>0</v>
      </c>
      <c r="AY75" s="116">
        <f>IF($G75=Paramètres!D$6,$D75,0)</f>
        <v>0</v>
      </c>
      <c r="AZ75" s="116">
        <f>IF($G75=Paramètres!D$7,$D75,0)</f>
        <v>0</v>
      </c>
      <c r="BA75" s="116">
        <f>IF($G75=Paramètres!D$8,$D75,0)</f>
        <v>0</v>
      </c>
      <c r="BB75" s="116">
        <f>IF($G75=Paramètres!D$9,$D75,0)</f>
        <v>0</v>
      </c>
      <c r="BC75" s="116">
        <f>IF($G75=Paramètres!D$10,$D75,0)</f>
        <v>0</v>
      </c>
      <c r="BD75" s="116">
        <f>IF($G75=Paramètres!D$11,$D75,0)</f>
        <v>0</v>
      </c>
      <c r="BE75" s="116">
        <f>IF($G75=Paramètres!D$12,$D75,0)</f>
        <v>0</v>
      </c>
      <c r="BF75" s="116">
        <f>IF($G75=Paramètres!E$2,$D75,0)</f>
        <v>0</v>
      </c>
      <c r="BG75" s="116">
        <f>IF($G75=Paramètres!E$3,$D75,0)</f>
        <v>0</v>
      </c>
      <c r="BH75" s="116">
        <f>IF($G75=Paramètres!E$4,$D75,0)</f>
        <v>0</v>
      </c>
      <c r="BI75" s="116">
        <f>IF($G75=Paramètres!F$2,$D75,0)</f>
        <v>0</v>
      </c>
      <c r="BJ75" s="116">
        <f>IF($G75=Paramètres!F$3,$D75,0)</f>
        <v>0</v>
      </c>
      <c r="BK75" s="116">
        <f>IF($G75=Paramètres!F$5,$D75,0)</f>
        <v>0</v>
      </c>
      <c r="BL75" s="116">
        <f>IF($G75=Paramètres!F$6,$D75,0)</f>
        <v>0</v>
      </c>
      <c r="BM75" s="116">
        <f>IF($G75=Paramètres!F$7,$D75,0)</f>
        <v>0</v>
      </c>
      <c r="BN75" s="116">
        <f>IF($G75=Paramètres!F$8,$D75,0)</f>
        <v>0</v>
      </c>
      <c r="BO75" s="116">
        <f>IF($G75=Paramètres!F$9,$D75,0)</f>
        <v>0</v>
      </c>
      <c r="BP75" s="116">
        <f t="shared" si="29"/>
        <v>0</v>
      </c>
      <c r="BQ75" s="116">
        <f>IF($G75=Paramètres!H$6,$D75,0)</f>
        <v>0</v>
      </c>
      <c r="BR75" s="116">
        <f>IF($G75=Paramètres!I$2,$D75,0)</f>
        <v>0</v>
      </c>
      <c r="BS75" s="116">
        <f>IF($G75=Paramètres!I$3,$D75,0)</f>
        <v>0</v>
      </c>
      <c r="BT75" s="116">
        <f>IF($G75=Paramètres!I$4,$D75,0)</f>
        <v>0</v>
      </c>
      <c r="BU75" s="116">
        <f>IF($G75=Paramètres!J$2,$D75,0)</f>
        <v>0</v>
      </c>
      <c r="BV75" s="116">
        <f>IF($G75=Paramètres!J$3,$D75,0)</f>
        <v>0</v>
      </c>
      <c r="BW75" s="116">
        <f>IF($G75=Paramètres!J$4,$D75,0)</f>
        <v>0</v>
      </c>
      <c r="BX75" s="116">
        <f t="shared" ref="BX75:BX106" si="56">IF(MONTH($B75)=1,IF($E75="Caisse",$D75,0),0)</f>
        <v>0</v>
      </c>
      <c r="BY75" s="116">
        <f t="shared" ref="BY75:BY106" si="57">IF(MONTH($B75)=2,IF($E75="Caisse",$D75,0),0)</f>
        <v>0</v>
      </c>
      <c r="BZ75" s="116">
        <f t="shared" ref="BZ75:BZ106" si="58">IF(MONTH($B75)=3,IF($E75="Caisse",$D75,0),0)</f>
        <v>0</v>
      </c>
      <c r="CA75" s="116">
        <f t="shared" ref="CA75:CA106" si="59">IF(MONTH($B75)=4,IF($E75="Caisse",$D75,0),0)</f>
        <v>0</v>
      </c>
      <c r="CB75" s="116">
        <f t="shared" ref="CB75:CB106" si="60">IF(MONTH($B75)=5,IF($E75="Caisse",$D75,0),0)</f>
        <v>0</v>
      </c>
      <c r="CC75" s="116">
        <f t="shared" ref="CC75:CC106" si="61">IF(MONTH($B75)=6,IF($E75="Caisse",$D75,0),0)</f>
        <v>0</v>
      </c>
      <c r="CD75" s="116">
        <f t="shared" ref="CD75:CD106" si="62">IF(MONTH($B75)=7,IF($E75="Caisse",$D75,0),0)</f>
        <v>0</v>
      </c>
      <c r="CE75" s="116">
        <f t="shared" ref="CE75:CE106" si="63">IF(MONTH($B75)=8,IF($E75="Caisse",$D75,0),0)</f>
        <v>0</v>
      </c>
      <c r="CF75" s="116">
        <f t="shared" ref="CF75:CF106" si="64">IF(MONTH($B75)=9,IF($E75="Caisse",$D75,0),0)</f>
        <v>0</v>
      </c>
      <c r="CG75" s="116">
        <f t="shared" ref="CG75:CG106" si="65">IF(MONTH($B75)=10,IF($E75="Caisse",$D75,0),0)</f>
        <v>0</v>
      </c>
      <c r="CH75" s="116">
        <f t="shared" ref="CH75:CH106" si="66">IF(MONTH($B75)=11,IF($E75="Caisse",$D75,0),0)</f>
        <v>0</v>
      </c>
      <c r="CI75" s="116">
        <f t="shared" ref="CI75:CI106" si="67">IF(MONTH($B75)=12,IF($E75="Caisse",$D75,0),0)</f>
        <v>0</v>
      </c>
      <c r="CJ75" s="116">
        <f t="shared" ref="CJ75:CJ106" si="68">IF(MONTH($B75)=1,IF($E75="Banque",$D75,0),0)</f>
        <v>0</v>
      </c>
      <c r="CK75" s="116">
        <f t="shared" ref="CK75:CK106" si="69">IF(MONTH($B75)=2,IF($E75="Banque",$D75,0),0)</f>
        <v>0</v>
      </c>
      <c r="CL75" s="116">
        <f t="shared" ref="CL75:CL106" si="70">IF(MONTH($B75)=3,IF($E75="Banque",$D75,0),0)</f>
        <v>0</v>
      </c>
      <c r="CM75" s="116">
        <f t="shared" ref="CM75:CM106" si="71">IF(MONTH($B75)=4,IF($E75="Banque",$D75,0),0)</f>
        <v>0</v>
      </c>
      <c r="CN75" s="116">
        <f t="shared" ref="CN75:CN106" si="72">IF(MONTH($B75)=5,IF($E75="Banque",$D75,0),0)</f>
        <v>0</v>
      </c>
      <c r="CO75" s="116">
        <f t="shared" ref="CO75:CO106" si="73">IF(MONTH($B75)=6,IF($E75="Banque",$D75,0),0)</f>
        <v>0</v>
      </c>
      <c r="CP75" s="116">
        <f t="shared" ref="CP75:CP106" si="74">IF(MONTH($B75)=7,IF($E75="Banque",$D75,0),0)</f>
        <v>0</v>
      </c>
      <c r="CQ75" s="116">
        <f t="shared" ref="CQ75:CQ106" si="75">IF(MONTH($B75)=8,IF($E75="Banque",$D75,0),0)</f>
        <v>0</v>
      </c>
      <c r="CR75" s="116">
        <f t="shared" ref="CR75:CR106" si="76">IF(MONTH($B75)=9,IF($E75="Banque",$D75,0),0)</f>
        <v>0</v>
      </c>
      <c r="CS75" s="116">
        <f t="shared" ref="CS75:CS106" si="77">IF(MONTH($B75)=10,IF($E75="Banque",$D75,0),0)</f>
        <v>0</v>
      </c>
      <c r="CT75" s="116">
        <f t="shared" ref="CT75:CT106" si="78">IF(MONTH($B75)=11,IF($E75="Banque",$D75,0),0)</f>
        <v>0</v>
      </c>
      <c r="CU75" s="116">
        <f t="shared" ref="CU75:CU106" si="79">IF(MONTH($B75)=12,IF($E75="Banque",$D75,0),0)</f>
        <v>0</v>
      </c>
    </row>
    <row r="76" spans="5:99">
      <c r="E76" s="106"/>
      <c r="F76" s="109"/>
      <c r="G76" s="109"/>
      <c r="H76" s="109"/>
      <c r="I76" s="109"/>
      <c r="J76" s="110" t="str">
        <f t="shared" si="55"/>
        <v/>
      </c>
      <c r="K76" s="116">
        <f>IF(MONTH($B76)=1,IF($G76=Paramètres!H$2,$D76,0),0)</f>
        <v>0</v>
      </c>
      <c r="L76" s="116">
        <f>IF(OR(MONTH($B76)=1,MONTH($B76)=2,MONTH($B76)=3),IF($G76=Paramètres!H$3,$D76,0),0)</f>
        <v>0</v>
      </c>
      <c r="M76" s="116">
        <f>IF(OR(MONTH($B76)=1,MONTH($B76)=2,MONTH($B76)=3),IF($G76=Paramètres!H$4,$D76,0),0)</f>
        <v>0</v>
      </c>
      <c r="N76" s="116">
        <f>IF(OR(MONTH($B76)=1,MONTH($B76)=2,MONTH($B76)=3),IF($G76=Paramètres!H$5,$D76,0),0)</f>
        <v>0</v>
      </c>
      <c r="O76" s="116">
        <f>IF(MONTH($B76)=1,IF($G76=Paramètres!F$4,$D76,0),0)</f>
        <v>0</v>
      </c>
      <c r="P76" s="116">
        <f>IF(MONTH($B76)=2,IF($G76=Paramètres!$H$2,$D76,0),0)</f>
        <v>0</v>
      </c>
      <c r="Q76" s="116">
        <f>IF(MONTH($B76)=2,IF($G76=Paramètres!$F$4,$D76,0),0)</f>
        <v>0</v>
      </c>
      <c r="R76" s="116">
        <f>IF(MONTH($B76)=3,IF($G76=Paramètres!$H$2,$D76,0),0)</f>
        <v>0</v>
      </c>
      <c r="S76" s="116">
        <f>IF(MONTH($B76)=3,IF($G76=Paramètres!$F$4,$D76,0),0)</f>
        <v>0</v>
      </c>
      <c r="T76" s="116">
        <f>IF(MONTH($B76)=4,IF($G76=Paramètres!$H$2,$D76,0),0)</f>
        <v>0</v>
      </c>
      <c r="U76" s="116">
        <f>IF(OR(MONTH($B76)=4,MONTH($B76)=5,MONTH($B76)=6),IF($G76=Paramètres!$H$3,$D76,0),0)</f>
        <v>0</v>
      </c>
      <c r="V76" s="116">
        <f>IF(OR(MONTH($B76)=4,MONTH($B76)=5,MONTH($B76)=6),IF($G76=Paramètres!$H$4,$D76,0),0)</f>
        <v>0</v>
      </c>
      <c r="W76" s="116">
        <f>IF(OR(MONTH($B76)=4,MONTH($B76)=5,MONTH($B76)=6),IF($G76=Paramètres!$H$5,$D76,0),0)</f>
        <v>0</v>
      </c>
      <c r="X76" s="116">
        <f>IF(MONTH($B76)=4,IF($G76=Paramètres!$F$4,$D76,0),0)</f>
        <v>0</v>
      </c>
      <c r="Y76" s="116">
        <f>IF(MONTH($B76)=5,IF($G76=Paramètres!$H$2,$D76,0),0)</f>
        <v>0</v>
      </c>
      <c r="Z76" s="116">
        <f>IF(MONTH($B76)=5,IF($G76=Paramètres!$F$4,$D76,0),0)</f>
        <v>0</v>
      </c>
      <c r="AA76" s="116">
        <f>IF(MONTH($B76)=6,IF($G76=Paramètres!$H$2,$D76,0),0)</f>
        <v>0</v>
      </c>
      <c r="AB76" s="116">
        <f>IF(MONTH($B76)=6,IF($G76=Paramètres!$F$4,$D76,0),0)</f>
        <v>0</v>
      </c>
      <c r="AC76" s="116">
        <f>IF(MONTH($B76)=7,IF($G76=Paramètres!$H$2,$D76,0),0)</f>
        <v>0</v>
      </c>
      <c r="AD76" s="116">
        <f>IF(OR(MONTH($B76)=7,MONTH($B76)=8,MONTH($B76)=9),IF($G76=Paramètres!$H$3,$D76,0),0)</f>
        <v>0</v>
      </c>
      <c r="AE76" s="116">
        <f>IF(OR(MONTH($B76)=7,MONTH($B76)=8,MONTH($B76)=9),IF($G76=Paramètres!$H$4,$D76,0),0)</f>
        <v>0</v>
      </c>
      <c r="AF76" s="116">
        <f>IF(OR(MONTH($B76)=7,MONTH($B76)=8,MONTH($B76)=9),IF($G76=Paramètres!$H$5,$D76,0),0)</f>
        <v>0</v>
      </c>
      <c r="AG76" s="116">
        <f>IF(MONTH($B76)=7,IF($G76=Paramètres!$F$4,$D76,0),0)</f>
        <v>0</v>
      </c>
      <c r="AH76" s="116">
        <f>IF(MONTH($B76)=8,IF($G76=Paramètres!$H$2,$D76,0),0)</f>
        <v>0</v>
      </c>
      <c r="AI76" s="116">
        <f>IF(MONTH($B76)=8,IF($G76=Paramètres!$F$4,$D76,0),0)</f>
        <v>0</v>
      </c>
      <c r="AJ76" s="116">
        <f>IF(MONTH($B76)=9,IF($G76=Paramètres!$H$2,$D76,0),0)</f>
        <v>0</v>
      </c>
      <c r="AK76" s="116">
        <f>IF(MONTH($B76)=9,IF($G76=Paramètres!$F$4,$D76,0),0)</f>
        <v>0</v>
      </c>
      <c r="AL76" s="116">
        <f>IF(MONTH($B76)=10,IF($G76=Paramètres!$H$2,$D76,0),0)</f>
        <v>0</v>
      </c>
      <c r="AM76" s="116">
        <f>IF(OR(MONTH($B76)=10,MONTH($B76)=11,MONTH($B76)=12),IF($G76=Paramètres!$H$3,$D76,0),0)</f>
        <v>0</v>
      </c>
      <c r="AN76" s="116">
        <f>IF(OR(MONTH($B76)=10,MONTH($B76)=11,MONTH($B76)=12),IF($G76=Paramètres!$H$4,$D76,0),0)</f>
        <v>0</v>
      </c>
      <c r="AO76" s="116">
        <f>IF(OR(MONTH($B76)=10,MONTH($B76)=11,MONTH($B76)=12),IF($G76=Paramètres!$H$5,$D76,0),0)</f>
        <v>0</v>
      </c>
      <c r="AP76" s="116">
        <f>IF(MONTH($B76)=10,IF($G76=Paramètres!$F$4,$D76,0),0)</f>
        <v>0</v>
      </c>
      <c r="AQ76" s="116">
        <f>IF(MONTH($B76)=11,IF($G76=Paramètres!$H$2,$D76,0),0)</f>
        <v>0</v>
      </c>
      <c r="AR76" s="116">
        <f>IF(MONTH($B76)=11,IF($G76=Paramètres!$F$4,$D76,0),0)</f>
        <v>0</v>
      </c>
      <c r="AS76" s="116">
        <f>IF(MONTH($B76)=12,IF($G76=Paramètres!$H$2,$D76,0),0)</f>
        <v>0</v>
      </c>
      <c r="AT76" s="116">
        <f>IF(MONTH($B76)=12,IF($G76=Paramètres!$F$4,$D76,0),0)</f>
        <v>0</v>
      </c>
      <c r="AU76" s="116">
        <f>IF($G76=Paramètres!D$2,$D76,0)</f>
        <v>0</v>
      </c>
      <c r="AV76" s="116">
        <f>IF($G76=Paramètres!D$3,$D76,0)</f>
        <v>0</v>
      </c>
      <c r="AW76" s="116">
        <f>IF($G76=Paramètres!D$4,$D76,0)</f>
        <v>0</v>
      </c>
      <c r="AX76" s="116">
        <f>IF($G76=Paramètres!D$5,$D76,0)</f>
        <v>0</v>
      </c>
      <c r="AY76" s="116">
        <f>IF($G76=Paramètres!D$6,$D76,0)</f>
        <v>0</v>
      </c>
      <c r="AZ76" s="116">
        <f>IF($G76=Paramètres!D$7,$D76,0)</f>
        <v>0</v>
      </c>
      <c r="BA76" s="116">
        <f>IF($G76=Paramètres!D$8,$D76,0)</f>
        <v>0</v>
      </c>
      <c r="BB76" s="116">
        <f>IF($G76=Paramètres!D$9,$D76,0)</f>
        <v>0</v>
      </c>
      <c r="BC76" s="116">
        <f>IF($G76=Paramètres!D$10,$D76,0)</f>
        <v>0</v>
      </c>
      <c r="BD76" s="116">
        <f>IF($G76=Paramètres!D$11,$D76,0)</f>
        <v>0</v>
      </c>
      <c r="BE76" s="116">
        <f>IF($G76=Paramètres!D$12,$D76,0)</f>
        <v>0</v>
      </c>
      <c r="BF76" s="116">
        <f>IF($G76=Paramètres!E$2,$D76,0)</f>
        <v>0</v>
      </c>
      <c r="BG76" s="116">
        <f>IF($G76=Paramètres!E$3,$D76,0)</f>
        <v>0</v>
      </c>
      <c r="BH76" s="116">
        <f>IF($G76=Paramètres!E$4,$D76,0)</f>
        <v>0</v>
      </c>
      <c r="BI76" s="116">
        <f>IF($G76=Paramètres!F$2,$D76,0)</f>
        <v>0</v>
      </c>
      <c r="BJ76" s="116">
        <f>IF($G76=Paramètres!F$3,$D76,0)</f>
        <v>0</v>
      </c>
      <c r="BK76" s="116">
        <f>IF($G76=Paramètres!F$5,$D76,0)</f>
        <v>0</v>
      </c>
      <c r="BL76" s="116">
        <f>IF($G76=Paramètres!F$6,$D76,0)</f>
        <v>0</v>
      </c>
      <c r="BM76" s="116">
        <f>IF($G76=Paramètres!F$7,$D76,0)</f>
        <v>0</v>
      </c>
      <c r="BN76" s="116">
        <f>IF($G76=Paramètres!F$8,$D76,0)</f>
        <v>0</v>
      </c>
      <c r="BO76" s="116">
        <f>IF($G76=Paramètres!F$9,$D76,0)</f>
        <v>0</v>
      </c>
      <c r="BP76" s="116">
        <f t="shared" si="29"/>
        <v>0</v>
      </c>
      <c r="BQ76" s="116">
        <f>IF($G76=Paramètres!H$6,$D76,0)</f>
        <v>0</v>
      </c>
      <c r="BR76" s="116">
        <f>IF($G76=Paramètres!I$2,$D76,0)</f>
        <v>0</v>
      </c>
      <c r="BS76" s="116">
        <f>IF($G76=Paramètres!I$3,$D76,0)</f>
        <v>0</v>
      </c>
      <c r="BT76" s="116">
        <f>IF($G76=Paramètres!I$4,$D76,0)</f>
        <v>0</v>
      </c>
      <c r="BU76" s="116">
        <f>IF($G76=Paramètres!J$2,$D76,0)</f>
        <v>0</v>
      </c>
      <c r="BV76" s="116">
        <f>IF($G76=Paramètres!J$3,$D76,0)</f>
        <v>0</v>
      </c>
      <c r="BW76" s="116">
        <f>IF($G76=Paramètres!J$4,$D76,0)</f>
        <v>0</v>
      </c>
      <c r="BX76" s="116">
        <f t="shared" si="56"/>
        <v>0</v>
      </c>
      <c r="BY76" s="116">
        <f t="shared" si="57"/>
        <v>0</v>
      </c>
      <c r="BZ76" s="116">
        <f t="shared" si="58"/>
        <v>0</v>
      </c>
      <c r="CA76" s="116">
        <f t="shared" si="59"/>
        <v>0</v>
      </c>
      <c r="CB76" s="116">
        <f t="shared" si="60"/>
        <v>0</v>
      </c>
      <c r="CC76" s="116">
        <f t="shared" si="61"/>
        <v>0</v>
      </c>
      <c r="CD76" s="116">
        <f t="shared" si="62"/>
        <v>0</v>
      </c>
      <c r="CE76" s="116">
        <f t="shared" si="63"/>
        <v>0</v>
      </c>
      <c r="CF76" s="116">
        <f t="shared" si="64"/>
        <v>0</v>
      </c>
      <c r="CG76" s="116">
        <f t="shared" si="65"/>
        <v>0</v>
      </c>
      <c r="CH76" s="116">
        <f t="shared" si="66"/>
        <v>0</v>
      </c>
      <c r="CI76" s="116">
        <f t="shared" si="67"/>
        <v>0</v>
      </c>
      <c r="CJ76" s="116">
        <f t="shared" si="68"/>
        <v>0</v>
      </c>
      <c r="CK76" s="116">
        <f t="shared" si="69"/>
        <v>0</v>
      </c>
      <c r="CL76" s="116">
        <f t="shared" si="70"/>
        <v>0</v>
      </c>
      <c r="CM76" s="116">
        <f t="shared" si="71"/>
        <v>0</v>
      </c>
      <c r="CN76" s="116">
        <f t="shared" si="72"/>
        <v>0</v>
      </c>
      <c r="CO76" s="116">
        <f t="shared" si="73"/>
        <v>0</v>
      </c>
      <c r="CP76" s="116">
        <f t="shared" si="74"/>
        <v>0</v>
      </c>
      <c r="CQ76" s="116">
        <f t="shared" si="75"/>
        <v>0</v>
      </c>
      <c r="CR76" s="116">
        <f t="shared" si="76"/>
        <v>0</v>
      </c>
      <c r="CS76" s="116">
        <f t="shared" si="77"/>
        <v>0</v>
      </c>
      <c r="CT76" s="116">
        <f t="shared" si="78"/>
        <v>0</v>
      </c>
      <c r="CU76" s="116">
        <f t="shared" si="79"/>
        <v>0</v>
      </c>
    </row>
    <row r="77" spans="5:99">
      <c r="E77" s="106"/>
      <c r="F77" s="109"/>
      <c r="G77" s="109"/>
      <c r="H77" s="109"/>
      <c r="I77" s="109"/>
      <c r="J77" s="110" t="str">
        <f t="shared" si="55"/>
        <v/>
      </c>
      <c r="K77" s="116">
        <f>IF(MONTH($B77)=1,IF($G77=Paramètres!H$2,$D77,0),0)</f>
        <v>0</v>
      </c>
      <c r="L77" s="116">
        <f>IF(OR(MONTH($B77)=1,MONTH($B77)=2,MONTH($B77)=3),IF($G77=Paramètres!H$3,$D77,0),0)</f>
        <v>0</v>
      </c>
      <c r="M77" s="116">
        <f>IF(OR(MONTH($B77)=1,MONTH($B77)=2,MONTH($B77)=3),IF($G77=Paramètres!H$4,$D77,0),0)</f>
        <v>0</v>
      </c>
      <c r="N77" s="116">
        <f>IF(OR(MONTH($B77)=1,MONTH($B77)=2,MONTH($B77)=3),IF($G77=Paramètres!H$5,$D77,0),0)</f>
        <v>0</v>
      </c>
      <c r="O77" s="116">
        <f>IF(MONTH($B77)=1,IF($G77=Paramètres!F$4,$D77,0),0)</f>
        <v>0</v>
      </c>
      <c r="P77" s="116">
        <f>IF(MONTH($B77)=2,IF($G77=Paramètres!$H$2,$D77,0),0)</f>
        <v>0</v>
      </c>
      <c r="Q77" s="116">
        <f>IF(MONTH($B77)=2,IF($G77=Paramètres!$F$4,$D77,0),0)</f>
        <v>0</v>
      </c>
      <c r="R77" s="116">
        <f>IF(MONTH($B77)=3,IF($G77=Paramètres!$H$2,$D77,0),0)</f>
        <v>0</v>
      </c>
      <c r="S77" s="116">
        <f>IF(MONTH($B77)=3,IF($G77=Paramètres!$F$4,$D77,0),0)</f>
        <v>0</v>
      </c>
      <c r="T77" s="116">
        <f>IF(MONTH($B77)=4,IF($G77=Paramètres!$H$2,$D77,0),0)</f>
        <v>0</v>
      </c>
      <c r="U77" s="116">
        <f>IF(OR(MONTH($B77)=4,MONTH($B77)=5,MONTH($B77)=6),IF($G77=Paramètres!$H$3,$D77,0),0)</f>
        <v>0</v>
      </c>
      <c r="V77" s="116">
        <f>IF(OR(MONTH($B77)=4,MONTH($B77)=5,MONTH($B77)=6),IF($G77=Paramètres!$H$4,$D77,0),0)</f>
        <v>0</v>
      </c>
      <c r="W77" s="116">
        <f>IF(OR(MONTH($B77)=4,MONTH($B77)=5,MONTH($B77)=6),IF($G77=Paramètres!$H$5,$D77,0),0)</f>
        <v>0</v>
      </c>
      <c r="X77" s="116">
        <f>IF(MONTH($B77)=4,IF($G77=Paramètres!$F$4,$D77,0),0)</f>
        <v>0</v>
      </c>
      <c r="Y77" s="116">
        <f>IF(MONTH($B77)=5,IF($G77=Paramètres!$H$2,$D77,0),0)</f>
        <v>0</v>
      </c>
      <c r="Z77" s="116">
        <f>IF(MONTH($B77)=5,IF($G77=Paramètres!$F$4,$D77,0),0)</f>
        <v>0</v>
      </c>
      <c r="AA77" s="116">
        <f>IF(MONTH($B77)=6,IF($G77=Paramètres!$H$2,$D77,0),0)</f>
        <v>0</v>
      </c>
      <c r="AB77" s="116">
        <f>IF(MONTH($B77)=6,IF($G77=Paramètres!$F$4,$D77,0),0)</f>
        <v>0</v>
      </c>
      <c r="AC77" s="116">
        <f>IF(MONTH($B77)=7,IF($G77=Paramètres!$H$2,$D77,0),0)</f>
        <v>0</v>
      </c>
      <c r="AD77" s="116">
        <f>IF(OR(MONTH($B77)=7,MONTH($B77)=8,MONTH($B77)=9),IF($G77=Paramètres!$H$3,$D77,0),0)</f>
        <v>0</v>
      </c>
      <c r="AE77" s="116">
        <f>IF(OR(MONTH($B77)=7,MONTH($B77)=8,MONTH($B77)=9),IF($G77=Paramètres!$H$4,$D77,0),0)</f>
        <v>0</v>
      </c>
      <c r="AF77" s="116">
        <f>IF(OR(MONTH($B77)=7,MONTH($B77)=8,MONTH($B77)=9),IF($G77=Paramètres!$H$5,$D77,0),0)</f>
        <v>0</v>
      </c>
      <c r="AG77" s="116">
        <f>IF(MONTH($B77)=7,IF($G77=Paramètres!$F$4,$D77,0),0)</f>
        <v>0</v>
      </c>
      <c r="AH77" s="116">
        <f>IF(MONTH($B77)=8,IF($G77=Paramètres!$H$2,$D77,0),0)</f>
        <v>0</v>
      </c>
      <c r="AI77" s="116">
        <f>IF(MONTH($B77)=8,IF($G77=Paramètres!$F$4,$D77,0),0)</f>
        <v>0</v>
      </c>
      <c r="AJ77" s="116">
        <f>IF(MONTH($B77)=9,IF($G77=Paramètres!$H$2,$D77,0),0)</f>
        <v>0</v>
      </c>
      <c r="AK77" s="116">
        <f>IF(MONTH($B77)=9,IF($G77=Paramètres!$F$4,$D77,0),0)</f>
        <v>0</v>
      </c>
      <c r="AL77" s="116">
        <f>IF(MONTH($B77)=10,IF($G77=Paramètres!$H$2,$D77,0),0)</f>
        <v>0</v>
      </c>
      <c r="AM77" s="116">
        <f>IF(OR(MONTH($B77)=10,MONTH($B77)=11,MONTH($B77)=12),IF($G77=Paramètres!$H$3,$D77,0),0)</f>
        <v>0</v>
      </c>
      <c r="AN77" s="116">
        <f>IF(OR(MONTH($B77)=10,MONTH($B77)=11,MONTH($B77)=12),IF($G77=Paramètres!$H$4,$D77,0),0)</f>
        <v>0</v>
      </c>
      <c r="AO77" s="116">
        <f>IF(OR(MONTH($B77)=10,MONTH($B77)=11,MONTH($B77)=12),IF($G77=Paramètres!$H$5,$D77,0),0)</f>
        <v>0</v>
      </c>
      <c r="AP77" s="116">
        <f>IF(MONTH($B77)=10,IF($G77=Paramètres!$F$4,$D77,0),0)</f>
        <v>0</v>
      </c>
      <c r="AQ77" s="116">
        <f>IF(MONTH($B77)=11,IF($G77=Paramètres!$H$2,$D77,0),0)</f>
        <v>0</v>
      </c>
      <c r="AR77" s="116">
        <f>IF(MONTH($B77)=11,IF($G77=Paramètres!$F$4,$D77,0),0)</f>
        <v>0</v>
      </c>
      <c r="AS77" s="116">
        <f>IF(MONTH($B77)=12,IF($G77=Paramètres!$H$2,$D77,0),0)</f>
        <v>0</v>
      </c>
      <c r="AT77" s="116">
        <f>IF(MONTH($B77)=12,IF($G77=Paramètres!$F$4,$D77,0),0)</f>
        <v>0</v>
      </c>
      <c r="AU77" s="116">
        <f>IF($G77=Paramètres!D$2,$D77,0)</f>
        <v>0</v>
      </c>
      <c r="AV77" s="116">
        <f>IF($G77=Paramètres!D$3,$D77,0)</f>
        <v>0</v>
      </c>
      <c r="AW77" s="116">
        <f>IF($G77=Paramètres!D$4,$D77,0)</f>
        <v>0</v>
      </c>
      <c r="AX77" s="116">
        <f>IF($G77=Paramètres!D$5,$D77,0)</f>
        <v>0</v>
      </c>
      <c r="AY77" s="116">
        <f>IF($G77=Paramètres!D$6,$D77,0)</f>
        <v>0</v>
      </c>
      <c r="AZ77" s="116">
        <f>IF($G77=Paramètres!D$7,$D77,0)</f>
        <v>0</v>
      </c>
      <c r="BA77" s="116">
        <f>IF($G77=Paramètres!D$8,$D77,0)</f>
        <v>0</v>
      </c>
      <c r="BB77" s="116">
        <f>IF($G77=Paramètres!D$9,$D77,0)</f>
        <v>0</v>
      </c>
      <c r="BC77" s="116">
        <f>IF($G77=Paramètres!D$10,$D77,0)</f>
        <v>0</v>
      </c>
      <c r="BD77" s="116">
        <f>IF($G77=Paramètres!D$11,$D77,0)</f>
        <v>0</v>
      </c>
      <c r="BE77" s="116">
        <f>IF($G77=Paramètres!D$12,$D77,0)</f>
        <v>0</v>
      </c>
      <c r="BF77" s="116">
        <f>IF($G77=Paramètres!E$2,$D77,0)</f>
        <v>0</v>
      </c>
      <c r="BG77" s="116">
        <f>IF($G77=Paramètres!E$3,$D77,0)</f>
        <v>0</v>
      </c>
      <c r="BH77" s="116">
        <f>IF($G77=Paramètres!E$4,$D77,0)</f>
        <v>0</v>
      </c>
      <c r="BI77" s="116">
        <f>IF($G77=Paramètres!F$2,$D77,0)</f>
        <v>0</v>
      </c>
      <c r="BJ77" s="116">
        <f>IF($G77=Paramètres!F$3,$D77,0)</f>
        <v>0</v>
      </c>
      <c r="BK77" s="116">
        <f>IF($G77=Paramètres!F$5,$D77,0)</f>
        <v>0</v>
      </c>
      <c r="BL77" s="116">
        <f>IF($G77=Paramètres!F$6,$D77,0)</f>
        <v>0</v>
      </c>
      <c r="BM77" s="116">
        <f>IF($G77=Paramètres!F$7,$D77,0)</f>
        <v>0</v>
      </c>
      <c r="BN77" s="116">
        <f>IF($G77=Paramètres!F$8,$D77,0)</f>
        <v>0</v>
      </c>
      <c r="BO77" s="116">
        <f>IF($G77=Paramètres!F$9,$D77,0)</f>
        <v>0</v>
      </c>
      <c r="BP77" s="116">
        <f t="shared" si="29"/>
        <v>0</v>
      </c>
      <c r="BQ77" s="116">
        <f>IF($G77=Paramètres!H$6,$D77,0)</f>
        <v>0</v>
      </c>
      <c r="BR77" s="116">
        <f>IF($G77=Paramètres!I$2,$D77,0)</f>
        <v>0</v>
      </c>
      <c r="BS77" s="116">
        <f>IF($G77=Paramètres!I$3,$D77,0)</f>
        <v>0</v>
      </c>
      <c r="BT77" s="116">
        <f>IF($G77=Paramètres!I$4,$D77,0)</f>
        <v>0</v>
      </c>
      <c r="BU77" s="116">
        <f>IF($G77=Paramètres!J$2,$D77,0)</f>
        <v>0</v>
      </c>
      <c r="BV77" s="116">
        <f>IF($G77=Paramètres!J$3,$D77,0)</f>
        <v>0</v>
      </c>
      <c r="BW77" s="116">
        <f>IF($G77=Paramètres!J$4,$D77,0)</f>
        <v>0</v>
      </c>
      <c r="BX77" s="116">
        <f t="shared" si="56"/>
        <v>0</v>
      </c>
      <c r="BY77" s="116">
        <f t="shared" si="57"/>
        <v>0</v>
      </c>
      <c r="BZ77" s="116">
        <f t="shared" si="58"/>
        <v>0</v>
      </c>
      <c r="CA77" s="116">
        <f t="shared" si="59"/>
        <v>0</v>
      </c>
      <c r="CB77" s="116">
        <f t="shared" si="60"/>
        <v>0</v>
      </c>
      <c r="CC77" s="116">
        <f t="shared" si="61"/>
        <v>0</v>
      </c>
      <c r="CD77" s="116">
        <f t="shared" si="62"/>
        <v>0</v>
      </c>
      <c r="CE77" s="116">
        <f t="shared" si="63"/>
        <v>0</v>
      </c>
      <c r="CF77" s="116">
        <f t="shared" si="64"/>
        <v>0</v>
      </c>
      <c r="CG77" s="116">
        <f t="shared" si="65"/>
        <v>0</v>
      </c>
      <c r="CH77" s="116">
        <f t="shared" si="66"/>
        <v>0</v>
      </c>
      <c r="CI77" s="116">
        <f t="shared" si="67"/>
        <v>0</v>
      </c>
      <c r="CJ77" s="116">
        <f t="shared" si="68"/>
        <v>0</v>
      </c>
      <c r="CK77" s="116">
        <f t="shared" si="69"/>
        <v>0</v>
      </c>
      <c r="CL77" s="116">
        <f t="shared" si="70"/>
        <v>0</v>
      </c>
      <c r="CM77" s="116">
        <f t="shared" si="71"/>
        <v>0</v>
      </c>
      <c r="CN77" s="116">
        <f t="shared" si="72"/>
        <v>0</v>
      </c>
      <c r="CO77" s="116">
        <f t="shared" si="73"/>
        <v>0</v>
      </c>
      <c r="CP77" s="116">
        <f t="shared" si="74"/>
        <v>0</v>
      </c>
      <c r="CQ77" s="116">
        <f t="shared" si="75"/>
        <v>0</v>
      </c>
      <c r="CR77" s="116">
        <f t="shared" si="76"/>
        <v>0</v>
      </c>
      <c r="CS77" s="116">
        <f t="shared" si="77"/>
        <v>0</v>
      </c>
      <c r="CT77" s="116">
        <f t="shared" si="78"/>
        <v>0</v>
      </c>
      <c r="CU77" s="116">
        <f t="shared" si="79"/>
        <v>0</v>
      </c>
    </row>
    <row r="78" spans="5:99">
      <c r="E78" s="106"/>
      <c r="F78" s="109"/>
      <c r="G78" s="109"/>
      <c r="H78" s="109"/>
      <c r="I78" s="109"/>
      <c r="J78" s="110" t="str">
        <f t="shared" si="55"/>
        <v/>
      </c>
      <c r="K78" s="116">
        <f>IF(MONTH($B78)=1,IF($G78=Paramètres!H$2,$D78,0),0)</f>
        <v>0</v>
      </c>
      <c r="L78" s="116">
        <f>IF(OR(MONTH($B78)=1,MONTH($B78)=2,MONTH($B78)=3),IF($G78=Paramètres!H$3,$D78,0),0)</f>
        <v>0</v>
      </c>
      <c r="M78" s="116">
        <f>IF(OR(MONTH($B78)=1,MONTH($B78)=2,MONTH($B78)=3),IF($G78=Paramètres!H$4,$D78,0),0)</f>
        <v>0</v>
      </c>
      <c r="N78" s="116">
        <f>IF(OR(MONTH($B78)=1,MONTH($B78)=2,MONTH($B78)=3),IF($G78=Paramètres!H$5,$D78,0),0)</f>
        <v>0</v>
      </c>
      <c r="O78" s="116">
        <f>IF(MONTH($B78)=1,IF($G78=Paramètres!F$4,$D78,0),0)</f>
        <v>0</v>
      </c>
      <c r="P78" s="116">
        <f>IF(MONTH($B78)=2,IF($G78=Paramètres!$H$2,$D78,0),0)</f>
        <v>0</v>
      </c>
      <c r="Q78" s="116">
        <f>IF(MONTH($B78)=2,IF($G78=Paramètres!$F$4,$D78,0),0)</f>
        <v>0</v>
      </c>
      <c r="R78" s="116">
        <f>IF(MONTH($B78)=3,IF($G78=Paramètres!$H$2,$D78,0),0)</f>
        <v>0</v>
      </c>
      <c r="S78" s="116">
        <f>IF(MONTH($B78)=3,IF($G78=Paramètres!$F$4,$D78,0),0)</f>
        <v>0</v>
      </c>
      <c r="T78" s="116">
        <f>IF(MONTH($B78)=4,IF($G78=Paramètres!$H$2,$D78,0),0)</f>
        <v>0</v>
      </c>
      <c r="U78" s="116">
        <f>IF(OR(MONTH($B78)=4,MONTH($B78)=5,MONTH($B78)=6),IF($G78=Paramètres!$H$3,$D78,0),0)</f>
        <v>0</v>
      </c>
      <c r="V78" s="116">
        <f>IF(OR(MONTH($B78)=4,MONTH($B78)=5,MONTH($B78)=6),IF($G78=Paramètres!$H$4,$D78,0),0)</f>
        <v>0</v>
      </c>
      <c r="W78" s="116">
        <f>IF(OR(MONTH($B78)=4,MONTH($B78)=5,MONTH($B78)=6),IF($G78=Paramètres!$H$5,$D78,0),0)</f>
        <v>0</v>
      </c>
      <c r="X78" s="116">
        <f>IF(MONTH($B78)=4,IF($G78=Paramètres!$F$4,$D78,0),0)</f>
        <v>0</v>
      </c>
      <c r="Y78" s="116">
        <f>IF(MONTH($B78)=5,IF($G78=Paramètres!$H$2,$D78,0),0)</f>
        <v>0</v>
      </c>
      <c r="Z78" s="116">
        <f>IF(MONTH($B78)=5,IF($G78=Paramètres!$F$4,$D78,0),0)</f>
        <v>0</v>
      </c>
      <c r="AA78" s="116">
        <f>IF(MONTH($B78)=6,IF($G78=Paramètres!$H$2,$D78,0),0)</f>
        <v>0</v>
      </c>
      <c r="AB78" s="116">
        <f>IF(MONTH($B78)=6,IF($G78=Paramètres!$F$4,$D78,0),0)</f>
        <v>0</v>
      </c>
      <c r="AC78" s="116">
        <f>IF(MONTH($B78)=7,IF($G78=Paramètres!$H$2,$D78,0),0)</f>
        <v>0</v>
      </c>
      <c r="AD78" s="116">
        <f>IF(OR(MONTH($B78)=7,MONTH($B78)=8,MONTH($B78)=9),IF($G78=Paramètres!$H$3,$D78,0),0)</f>
        <v>0</v>
      </c>
      <c r="AE78" s="116">
        <f>IF(OR(MONTH($B78)=7,MONTH($B78)=8,MONTH($B78)=9),IF($G78=Paramètres!$H$4,$D78,0),0)</f>
        <v>0</v>
      </c>
      <c r="AF78" s="116">
        <f>IF(OR(MONTH($B78)=7,MONTH($B78)=8,MONTH($B78)=9),IF($G78=Paramètres!$H$5,$D78,0),0)</f>
        <v>0</v>
      </c>
      <c r="AG78" s="116">
        <f>IF(MONTH($B78)=7,IF($G78=Paramètres!$F$4,$D78,0),0)</f>
        <v>0</v>
      </c>
      <c r="AH78" s="116">
        <f>IF(MONTH($B78)=8,IF($G78=Paramètres!$H$2,$D78,0),0)</f>
        <v>0</v>
      </c>
      <c r="AI78" s="116">
        <f>IF(MONTH($B78)=8,IF($G78=Paramètres!$F$4,$D78,0),0)</f>
        <v>0</v>
      </c>
      <c r="AJ78" s="116">
        <f>IF(MONTH($B78)=9,IF($G78=Paramètres!$H$2,$D78,0),0)</f>
        <v>0</v>
      </c>
      <c r="AK78" s="116">
        <f>IF(MONTH($B78)=9,IF($G78=Paramètres!$F$4,$D78,0),0)</f>
        <v>0</v>
      </c>
      <c r="AL78" s="116">
        <f>IF(MONTH($B78)=10,IF($G78=Paramètres!$H$2,$D78,0),0)</f>
        <v>0</v>
      </c>
      <c r="AM78" s="116">
        <f>IF(OR(MONTH($B78)=10,MONTH($B78)=11,MONTH($B78)=12),IF($G78=Paramètres!$H$3,$D78,0),0)</f>
        <v>0</v>
      </c>
      <c r="AN78" s="116">
        <f>IF(OR(MONTH($B78)=10,MONTH($B78)=11,MONTH($B78)=12),IF($G78=Paramètres!$H$4,$D78,0),0)</f>
        <v>0</v>
      </c>
      <c r="AO78" s="116">
        <f>IF(OR(MONTH($B78)=10,MONTH($B78)=11,MONTH($B78)=12),IF($G78=Paramètres!$H$5,$D78,0),0)</f>
        <v>0</v>
      </c>
      <c r="AP78" s="116">
        <f>IF(MONTH($B78)=10,IF($G78=Paramètres!$F$4,$D78,0),0)</f>
        <v>0</v>
      </c>
      <c r="AQ78" s="116">
        <f>IF(MONTH($B78)=11,IF($G78=Paramètres!$H$2,$D78,0),0)</f>
        <v>0</v>
      </c>
      <c r="AR78" s="116">
        <f>IF(MONTH($B78)=11,IF($G78=Paramètres!$F$4,$D78,0),0)</f>
        <v>0</v>
      </c>
      <c r="AS78" s="116">
        <f>IF(MONTH($B78)=12,IF($G78=Paramètres!$H$2,$D78,0),0)</f>
        <v>0</v>
      </c>
      <c r="AT78" s="116">
        <f>IF(MONTH($B78)=12,IF($G78=Paramètres!$F$4,$D78,0),0)</f>
        <v>0</v>
      </c>
      <c r="AU78" s="116">
        <f>IF($G78=Paramètres!D$2,$D78,0)</f>
        <v>0</v>
      </c>
      <c r="AV78" s="116">
        <f>IF($G78=Paramètres!D$3,$D78,0)</f>
        <v>0</v>
      </c>
      <c r="AW78" s="116">
        <f>IF($G78=Paramètres!D$4,$D78,0)</f>
        <v>0</v>
      </c>
      <c r="AX78" s="116">
        <f>IF($G78=Paramètres!D$5,$D78,0)</f>
        <v>0</v>
      </c>
      <c r="AY78" s="116">
        <f>IF($G78=Paramètres!D$6,$D78,0)</f>
        <v>0</v>
      </c>
      <c r="AZ78" s="116">
        <f>IF($G78=Paramètres!D$7,$D78,0)</f>
        <v>0</v>
      </c>
      <c r="BA78" s="116">
        <f>IF($G78=Paramètres!D$8,$D78,0)</f>
        <v>0</v>
      </c>
      <c r="BB78" s="116">
        <f>IF($G78=Paramètres!D$9,$D78,0)</f>
        <v>0</v>
      </c>
      <c r="BC78" s="116">
        <f>IF($G78=Paramètres!D$10,$D78,0)</f>
        <v>0</v>
      </c>
      <c r="BD78" s="116">
        <f>IF($G78=Paramètres!D$11,$D78,0)</f>
        <v>0</v>
      </c>
      <c r="BE78" s="116">
        <f>IF($G78=Paramètres!D$12,$D78,0)</f>
        <v>0</v>
      </c>
      <c r="BF78" s="116">
        <f>IF($G78=Paramètres!E$2,$D78,0)</f>
        <v>0</v>
      </c>
      <c r="BG78" s="116">
        <f>IF($G78=Paramètres!E$3,$D78,0)</f>
        <v>0</v>
      </c>
      <c r="BH78" s="116">
        <f>IF($G78=Paramètres!E$4,$D78,0)</f>
        <v>0</v>
      </c>
      <c r="BI78" s="116">
        <f>IF($G78=Paramètres!F$2,$D78,0)</f>
        <v>0</v>
      </c>
      <c r="BJ78" s="116">
        <f>IF($G78=Paramètres!F$3,$D78,0)</f>
        <v>0</v>
      </c>
      <c r="BK78" s="116">
        <f>IF($G78=Paramètres!F$5,$D78,0)</f>
        <v>0</v>
      </c>
      <c r="BL78" s="116">
        <f>IF($G78=Paramètres!F$6,$D78,0)</f>
        <v>0</v>
      </c>
      <c r="BM78" s="116">
        <f>IF($G78=Paramètres!F$7,$D78,0)</f>
        <v>0</v>
      </c>
      <c r="BN78" s="116">
        <f>IF($G78=Paramètres!F$8,$D78,0)</f>
        <v>0</v>
      </c>
      <c r="BO78" s="116">
        <f>IF($G78=Paramètres!F$9,$D78,0)</f>
        <v>0</v>
      </c>
      <c r="BP78" s="116">
        <f t="shared" si="29"/>
        <v>0</v>
      </c>
      <c r="BQ78" s="116">
        <f>IF($G78=Paramètres!H$6,$D78,0)</f>
        <v>0</v>
      </c>
      <c r="BR78" s="116">
        <f>IF($G78=Paramètres!I$2,$D78,0)</f>
        <v>0</v>
      </c>
      <c r="BS78" s="116">
        <f>IF($G78=Paramètres!I$3,$D78,0)</f>
        <v>0</v>
      </c>
      <c r="BT78" s="116">
        <f>IF($G78=Paramètres!I$4,$D78,0)</f>
        <v>0</v>
      </c>
      <c r="BU78" s="116">
        <f>IF($G78=Paramètres!J$2,$D78,0)</f>
        <v>0</v>
      </c>
      <c r="BV78" s="116">
        <f>IF($G78=Paramètres!J$3,$D78,0)</f>
        <v>0</v>
      </c>
      <c r="BW78" s="116">
        <f>IF($G78=Paramètres!J$4,$D78,0)</f>
        <v>0</v>
      </c>
      <c r="BX78" s="116">
        <f t="shared" si="56"/>
        <v>0</v>
      </c>
      <c r="BY78" s="116">
        <f t="shared" si="57"/>
        <v>0</v>
      </c>
      <c r="BZ78" s="116">
        <f t="shared" si="58"/>
        <v>0</v>
      </c>
      <c r="CA78" s="116">
        <f t="shared" si="59"/>
        <v>0</v>
      </c>
      <c r="CB78" s="116">
        <f t="shared" si="60"/>
        <v>0</v>
      </c>
      <c r="CC78" s="116">
        <f t="shared" si="61"/>
        <v>0</v>
      </c>
      <c r="CD78" s="116">
        <f t="shared" si="62"/>
        <v>0</v>
      </c>
      <c r="CE78" s="116">
        <f t="shared" si="63"/>
        <v>0</v>
      </c>
      <c r="CF78" s="116">
        <f t="shared" si="64"/>
        <v>0</v>
      </c>
      <c r="CG78" s="116">
        <f t="shared" si="65"/>
        <v>0</v>
      </c>
      <c r="CH78" s="116">
        <f t="shared" si="66"/>
        <v>0</v>
      </c>
      <c r="CI78" s="116">
        <f t="shared" si="67"/>
        <v>0</v>
      </c>
      <c r="CJ78" s="116">
        <f t="shared" si="68"/>
        <v>0</v>
      </c>
      <c r="CK78" s="116">
        <f t="shared" si="69"/>
        <v>0</v>
      </c>
      <c r="CL78" s="116">
        <f t="shared" si="70"/>
        <v>0</v>
      </c>
      <c r="CM78" s="116">
        <f t="shared" si="71"/>
        <v>0</v>
      </c>
      <c r="CN78" s="116">
        <f t="shared" si="72"/>
        <v>0</v>
      </c>
      <c r="CO78" s="116">
        <f t="shared" si="73"/>
        <v>0</v>
      </c>
      <c r="CP78" s="116">
        <f t="shared" si="74"/>
        <v>0</v>
      </c>
      <c r="CQ78" s="116">
        <f t="shared" si="75"/>
        <v>0</v>
      </c>
      <c r="CR78" s="116">
        <f t="shared" si="76"/>
        <v>0</v>
      </c>
      <c r="CS78" s="116">
        <f t="shared" si="77"/>
        <v>0</v>
      </c>
      <c r="CT78" s="116">
        <f t="shared" si="78"/>
        <v>0</v>
      </c>
      <c r="CU78" s="116">
        <f t="shared" si="79"/>
        <v>0</v>
      </c>
    </row>
    <row r="79" spans="5:99">
      <c r="E79" s="106"/>
      <c r="F79" s="109"/>
      <c r="G79" s="109"/>
      <c r="H79" s="109"/>
      <c r="I79" s="109"/>
      <c r="J79" s="110" t="str">
        <f t="shared" si="55"/>
        <v/>
      </c>
      <c r="K79" s="116">
        <f>IF(MONTH($B79)=1,IF($G79=Paramètres!H$2,$D79,0),0)</f>
        <v>0</v>
      </c>
      <c r="L79" s="116">
        <f>IF(OR(MONTH($B79)=1,MONTH($B79)=2,MONTH($B79)=3),IF($G79=Paramètres!H$3,$D79,0),0)</f>
        <v>0</v>
      </c>
      <c r="M79" s="116">
        <f>IF(OR(MONTH($B79)=1,MONTH($B79)=2,MONTH($B79)=3),IF($G79=Paramètres!H$4,$D79,0),0)</f>
        <v>0</v>
      </c>
      <c r="N79" s="116">
        <f>IF(OR(MONTH($B79)=1,MONTH($B79)=2,MONTH($B79)=3),IF($G79=Paramètres!H$5,$D79,0),0)</f>
        <v>0</v>
      </c>
      <c r="O79" s="116">
        <f>IF(MONTH($B79)=1,IF($G79=Paramètres!F$4,$D79,0),0)</f>
        <v>0</v>
      </c>
      <c r="P79" s="116">
        <f>IF(MONTH($B79)=2,IF($G79=Paramètres!$H$2,$D79,0),0)</f>
        <v>0</v>
      </c>
      <c r="Q79" s="116">
        <f>IF(MONTH($B79)=2,IF($G79=Paramètres!$F$4,$D79,0),0)</f>
        <v>0</v>
      </c>
      <c r="R79" s="116">
        <f>IF(MONTH($B79)=3,IF($G79=Paramètres!$H$2,$D79,0),0)</f>
        <v>0</v>
      </c>
      <c r="S79" s="116">
        <f>IF(MONTH($B79)=3,IF($G79=Paramètres!$F$4,$D79,0),0)</f>
        <v>0</v>
      </c>
      <c r="T79" s="116">
        <f>IF(MONTH($B79)=4,IF($G79=Paramètres!$H$2,$D79,0),0)</f>
        <v>0</v>
      </c>
      <c r="U79" s="116">
        <f>IF(OR(MONTH($B79)=4,MONTH($B79)=5,MONTH($B79)=6),IF($G79=Paramètres!$H$3,$D79,0),0)</f>
        <v>0</v>
      </c>
      <c r="V79" s="116">
        <f>IF(OR(MONTH($B79)=4,MONTH($B79)=5,MONTH($B79)=6),IF($G79=Paramètres!$H$4,$D79,0),0)</f>
        <v>0</v>
      </c>
      <c r="W79" s="116">
        <f>IF(OR(MONTH($B79)=4,MONTH($B79)=5,MONTH($B79)=6),IF($G79=Paramètres!$H$5,$D79,0),0)</f>
        <v>0</v>
      </c>
      <c r="X79" s="116">
        <f>IF(MONTH($B79)=4,IF($G79=Paramètres!$F$4,$D79,0),0)</f>
        <v>0</v>
      </c>
      <c r="Y79" s="116">
        <f>IF(MONTH($B79)=5,IF($G79=Paramètres!$H$2,$D79,0),0)</f>
        <v>0</v>
      </c>
      <c r="Z79" s="116">
        <f>IF(MONTH($B79)=5,IF($G79=Paramètres!$F$4,$D79,0),0)</f>
        <v>0</v>
      </c>
      <c r="AA79" s="116">
        <f>IF(MONTH($B79)=6,IF($G79=Paramètres!$H$2,$D79,0),0)</f>
        <v>0</v>
      </c>
      <c r="AB79" s="116">
        <f>IF(MONTH($B79)=6,IF($G79=Paramètres!$F$4,$D79,0),0)</f>
        <v>0</v>
      </c>
      <c r="AC79" s="116">
        <f>IF(MONTH($B79)=7,IF($G79=Paramètres!$H$2,$D79,0),0)</f>
        <v>0</v>
      </c>
      <c r="AD79" s="116">
        <f>IF(OR(MONTH($B79)=7,MONTH($B79)=8,MONTH($B79)=9),IF($G79=Paramètres!$H$3,$D79,0),0)</f>
        <v>0</v>
      </c>
      <c r="AE79" s="116">
        <f>IF(OR(MONTH($B79)=7,MONTH($B79)=8,MONTH($B79)=9),IF($G79=Paramètres!$H$4,$D79,0),0)</f>
        <v>0</v>
      </c>
      <c r="AF79" s="116">
        <f>IF(OR(MONTH($B79)=7,MONTH($B79)=8,MONTH($B79)=9),IF($G79=Paramètres!$H$5,$D79,0),0)</f>
        <v>0</v>
      </c>
      <c r="AG79" s="116">
        <f>IF(MONTH($B79)=7,IF($G79=Paramètres!$F$4,$D79,0),0)</f>
        <v>0</v>
      </c>
      <c r="AH79" s="116">
        <f>IF(MONTH($B79)=8,IF($G79=Paramètres!$H$2,$D79,0),0)</f>
        <v>0</v>
      </c>
      <c r="AI79" s="116">
        <f>IF(MONTH($B79)=8,IF($G79=Paramètres!$F$4,$D79,0),0)</f>
        <v>0</v>
      </c>
      <c r="AJ79" s="116">
        <f>IF(MONTH($B79)=9,IF($G79=Paramètres!$H$2,$D79,0),0)</f>
        <v>0</v>
      </c>
      <c r="AK79" s="116">
        <f>IF(MONTH($B79)=9,IF($G79=Paramètres!$F$4,$D79,0),0)</f>
        <v>0</v>
      </c>
      <c r="AL79" s="116">
        <f>IF(MONTH($B79)=10,IF($G79=Paramètres!$H$2,$D79,0),0)</f>
        <v>0</v>
      </c>
      <c r="AM79" s="116">
        <f>IF(OR(MONTH($B79)=10,MONTH($B79)=11,MONTH($B79)=12),IF($G79=Paramètres!$H$3,$D79,0),0)</f>
        <v>0</v>
      </c>
      <c r="AN79" s="116">
        <f>IF(OR(MONTH($B79)=10,MONTH($B79)=11,MONTH($B79)=12),IF($G79=Paramètres!$H$4,$D79,0),0)</f>
        <v>0</v>
      </c>
      <c r="AO79" s="116">
        <f>IF(OR(MONTH($B79)=10,MONTH($B79)=11,MONTH($B79)=12),IF($G79=Paramètres!$H$5,$D79,0),0)</f>
        <v>0</v>
      </c>
      <c r="AP79" s="116">
        <f>IF(MONTH($B79)=10,IF($G79=Paramètres!$F$4,$D79,0),0)</f>
        <v>0</v>
      </c>
      <c r="AQ79" s="116">
        <f>IF(MONTH($B79)=11,IF($G79=Paramètres!$H$2,$D79,0),0)</f>
        <v>0</v>
      </c>
      <c r="AR79" s="116">
        <f>IF(MONTH($B79)=11,IF($G79=Paramètres!$F$4,$D79,0),0)</f>
        <v>0</v>
      </c>
      <c r="AS79" s="116">
        <f>IF(MONTH($B79)=12,IF($G79=Paramètres!$H$2,$D79,0),0)</f>
        <v>0</v>
      </c>
      <c r="AT79" s="116">
        <f>IF(MONTH($B79)=12,IF($G79=Paramètres!$F$4,$D79,0),0)</f>
        <v>0</v>
      </c>
      <c r="AU79" s="116">
        <f>IF($G79=Paramètres!D$2,$D79,0)</f>
        <v>0</v>
      </c>
      <c r="AV79" s="116">
        <f>IF($G79=Paramètres!D$3,$D79,0)</f>
        <v>0</v>
      </c>
      <c r="AW79" s="116">
        <f>IF($G79=Paramètres!D$4,$D79,0)</f>
        <v>0</v>
      </c>
      <c r="AX79" s="116">
        <f>IF($G79=Paramètres!D$5,$D79,0)</f>
        <v>0</v>
      </c>
      <c r="AY79" s="116">
        <f>IF($G79=Paramètres!D$6,$D79,0)</f>
        <v>0</v>
      </c>
      <c r="AZ79" s="116">
        <f>IF($G79=Paramètres!D$7,$D79,0)</f>
        <v>0</v>
      </c>
      <c r="BA79" s="116">
        <f>IF($G79=Paramètres!D$8,$D79,0)</f>
        <v>0</v>
      </c>
      <c r="BB79" s="116">
        <f>IF($G79=Paramètres!D$9,$D79,0)</f>
        <v>0</v>
      </c>
      <c r="BC79" s="116">
        <f>IF($G79=Paramètres!D$10,$D79,0)</f>
        <v>0</v>
      </c>
      <c r="BD79" s="116">
        <f>IF($G79=Paramètres!D$11,$D79,0)</f>
        <v>0</v>
      </c>
      <c r="BE79" s="116">
        <f>IF($G79=Paramètres!D$12,$D79,0)</f>
        <v>0</v>
      </c>
      <c r="BF79" s="116">
        <f>IF($G79=Paramètres!E$2,$D79,0)</f>
        <v>0</v>
      </c>
      <c r="BG79" s="116">
        <f>IF($G79=Paramètres!E$3,$D79,0)</f>
        <v>0</v>
      </c>
      <c r="BH79" s="116">
        <f>IF($G79=Paramètres!E$4,$D79,0)</f>
        <v>0</v>
      </c>
      <c r="BI79" s="116">
        <f>IF($G79=Paramètres!F$2,$D79,0)</f>
        <v>0</v>
      </c>
      <c r="BJ79" s="116">
        <f>IF($G79=Paramètres!F$3,$D79,0)</f>
        <v>0</v>
      </c>
      <c r="BK79" s="116">
        <f>IF($G79=Paramètres!F$5,$D79,0)</f>
        <v>0</v>
      </c>
      <c r="BL79" s="116">
        <f>IF($G79=Paramètres!F$6,$D79,0)</f>
        <v>0</v>
      </c>
      <c r="BM79" s="116">
        <f>IF($G79=Paramètres!F$7,$D79,0)</f>
        <v>0</v>
      </c>
      <c r="BN79" s="116">
        <f>IF($G79=Paramètres!F$8,$D79,0)</f>
        <v>0</v>
      </c>
      <c r="BO79" s="116">
        <f>IF($G79=Paramètres!F$9,$D79,0)</f>
        <v>0</v>
      </c>
      <c r="BP79" s="116">
        <f t="shared" si="29"/>
        <v>0</v>
      </c>
      <c r="BQ79" s="116">
        <f>IF($G79=Paramètres!H$6,$D79,0)</f>
        <v>0</v>
      </c>
      <c r="BR79" s="116">
        <f>IF($G79=Paramètres!I$2,$D79,0)</f>
        <v>0</v>
      </c>
      <c r="BS79" s="116">
        <f>IF($G79=Paramètres!I$3,$D79,0)</f>
        <v>0</v>
      </c>
      <c r="BT79" s="116">
        <f>IF($G79=Paramètres!I$4,$D79,0)</f>
        <v>0</v>
      </c>
      <c r="BU79" s="116">
        <f>IF($G79=Paramètres!J$2,$D79,0)</f>
        <v>0</v>
      </c>
      <c r="BV79" s="116">
        <f>IF($G79=Paramètres!J$3,$D79,0)</f>
        <v>0</v>
      </c>
      <c r="BW79" s="116">
        <f>IF($G79=Paramètres!J$4,$D79,0)</f>
        <v>0</v>
      </c>
      <c r="BX79" s="116">
        <f t="shared" si="56"/>
        <v>0</v>
      </c>
      <c r="BY79" s="116">
        <f t="shared" si="57"/>
        <v>0</v>
      </c>
      <c r="BZ79" s="116">
        <f t="shared" si="58"/>
        <v>0</v>
      </c>
      <c r="CA79" s="116">
        <f t="shared" si="59"/>
        <v>0</v>
      </c>
      <c r="CB79" s="116">
        <f t="shared" si="60"/>
        <v>0</v>
      </c>
      <c r="CC79" s="116">
        <f t="shared" si="61"/>
        <v>0</v>
      </c>
      <c r="CD79" s="116">
        <f t="shared" si="62"/>
        <v>0</v>
      </c>
      <c r="CE79" s="116">
        <f t="shared" si="63"/>
        <v>0</v>
      </c>
      <c r="CF79" s="116">
        <f t="shared" si="64"/>
        <v>0</v>
      </c>
      <c r="CG79" s="116">
        <f t="shared" si="65"/>
        <v>0</v>
      </c>
      <c r="CH79" s="116">
        <f t="shared" si="66"/>
        <v>0</v>
      </c>
      <c r="CI79" s="116">
        <f t="shared" si="67"/>
        <v>0</v>
      </c>
      <c r="CJ79" s="116">
        <f t="shared" si="68"/>
        <v>0</v>
      </c>
      <c r="CK79" s="116">
        <f t="shared" si="69"/>
        <v>0</v>
      </c>
      <c r="CL79" s="116">
        <f t="shared" si="70"/>
        <v>0</v>
      </c>
      <c r="CM79" s="116">
        <f t="shared" si="71"/>
        <v>0</v>
      </c>
      <c r="CN79" s="116">
        <f t="shared" si="72"/>
        <v>0</v>
      </c>
      <c r="CO79" s="116">
        <f t="shared" si="73"/>
        <v>0</v>
      </c>
      <c r="CP79" s="116">
        <f t="shared" si="74"/>
        <v>0</v>
      </c>
      <c r="CQ79" s="116">
        <f t="shared" si="75"/>
        <v>0</v>
      </c>
      <c r="CR79" s="116">
        <f t="shared" si="76"/>
        <v>0</v>
      </c>
      <c r="CS79" s="116">
        <f t="shared" si="77"/>
        <v>0</v>
      </c>
      <c r="CT79" s="116">
        <f t="shared" si="78"/>
        <v>0</v>
      </c>
      <c r="CU79" s="116">
        <f t="shared" si="79"/>
        <v>0</v>
      </c>
    </row>
    <row r="80" spans="5:99">
      <c r="E80" s="106"/>
      <c r="F80" s="109"/>
      <c r="G80" s="109"/>
      <c r="H80" s="109"/>
      <c r="I80" s="109"/>
      <c r="J80" s="110" t="str">
        <f t="shared" si="55"/>
        <v/>
      </c>
      <c r="K80" s="116">
        <f>IF(MONTH($B80)=1,IF($G80=Paramètres!H$2,$D80,0),0)</f>
        <v>0</v>
      </c>
      <c r="L80" s="116">
        <f>IF(OR(MONTH($B80)=1,MONTH($B80)=2,MONTH($B80)=3),IF($G80=Paramètres!H$3,$D80,0),0)</f>
        <v>0</v>
      </c>
      <c r="M80" s="116">
        <f>IF(OR(MONTH($B80)=1,MONTH($B80)=2,MONTH($B80)=3),IF($G80=Paramètres!H$4,$D80,0),0)</f>
        <v>0</v>
      </c>
      <c r="N80" s="116">
        <f>IF(OR(MONTH($B80)=1,MONTH($B80)=2,MONTH($B80)=3),IF($G80=Paramètres!H$5,$D80,0),0)</f>
        <v>0</v>
      </c>
      <c r="O80" s="116">
        <f>IF(MONTH($B80)=1,IF($G80=Paramètres!F$4,$D80,0),0)</f>
        <v>0</v>
      </c>
      <c r="P80" s="116">
        <f>IF(MONTH($B80)=2,IF($G80=Paramètres!$H$2,$D80,0),0)</f>
        <v>0</v>
      </c>
      <c r="Q80" s="116">
        <f>IF(MONTH($B80)=2,IF($G80=Paramètres!$F$4,$D80,0),0)</f>
        <v>0</v>
      </c>
      <c r="R80" s="116">
        <f>IF(MONTH($B80)=3,IF($G80=Paramètres!$H$2,$D80,0),0)</f>
        <v>0</v>
      </c>
      <c r="S80" s="116">
        <f>IF(MONTH($B80)=3,IF($G80=Paramètres!$F$4,$D80,0),0)</f>
        <v>0</v>
      </c>
      <c r="T80" s="116">
        <f>IF(MONTH($B80)=4,IF($G80=Paramètres!$H$2,$D80,0),0)</f>
        <v>0</v>
      </c>
      <c r="U80" s="116">
        <f>IF(OR(MONTH($B80)=4,MONTH($B80)=5,MONTH($B80)=6),IF($G80=Paramètres!$H$3,$D80,0),0)</f>
        <v>0</v>
      </c>
      <c r="V80" s="116">
        <f>IF(OR(MONTH($B80)=4,MONTH($B80)=5,MONTH($B80)=6),IF($G80=Paramètres!$H$4,$D80,0),0)</f>
        <v>0</v>
      </c>
      <c r="W80" s="116">
        <f>IF(OR(MONTH($B80)=4,MONTH($B80)=5,MONTH($B80)=6),IF($G80=Paramètres!$H$5,$D80,0),0)</f>
        <v>0</v>
      </c>
      <c r="X80" s="116">
        <f>IF(MONTH($B80)=4,IF($G80=Paramètres!$F$4,$D80,0),0)</f>
        <v>0</v>
      </c>
      <c r="Y80" s="116">
        <f>IF(MONTH($B80)=5,IF($G80=Paramètres!$H$2,$D80,0),0)</f>
        <v>0</v>
      </c>
      <c r="Z80" s="116">
        <f>IF(MONTH($B80)=5,IF($G80=Paramètres!$F$4,$D80,0),0)</f>
        <v>0</v>
      </c>
      <c r="AA80" s="116">
        <f>IF(MONTH($B80)=6,IF($G80=Paramètres!$H$2,$D80,0),0)</f>
        <v>0</v>
      </c>
      <c r="AB80" s="116">
        <f>IF(MONTH($B80)=6,IF($G80=Paramètres!$F$4,$D80,0),0)</f>
        <v>0</v>
      </c>
      <c r="AC80" s="116">
        <f>IF(MONTH($B80)=7,IF($G80=Paramètres!$H$2,$D80,0),0)</f>
        <v>0</v>
      </c>
      <c r="AD80" s="116">
        <f>IF(OR(MONTH($B80)=7,MONTH($B80)=8,MONTH($B80)=9),IF($G80=Paramètres!$H$3,$D80,0),0)</f>
        <v>0</v>
      </c>
      <c r="AE80" s="116">
        <f>IF(OR(MONTH($B80)=7,MONTH($B80)=8,MONTH($B80)=9),IF($G80=Paramètres!$H$4,$D80,0),0)</f>
        <v>0</v>
      </c>
      <c r="AF80" s="116">
        <f>IF(OR(MONTH($B80)=7,MONTH($B80)=8,MONTH($B80)=9),IF($G80=Paramètres!$H$5,$D80,0),0)</f>
        <v>0</v>
      </c>
      <c r="AG80" s="116">
        <f>IF(MONTH($B80)=7,IF($G80=Paramètres!$F$4,$D80,0),0)</f>
        <v>0</v>
      </c>
      <c r="AH80" s="116">
        <f>IF(MONTH($B80)=8,IF($G80=Paramètres!$H$2,$D80,0),0)</f>
        <v>0</v>
      </c>
      <c r="AI80" s="116">
        <f>IF(MONTH($B80)=8,IF($G80=Paramètres!$F$4,$D80,0),0)</f>
        <v>0</v>
      </c>
      <c r="AJ80" s="116">
        <f>IF(MONTH($B80)=9,IF($G80=Paramètres!$H$2,$D80,0),0)</f>
        <v>0</v>
      </c>
      <c r="AK80" s="116">
        <f>IF(MONTH($B80)=9,IF($G80=Paramètres!$F$4,$D80,0),0)</f>
        <v>0</v>
      </c>
      <c r="AL80" s="116">
        <f>IF(MONTH($B80)=10,IF($G80=Paramètres!$H$2,$D80,0),0)</f>
        <v>0</v>
      </c>
      <c r="AM80" s="116">
        <f>IF(OR(MONTH($B80)=10,MONTH($B80)=11,MONTH($B80)=12),IF($G80=Paramètres!$H$3,$D80,0),0)</f>
        <v>0</v>
      </c>
      <c r="AN80" s="116">
        <f>IF(OR(MONTH($B80)=10,MONTH($B80)=11,MONTH($B80)=12),IF($G80=Paramètres!$H$4,$D80,0),0)</f>
        <v>0</v>
      </c>
      <c r="AO80" s="116">
        <f>IF(OR(MONTH($B80)=10,MONTH($B80)=11,MONTH($B80)=12),IF($G80=Paramètres!$H$5,$D80,0),0)</f>
        <v>0</v>
      </c>
      <c r="AP80" s="116">
        <f>IF(MONTH($B80)=10,IF($G80=Paramètres!$F$4,$D80,0),0)</f>
        <v>0</v>
      </c>
      <c r="AQ80" s="116">
        <f>IF(MONTH($B80)=11,IF($G80=Paramètres!$H$2,$D80,0),0)</f>
        <v>0</v>
      </c>
      <c r="AR80" s="116">
        <f>IF(MONTH($B80)=11,IF($G80=Paramètres!$F$4,$D80,0),0)</f>
        <v>0</v>
      </c>
      <c r="AS80" s="116">
        <f>IF(MONTH($B80)=12,IF($G80=Paramètres!$H$2,$D80,0),0)</f>
        <v>0</v>
      </c>
      <c r="AT80" s="116">
        <f>IF(MONTH($B80)=12,IF($G80=Paramètres!$F$4,$D80,0),0)</f>
        <v>0</v>
      </c>
      <c r="AU80" s="116">
        <f>IF($G80=Paramètres!D$2,$D80,0)</f>
        <v>0</v>
      </c>
      <c r="AV80" s="116">
        <f>IF($G80=Paramètres!D$3,$D80,0)</f>
        <v>0</v>
      </c>
      <c r="AW80" s="116">
        <f>IF($G80=Paramètres!D$4,$D80,0)</f>
        <v>0</v>
      </c>
      <c r="AX80" s="116">
        <f>IF($G80=Paramètres!D$5,$D80,0)</f>
        <v>0</v>
      </c>
      <c r="AY80" s="116">
        <f>IF($G80=Paramètres!D$6,$D80,0)</f>
        <v>0</v>
      </c>
      <c r="AZ80" s="116">
        <f>IF($G80=Paramètres!D$7,$D80,0)</f>
        <v>0</v>
      </c>
      <c r="BA80" s="116">
        <f>IF($G80=Paramètres!D$8,$D80,0)</f>
        <v>0</v>
      </c>
      <c r="BB80" s="116">
        <f>IF($G80=Paramètres!D$9,$D80,0)</f>
        <v>0</v>
      </c>
      <c r="BC80" s="116">
        <f>IF($G80=Paramètres!D$10,$D80,0)</f>
        <v>0</v>
      </c>
      <c r="BD80" s="116">
        <f>IF($G80=Paramètres!D$11,$D80,0)</f>
        <v>0</v>
      </c>
      <c r="BE80" s="116">
        <f>IF($G80=Paramètres!D$12,$D80,0)</f>
        <v>0</v>
      </c>
      <c r="BF80" s="116">
        <f>IF($G80=Paramètres!E$2,$D80,0)</f>
        <v>0</v>
      </c>
      <c r="BG80" s="116">
        <f>IF($G80=Paramètres!E$3,$D80,0)</f>
        <v>0</v>
      </c>
      <c r="BH80" s="116">
        <f>IF($G80=Paramètres!E$4,$D80,0)</f>
        <v>0</v>
      </c>
      <c r="BI80" s="116">
        <f>IF($G80=Paramètres!F$2,$D80,0)</f>
        <v>0</v>
      </c>
      <c r="BJ80" s="116">
        <f>IF($G80=Paramètres!F$3,$D80,0)</f>
        <v>0</v>
      </c>
      <c r="BK80" s="116">
        <f>IF($G80=Paramètres!F$5,$D80,0)</f>
        <v>0</v>
      </c>
      <c r="BL80" s="116">
        <f>IF($G80=Paramètres!F$6,$D80,0)</f>
        <v>0</v>
      </c>
      <c r="BM80" s="116">
        <f>IF($G80=Paramètres!F$7,$D80,0)</f>
        <v>0</v>
      </c>
      <c r="BN80" s="116">
        <f>IF($G80=Paramètres!F$8,$D80,0)</f>
        <v>0</v>
      </c>
      <c r="BO80" s="116">
        <f>IF($G80=Paramètres!F$9,$D80,0)</f>
        <v>0</v>
      </c>
      <c r="BP80" s="116">
        <f t="shared" si="29"/>
        <v>0</v>
      </c>
      <c r="BQ80" s="116">
        <f>IF($G80=Paramètres!H$6,$D80,0)</f>
        <v>0</v>
      </c>
      <c r="BR80" s="116">
        <f>IF($G80=Paramètres!I$2,$D80,0)</f>
        <v>0</v>
      </c>
      <c r="BS80" s="116">
        <f>IF($G80=Paramètres!I$3,$D80,0)</f>
        <v>0</v>
      </c>
      <c r="BT80" s="116">
        <f>IF($G80=Paramètres!I$4,$D80,0)</f>
        <v>0</v>
      </c>
      <c r="BU80" s="116">
        <f>IF($G80=Paramètres!J$2,$D80,0)</f>
        <v>0</v>
      </c>
      <c r="BV80" s="116">
        <f>IF($G80=Paramètres!J$3,$D80,0)</f>
        <v>0</v>
      </c>
      <c r="BW80" s="116">
        <f>IF($G80=Paramètres!J$4,$D80,0)</f>
        <v>0</v>
      </c>
      <c r="BX80" s="116">
        <f t="shared" si="56"/>
        <v>0</v>
      </c>
      <c r="BY80" s="116">
        <f t="shared" si="57"/>
        <v>0</v>
      </c>
      <c r="BZ80" s="116">
        <f t="shared" si="58"/>
        <v>0</v>
      </c>
      <c r="CA80" s="116">
        <f t="shared" si="59"/>
        <v>0</v>
      </c>
      <c r="CB80" s="116">
        <f t="shared" si="60"/>
        <v>0</v>
      </c>
      <c r="CC80" s="116">
        <f t="shared" si="61"/>
        <v>0</v>
      </c>
      <c r="CD80" s="116">
        <f t="shared" si="62"/>
        <v>0</v>
      </c>
      <c r="CE80" s="116">
        <f t="shared" si="63"/>
        <v>0</v>
      </c>
      <c r="CF80" s="116">
        <f t="shared" si="64"/>
        <v>0</v>
      </c>
      <c r="CG80" s="116">
        <f t="shared" si="65"/>
        <v>0</v>
      </c>
      <c r="CH80" s="116">
        <f t="shared" si="66"/>
        <v>0</v>
      </c>
      <c r="CI80" s="116">
        <f t="shared" si="67"/>
        <v>0</v>
      </c>
      <c r="CJ80" s="116">
        <f t="shared" si="68"/>
        <v>0</v>
      </c>
      <c r="CK80" s="116">
        <f t="shared" si="69"/>
        <v>0</v>
      </c>
      <c r="CL80" s="116">
        <f t="shared" si="70"/>
        <v>0</v>
      </c>
      <c r="CM80" s="116">
        <f t="shared" si="71"/>
        <v>0</v>
      </c>
      <c r="CN80" s="116">
        <f t="shared" si="72"/>
        <v>0</v>
      </c>
      <c r="CO80" s="116">
        <f t="shared" si="73"/>
        <v>0</v>
      </c>
      <c r="CP80" s="116">
        <f t="shared" si="74"/>
        <v>0</v>
      </c>
      <c r="CQ80" s="116">
        <f t="shared" si="75"/>
        <v>0</v>
      </c>
      <c r="CR80" s="116">
        <f t="shared" si="76"/>
        <v>0</v>
      </c>
      <c r="CS80" s="116">
        <f t="shared" si="77"/>
        <v>0</v>
      </c>
      <c r="CT80" s="116">
        <f t="shared" si="78"/>
        <v>0</v>
      </c>
      <c r="CU80" s="116">
        <f t="shared" si="79"/>
        <v>0</v>
      </c>
    </row>
    <row r="81" spans="5:99">
      <c r="E81" s="106"/>
      <c r="F81" s="109"/>
      <c r="G81" s="109"/>
      <c r="H81" s="109"/>
      <c r="I81" s="109"/>
      <c r="J81" s="110" t="str">
        <f t="shared" si="55"/>
        <v/>
      </c>
      <c r="K81" s="116">
        <f>IF(MONTH($B81)=1,IF($G81=Paramètres!H$2,$D81,0),0)</f>
        <v>0</v>
      </c>
      <c r="L81" s="116">
        <f>IF(OR(MONTH($B81)=1,MONTH($B81)=2,MONTH($B81)=3),IF($G81=Paramètres!H$3,$D81,0),0)</f>
        <v>0</v>
      </c>
      <c r="M81" s="116">
        <f>IF(OR(MONTH($B81)=1,MONTH($B81)=2,MONTH($B81)=3),IF($G81=Paramètres!H$4,$D81,0),0)</f>
        <v>0</v>
      </c>
      <c r="N81" s="116">
        <f>IF(OR(MONTH($B81)=1,MONTH($B81)=2,MONTH($B81)=3),IF($G81=Paramètres!H$5,$D81,0),0)</f>
        <v>0</v>
      </c>
      <c r="O81" s="116">
        <f>IF(MONTH($B81)=1,IF($G81=Paramètres!F$4,$D81,0),0)</f>
        <v>0</v>
      </c>
      <c r="P81" s="116">
        <f>IF(MONTH($B81)=2,IF($G81=Paramètres!$H$2,$D81,0),0)</f>
        <v>0</v>
      </c>
      <c r="Q81" s="116">
        <f>IF(MONTH($B81)=2,IF($G81=Paramètres!$F$4,$D81,0),0)</f>
        <v>0</v>
      </c>
      <c r="R81" s="116">
        <f>IF(MONTH($B81)=3,IF($G81=Paramètres!$H$2,$D81,0),0)</f>
        <v>0</v>
      </c>
      <c r="S81" s="116">
        <f>IF(MONTH($B81)=3,IF($G81=Paramètres!$F$4,$D81,0),0)</f>
        <v>0</v>
      </c>
      <c r="T81" s="116">
        <f>IF(MONTH($B81)=4,IF($G81=Paramètres!$H$2,$D81,0),0)</f>
        <v>0</v>
      </c>
      <c r="U81" s="116">
        <f>IF(OR(MONTH($B81)=4,MONTH($B81)=5,MONTH($B81)=6),IF($G81=Paramètres!$H$3,$D81,0),0)</f>
        <v>0</v>
      </c>
      <c r="V81" s="116">
        <f>IF(OR(MONTH($B81)=4,MONTH($B81)=5,MONTH($B81)=6),IF($G81=Paramètres!$H$4,$D81,0),0)</f>
        <v>0</v>
      </c>
      <c r="W81" s="116">
        <f>IF(OR(MONTH($B81)=4,MONTH($B81)=5,MONTH($B81)=6),IF($G81=Paramètres!$H$5,$D81,0),0)</f>
        <v>0</v>
      </c>
      <c r="X81" s="116">
        <f>IF(MONTH($B81)=4,IF($G81=Paramètres!$F$4,$D81,0),0)</f>
        <v>0</v>
      </c>
      <c r="Y81" s="116">
        <f>IF(MONTH($B81)=5,IF($G81=Paramètres!$H$2,$D81,0),0)</f>
        <v>0</v>
      </c>
      <c r="Z81" s="116">
        <f>IF(MONTH($B81)=5,IF($G81=Paramètres!$F$4,$D81,0),0)</f>
        <v>0</v>
      </c>
      <c r="AA81" s="116">
        <f>IF(MONTH($B81)=6,IF($G81=Paramètres!$H$2,$D81,0),0)</f>
        <v>0</v>
      </c>
      <c r="AB81" s="116">
        <f>IF(MONTH($B81)=6,IF($G81=Paramètres!$F$4,$D81,0),0)</f>
        <v>0</v>
      </c>
      <c r="AC81" s="116">
        <f>IF(MONTH($B81)=7,IF($G81=Paramètres!$H$2,$D81,0),0)</f>
        <v>0</v>
      </c>
      <c r="AD81" s="116">
        <f>IF(OR(MONTH($B81)=7,MONTH($B81)=8,MONTH($B81)=9),IF($G81=Paramètres!$H$3,$D81,0),0)</f>
        <v>0</v>
      </c>
      <c r="AE81" s="116">
        <f>IF(OR(MONTH($B81)=7,MONTH($B81)=8,MONTH($B81)=9),IF($G81=Paramètres!$H$4,$D81,0),0)</f>
        <v>0</v>
      </c>
      <c r="AF81" s="116">
        <f>IF(OR(MONTH($B81)=7,MONTH($B81)=8,MONTH($B81)=9),IF($G81=Paramètres!$H$5,$D81,0),0)</f>
        <v>0</v>
      </c>
      <c r="AG81" s="116">
        <f>IF(MONTH($B81)=7,IF($G81=Paramètres!$F$4,$D81,0),0)</f>
        <v>0</v>
      </c>
      <c r="AH81" s="116">
        <f>IF(MONTH($B81)=8,IF($G81=Paramètres!$H$2,$D81,0),0)</f>
        <v>0</v>
      </c>
      <c r="AI81" s="116">
        <f>IF(MONTH($B81)=8,IF($G81=Paramètres!$F$4,$D81,0),0)</f>
        <v>0</v>
      </c>
      <c r="AJ81" s="116">
        <f>IF(MONTH($B81)=9,IF($G81=Paramètres!$H$2,$D81,0),0)</f>
        <v>0</v>
      </c>
      <c r="AK81" s="116">
        <f>IF(MONTH($B81)=9,IF($G81=Paramètres!$F$4,$D81,0),0)</f>
        <v>0</v>
      </c>
      <c r="AL81" s="116">
        <f>IF(MONTH($B81)=10,IF($G81=Paramètres!$H$2,$D81,0),0)</f>
        <v>0</v>
      </c>
      <c r="AM81" s="116">
        <f>IF(OR(MONTH($B81)=10,MONTH($B81)=11,MONTH($B81)=12),IF($G81=Paramètres!$H$3,$D81,0),0)</f>
        <v>0</v>
      </c>
      <c r="AN81" s="116">
        <f>IF(OR(MONTH($B81)=10,MONTH($B81)=11,MONTH($B81)=12),IF($G81=Paramètres!$H$4,$D81,0),0)</f>
        <v>0</v>
      </c>
      <c r="AO81" s="116">
        <f>IF(OR(MONTH($B81)=10,MONTH($B81)=11,MONTH($B81)=12),IF($G81=Paramètres!$H$5,$D81,0),0)</f>
        <v>0</v>
      </c>
      <c r="AP81" s="116">
        <f>IF(MONTH($B81)=10,IF($G81=Paramètres!$F$4,$D81,0),0)</f>
        <v>0</v>
      </c>
      <c r="AQ81" s="116">
        <f>IF(MONTH($B81)=11,IF($G81=Paramètres!$H$2,$D81,0),0)</f>
        <v>0</v>
      </c>
      <c r="AR81" s="116">
        <f>IF(MONTH($B81)=11,IF($G81=Paramètres!$F$4,$D81,0),0)</f>
        <v>0</v>
      </c>
      <c r="AS81" s="116">
        <f>IF(MONTH($B81)=12,IF($G81=Paramètres!$H$2,$D81,0),0)</f>
        <v>0</v>
      </c>
      <c r="AT81" s="116">
        <f>IF(MONTH($B81)=12,IF($G81=Paramètres!$F$4,$D81,0),0)</f>
        <v>0</v>
      </c>
      <c r="AU81" s="116">
        <f>IF($G81=Paramètres!D$2,$D81,0)</f>
        <v>0</v>
      </c>
      <c r="AV81" s="116">
        <f>IF($G81=Paramètres!D$3,$D81,0)</f>
        <v>0</v>
      </c>
      <c r="AW81" s="116">
        <f>IF($G81=Paramètres!D$4,$D81,0)</f>
        <v>0</v>
      </c>
      <c r="AX81" s="116">
        <f>IF($G81=Paramètres!D$5,$D81,0)</f>
        <v>0</v>
      </c>
      <c r="AY81" s="116">
        <f>IF($G81=Paramètres!D$6,$D81,0)</f>
        <v>0</v>
      </c>
      <c r="AZ81" s="116">
        <f>IF($G81=Paramètres!D$7,$D81,0)</f>
        <v>0</v>
      </c>
      <c r="BA81" s="116">
        <f>IF($G81=Paramètres!D$8,$D81,0)</f>
        <v>0</v>
      </c>
      <c r="BB81" s="116">
        <f>IF($G81=Paramètres!D$9,$D81,0)</f>
        <v>0</v>
      </c>
      <c r="BC81" s="116">
        <f>IF($G81=Paramètres!D$10,$D81,0)</f>
        <v>0</v>
      </c>
      <c r="BD81" s="116">
        <f>IF($G81=Paramètres!D$11,$D81,0)</f>
        <v>0</v>
      </c>
      <c r="BE81" s="116">
        <f>IF($G81=Paramètres!D$12,$D81,0)</f>
        <v>0</v>
      </c>
      <c r="BF81" s="116">
        <f>IF($G81=Paramètres!E$2,$D81,0)</f>
        <v>0</v>
      </c>
      <c r="BG81" s="116">
        <f>IF($G81=Paramètres!E$3,$D81,0)</f>
        <v>0</v>
      </c>
      <c r="BH81" s="116">
        <f>IF($G81=Paramètres!E$4,$D81,0)</f>
        <v>0</v>
      </c>
      <c r="BI81" s="116">
        <f>IF($G81=Paramètres!F$2,$D81,0)</f>
        <v>0</v>
      </c>
      <c r="BJ81" s="116">
        <f>IF($G81=Paramètres!F$3,$D81,0)</f>
        <v>0</v>
      </c>
      <c r="BK81" s="116">
        <f>IF($G81=Paramètres!F$5,$D81,0)</f>
        <v>0</v>
      </c>
      <c r="BL81" s="116">
        <f>IF($G81=Paramètres!F$6,$D81,0)</f>
        <v>0</v>
      </c>
      <c r="BM81" s="116">
        <f>IF($G81=Paramètres!F$7,$D81,0)</f>
        <v>0</v>
      </c>
      <c r="BN81" s="116">
        <f>IF($G81=Paramètres!F$8,$D81,0)</f>
        <v>0</v>
      </c>
      <c r="BO81" s="116">
        <f>IF($G81=Paramètres!F$9,$D81,0)</f>
        <v>0</v>
      </c>
      <c r="BP81" s="116">
        <f t="shared" si="29"/>
        <v>0</v>
      </c>
      <c r="BQ81" s="116">
        <f>IF($G81=Paramètres!H$6,$D81,0)</f>
        <v>0</v>
      </c>
      <c r="BR81" s="116">
        <f>IF($G81=Paramètres!I$2,$D81,0)</f>
        <v>0</v>
      </c>
      <c r="BS81" s="116">
        <f>IF($G81=Paramètres!I$3,$D81,0)</f>
        <v>0</v>
      </c>
      <c r="BT81" s="116">
        <f>IF($G81=Paramètres!I$4,$D81,0)</f>
        <v>0</v>
      </c>
      <c r="BU81" s="116">
        <f>IF($G81=Paramètres!J$2,$D81,0)</f>
        <v>0</v>
      </c>
      <c r="BV81" s="116">
        <f>IF($G81=Paramètres!J$3,$D81,0)</f>
        <v>0</v>
      </c>
      <c r="BW81" s="116">
        <f>IF($G81=Paramètres!J$4,$D81,0)</f>
        <v>0</v>
      </c>
      <c r="BX81" s="116">
        <f t="shared" si="56"/>
        <v>0</v>
      </c>
      <c r="BY81" s="116">
        <f t="shared" si="57"/>
        <v>0</v>
      </c>
      <c r="BZ81" s="116">
        <f t="shared" si="58"/>
        <v>0</v>
      </c>
      <c r="CA81" s="116">
        <f t="shared" si="59"/>
        <v>0</v>
      </c>
      <c r="CB81" s="116">
        <f t="shared" si="60"/>
        <v>0</v>
      </c>
      <c r="CC81" s="116">
        <f t="shared" si="61"/>
        <v>0</v>
      </c>
      <c r="CD81" s="116">
        <f t="shared" si="62"/>
        <v>0</v>
      </c>
      <c r="CE81" s="116">
        <f t="shared" si="63"/>
        <v>0</v>
      </c>
      <c r="CF81" s="116">
        <f t="shared" si="64"/>
        <v>0</v>
      </c>
      <c r="CG81" s="116">
        <f t="shared" si="65"/>
        <v>0</v>
      </c>
      <c r="CH81" s="116">
        <f t="shared" si="66"/>
        <v>0</v>
      </c>
      <c r="CI81" s="116">
        <f t="shared" si="67"/>
        <v>0</v>
      </c>
      <c r="CJ81" s="116">
        <f t="shared" si="68"/>
        <v>0</v>
      </c>
      <c r="CK81" s="116">
        <f t="shared" si="69"/>
        <v>0</v>
      </c>
      <c r="CL81" s="116">
        <f t="shared" si="70"/>
        <v>0</v>
      </c>
      <c r="CM81" s="116">
        <f t="shared" si="71"/>
        <v>0</v>
      </c>
      <c r="CN81" s="116">
        <f t="shared" si="72"/>
        <v>0</v>
      </c>
      <c r="CO81" s="116">
        <f t="shared" si="73"/>
        <v>0</v>
      </c>
      <c r="CP81" s="116">
        <f t="shared" si="74"/>
        <v>0</v>
      </c>
      <c r="CQ81" s="116">
        <f t="shared" si="75"/>
        <v>0</v>
      </c>
      <c r="CR81" s="116">
        <f t="shared" si="76"/>
        <v>0</v>
      </c>
      <c r="CS81" s="116">
        <f t="shared" si="77"/>
        <v>0</v>
      </c>
      <c r="CT81" s="116">
        <f t="shared" si="78"/>
        <v>0</v>
      </c>
      <c r="CU81" s="116">
        <f t="shared" si="79"/>
        <v>0</v>
      </c>
    </row>
    <row r="82" spans="5:99">
      <c r="E82" s="106"/>
      <c r="F82" s="109"/>
      <c r="G82" s="109"/>
      <c r="H82" s="109"/>
      <c r="I82" s="109"/>
      <c r="J82" s="110" t="str">
        <f t="shared" si="55"/>
        <v/>
      </c>
      <c r="K82" s="116">
        <f>IF(MONTH($B82)=1,IF($G82=Paramètres!H$2,$D82,0),0)</f>
        <v>0</v>
      </c>
      <c r="L82" s="116">
        <f>IF(OR(MONTH($B82)=1,MONTH($B82)=2,MONTH($B82)=3),IF($G82=Paramètres!H$3,$D82,0),0)</f>
        <v>0</v>
      </c>
      <c r="M82" s="116">
        <f>IF(OR(MONTH($B82)=1,MONTH($B82)=2,MONTH($B82)=3),IF($G82=Paramètres!H$4,$D82,0),0)</f>
        <v>0</v>
      </c>
      <c r="N82" s="116">
        <f>IF(OR(MONTH($B82)=1,MONTH($B82)=2,MONTH($B82)=3),IF($G82=Paramètres!H$5,$D82,0),0)</f>
        <v>0</v>
      </c>
      <c r="O82" s="116">
        <f>IF(MONTH($B82)=1,IF($G82=Paramètres!F$4,$D82,0),0)</f>
        <v>0</v>
      </c>
      <c r="P82" s="116">
        <f>IF(MONTH($B82)=2,IF($G82=Paramètres!$H$2,$D82,0),0)</f>
        <v>0</v>
      </c>
      <c r="Q82" s="116">
        <f>IF(MONTH($B82)=2,IF($G82=Paramètres!$F$4,$D82,0),0)</f>
        <v>0</v>
      </c>
      <c r="R82" s="116">
        <f>IF(MONTH($B82)=3,IF($G82=Paramètres!$H$2,$D82,0),0)</f>
        <v>0</v>
      </c>
      <c r="S82" s="116">
        <f>IF(MONTH($B82)=3,IF($G82=Paramètres!$F$4,$D82,0),0)</f>
        <v>0</v>
      </c>
      <c r="T82" s="116">
        <f>IF(MONTH($B82)=4,IF($G82=Paramètres!$H$2,$D82,0),0)</f>
        <v>0</v>
      </c>
      <c r="U82" s="116">
        <f>IF(OR(MONTH($B82)=4,MONTH($B82)=5,MONTH($B82)=6),IF($G82=Paramètres!$H$3,$D82,0),0)</f>
        <v>0</v>
      </c>
      <c r="V82" s="116">
        <f>IF(OR(MONTH($B82)=4,MONTH($B82)=5,MONTH($B82)=6),IF($G82=Paramètres!$H$4,$D82,0),0)</f>
        <v>0</v>
      </c>
      <c r="W82" s="116">
        <f>IF(OR(MONTH($B82)=4,MONTH($B82)=5,MONTH($B82)=6),IF($G82=Paramètres!$H$5,$D82,0),0)</f>
        <v>0</v>
      </c>
      <c r="X82" s="116">
        <f>IF(MONTH($B82)=4,IF($G82=Paramètres!$F$4,$D82,0),0)</f>
        <v>0</v>
      </c>
      <c r="Y82" s="116">
        <f>IF(MONTH($B82)=5,IF($G82=Paramètres!$H$2,$D82,0),0)</f>
        <v>0</v>
      </c>
      <c r="Z82" s="116">
        <f>IF(MONTH($B82)=5,IF($G82=Paramètres!$F$4,$D82,0),0)</f>
        <v>0</v>
      </c>
      <c r="AA82" s="116">
        <f>IF(MONTH($B82)=6,IF($G82=Paramètres!$H$2,$D82,0),0)</f>
        <v>0</v>
      </c>
      <c r="AB82" s="116">
        <f>IF(MONTH($B82)=6,IF($G82=Paramètres!$F$4,$D82,0),0)</f>
        <v>0</v>
      </c>
      <c r="AC82" s="116">
        <f>IF(MONTH($B82)=7,IF($G82=Paramètres!$H$2,$D82,0),0)</f>
        <v>0</v>
      </c>
      <c r="AD82" s="116">
        <f>IF(OR(MONTH($B82)=7,MONTH($B82)=8,MONTH($B82)=9),IF($G82=Paramètres!$H$3,$D82,0),0)</f>
        <v>0</v>
      </c>
      <c r="AE82" s="116">
        <f>IF(OR(MONTH($B82)=7,MONTH($B82)=8,MONTH($B82)=9),IF($G82=Paramètres!$H$4,$D82,0),0)</f>
        <v>0</v>
      </c>
      <c r="AF82" s="116">
        <f>IF(OR(MONTH($B82)=7,MONTH($B82)=8,MONTH($B82)=9),IF($G82=Paramètres!$H$5,$D82,0),0)</f>
        <v>0</v>
      </c>
      <c r="AG82" s="116">
        <f>IF(MONTH($B82)=7,IF($G82=Paramètres!$F$4,$D82,0),0)</f>
        <v>0</v>
      </c>
      <c r="AH82" s="116">
        <f>IF(MONTH($B82)=8,IF($G82=Paramètres!$H$2,$D82,0),0)</f>
        <v>0</v>
      </c>
      <c r="AI82" s="116">
        <f>IF(MONTH($B82)=8,IF($G82=Paramètres!$F$4,$D82,0),0)</f>
        <v>0</v>
      </c>
      <c r="AJ82" s="116">
        <f>IF(MONTH($B82)=9,IF($G82=Paramètres!$H$2,$D82,0),0)</f>
        <v>0</v>
      </c>
      <c r="AK82" s="116">
        <f>IF(MONTH($B82)=9,IF($G82=Paramètres!$F$4,$D82,0),0)</f>
        <v>0</v>
      </c>
      <c r="AL82" s="116">
        <f>IF(MONTH($B82)=10,IF($G82=Paramètres!$H$2,$D82,0),0)</f>
        <v>0</v>
      </c>
      <c r="AM82" s="116">
        <f>IF(OR(MONTH($B82)=10,MONTH($B82)=11,MONTH($B82)=12),IF($G82=Paramètres!$H$3,$D82,0),0)</f>
        <v>0</v>
      </c>
      <c r="AN82" s="116">
        <f>IF(OR(MONTH($B82)=10,MONTH($B82)=11,MONTH($B82)=12),IF($G82=Paramètres!$H$4,$D82,0),0)</f>
        <v>0</v>
      </c>
      <c r="AO82" s="116">
        <f>IF(OR(MONTH($B82)=10,MONTH($B82)=11,MONTH($B82)=12),IF($G82=Paramètres!$H$5,$D82,0),0)</f>
        <v>0</v>
      </c>
      <c r="AP82" s="116">
        <f>IF(MONTH($B82)=10,IF($G82=Paramètres!$F$4,$D82,0),0)</f>
        <v>0</v>
      </c>
      <c r="AQ82" s="116">
        <f>IF(MONTH($B82)=11,IF($G82=Paramètres!$H$2,$D82,0),0)</f>
        <v>0</v>
      </c>
      <c r="AR82" s="116">
        <f>IF(MONTH($B82)=11,IF($G82=Paramètres!$F$4,$D82,0),0)</f>
        <v>0</v>
      </c>
      <c r="AS82" s="116">
        <f>IF(MONTH($B82)=12,IF($G82=Paramètres!$H$2,$D82,0),0)</f>
        <v>0</v>
      </c>
      <c r="AT82" s="116">
        <f>IF(MONTH($B82)=12,IF($G82=Paramètres!$F$4,$D82,0),0)</f>
        <v>0</v>
      </c>
      <c r="AU82" s="116">
        <f>IF($G82=Paramètres!D$2,$D82,0)</f>
        <v>0</v>
      </c>
      <c r="AV82" s="116">
        <f>IF($G82=Paramètres!D$3,$D82,0)</f>
        <v>0</v>
      </c>
      <c r="AW82" s="116">
        <f>IF($G82=Paramètres!D$4,$D82,0)</f>
        <v>0</v>
      </c>
      <c r="AX82" s="116">
        <f>IF($G82=Paramètres!D$5,$D82,0)</f>
        <v>0</v>
      </c>
      <c r="AY82" s="116">
        <f>IF($G82=Paramètres!D$6,$D82,0)</f>
        <v>0</v>
      </c>
      <c r="AZ82" s="116">
        <f>IF($G82=Paramètres!D$7,$D82,0)</f>
        <v>0</v>
      </c>
      <c r="BA82" s="116">
        <f>IF($G82=Paramètres!D$8,$D82,0)</f>
        <v>0</v>
      </c>
      <c r="BB82" s="116">
        <f>IF($G82=Paramètres!D$9,$D82,0)</f>
        <v>0</v>
      </c>
      <c r="BC82" s="116">
        <f>IF($G82=Paramètres!D$10,$D82,0)</f>
        <v>0</v>
      </c>
      <c r="BD82" s="116">
        <f>IF($G82=Paramètres!D$11,$D82,0)</f>
        <v>0</v>
      </c>
      <c r="BE82" s="116">
        <f>IF($G82=Paramètres!D$12,$D82,0)</f>
        <v>0</v>
      </c>
      <c r="BF82" s="116">
        <f>IF($G82=Paramètres!E$2,$D82,0)</f>
        <v>0</v>
      </c>
      <c r="BG82" s="116">
        <f>IF($G82=Paramètres!E$3,$D82,0)</f>
        <v>0</v>
      </c>
      <c r="BH82" s="116">
        <f>IF($G82=Paramètres!E$4,$D82,0)</f>
        <v>0</v>
      </c>
      <c r="BI82" s="116">
        <f>IF($G82=Paramètres!F$2,$D82,0)</f>
        <v>0</v>
      </c>
      <c r="BJ82" s="116">
        <f>IF($G82=Paramètres!F$3,$D82,0)</f>
        <v>0</v>
      </c>
      <c r="BK82" s="116">
        <f>IF($G82=Paramètres!F$5,$D82,0)</f>
        <v>0</v>
      </c>
      <c r="BL82" s="116">
        <f>IF($G82=Paramètres!F$6,$D82,0)</f>
        <v>0</v>
      </c>
      <c r="BM82" s="116">
        <f>IF($G82=Paramètres!F$7,$D82,0)</f>
        <v>0</v>
      </c>
      <c r="BN82" s="116">
        <f>IF($G82=Paramètres!F$8,$D82,0)</f>
        <v>0</v>
      </c>
      <c r="BO82" s="116">
        <f>IF($G82=Paramètres!F$9,$D82,0)</f>
        <v>0</v>
      </c>
      <c r="BP82" s="116">
        <f t="shared" si="29"/>
        <v>0</v>
      </c>
      <c r="BQ82" s="116">
        <f>IF($G82=Paramètres!H$6,$D82,0)</f>
        <v>0</v>
      </c>
      <c r="BR82" s="116">
        <f>IF($G82=Paramètres!I$2,$D82,0)</f>
        <v>0</v>
      </c>
      <c r="BS82" s="116">
        <f>IF($G82=Paramètres!I$3,$D82,0)</f>
        <v>0</v>
      </c>
      <c r="BT82" s="116">
        <f>IF($G82=Paramètres!I$4,$D82,0)</f>
        <v>0</v>
      </c>
      <c r="BU82" s="116">
        <f>IF($G82=Paramètres!J$2,$D82,0)</f>
        <v>0</v>
      </c>
      <c r="BV82" s="116">
        <f>IF($G82=Paramètres!J$3,$D82,0)</f>
        <v>0</v>
      </c>
      <c r="BW82" s="116">
        <f>IF($G82=Paramètres!J$4,$D82,0)</f>
        <v>0</v>
      </c>
      <c r="BX82" s="116">
        <f t="shared" si="56"/>
        <v>0</v>
      </c>
      <c r="BY82" s="116">
        <f t="shared" si="57"/>
        <v>0</v>
      </c>
      <c r="BZ82" s="116">
        <f t="shared" si="58"/>
        <v>0</v>
      </c>
      <c r="CA82" s="116">
        <f t="shared" si="59"/>
        <v>0</v>
      </c>
      <c r="CB82" s="116">
        <f t="shared" si="60"/>
        <v>0</v>
      </c>
      <c r="CC82" s="116">
        <f t="shared" si="61"/>
        <v>0</v>
      </c>
      <c r="CD82" s="116">
        <f t="shared" si="62"/>
        <v>0</v>
      </c>
      <c r="CE82" s="116">
        <f t="shared" si="63"/>
        <v>0</v>
      </c>
      <c r="CF82" s="116">
        <f t="shared" si="64"/>
        <v>0</v>
      </c>
      <c r="CG82" s="116">
        <f t="shared" si="65"/>
        <v>0</v>
      </c>
      <c r="CH82" s="116">
        <f t="shared" si="66"/>
        <v>0</v>
      </c>
      <c r="CI82" s="116">
        <f t="shared" si="67"/>
        <v>0</v>
      </c>
      <c r="CJ82" s="116">
        <f t="shared" si="68"/>
        <v>0</v>
      </c>
      <c r="CK82" s="116">
        <f t="shared" si="69"/>
        <v>0</v>
      </c>
      <c r="CL82" s="116">
        <f t="shared" si="70"/>
        <v>0</v>
      </c>
      <c r="CM82" s="116">
        <f t="shared" si="71"/>
        <v>0</v>
      </c>
      <c r="CN82" s="116">
        <f t="shared" si="72"/>
        <v>0</v>
      </c>
      <c r="CO82" s="116">
        <f t="shared" si="73"/>
        <v>0</v>
      </c>
      <c r="CP82" s="116">
        <f t="shared" si="74"/>
        <v>0</v>
      </c>
      <c r="CQ82" s="116">
        <f t="shared" si="75"/>
        <v>0</v>
      </c>
      <c r="CR82" s="116">
        <f t="shared" si="76"/>
        <v>0</v>
      </c>
      <c r="CS82" s="116">
        <f t="shared" si="77"/>
        <v>0</v>
      </c>
      <c r="CT82" s="116">
        <f t="shared" si="78"/>
        <v>0</v>
      </c>
      <c r="CU82" s="116">
        <f t="shared" si="79"/>
        <v>0</v>
      </c>
    </row>
    <row r="83" spans="5:99">
      <c r="E83" s="106"/>
      <c r="F83" s="109"/>
      <c r="G83" s="109"/>
      <c r="H83" s="109"/>
      <c r="I83" s="109"/>
      <c r="J83" s="110" t="str">
        <f t="shared" si="55"/>
        <v/>
      </c>
      <c r="K83" s="116">
        <f>IF(MONTH($B83)=1,IF($G83=Paramètres!H$2,$D83,0),0)</f>
        <v>0</v>
      </c>
      <c r="L83" s="116">
        <f>IF(OR(MONTH($B83)=1,MONTH($B83)=2,MONTH($B83)=3),IF($G83=Paramètres!H$3,$D83,0),0)</f>
        <v>0</v>
      </c>
      <c r="M83" s="116">
        <f>IF(OR(MONTH($B83)=1,MONTH($B83)=2,MONTH($B83)=3),IF($G83=Paramètres!H$4,$D83,0),0)</f>
        <v>0</v>
      </c>
      <c r="N83" s="116">
        <f>IF(OR(MONTH($B83)=1,MONTH($B83)=2,MONTH($B83)=3),IF($G83=Paramètres!H$5,$D83,0),0)</f>
        <v>0</v>
      </c>
      <c r="O83" s="116">
        <f>IF(MONTH($B83)=1,IF($G83=Paramètres!F$4,$D83,0),0)</f>
        <v>0</v>
      </c>
      <c r="P83" s="116">
        <f>IF(MONTH($B83)=2,IF($G83=Paramètres!$H$2,$D83,0),0)</f>
        <v>0</v>
      </c>
      <c r="Q83" s="116">
        <f>IF(MONTH($B83)=2,IF($G83=Paramètres!$F$4,$D83,0),0)</f>
        <v>0</v>
      </c>
      <c r="R83" s="116">
        <f>IF(MONTH($B83)=3,IF($G83=Paramètres!$H$2,$D83,0),0)</f>
        <v>0</v>
      </c>
      <c r="S83" s="116">
        <f>IF(MONTH($B83)=3,IF($G83=Paramètres!$F$4,$D83,0),0)</f>
        <v>0</v>
      </c>
      <c r="T83" s="116">
        <f>IF(MONTH($B83)=4,IF($G83=Paramètres!$H$2,$D83,0),0)</f>
        <v>0</v>
      </c>
      <c r="U83" s="116">
        <f>IF(OR(MONTH($B83)=4,MONTH($B83)=5,MONTH($B83)=6),IF($G83=Paramètres!$H$3,$D83,0),0)</f>
        <v>0</v>
      </c>
      <c r="V83" s="116">
        <f>IF(OR(MONTH($B83)=4,MONTH($B83)=5,MONTH($B83)=6),IF($G83=Paramètres!$H$4,$D83,0),0)</f>
        <v>0</v>
      </c>
      <c r="W83" s="116">
        <f>IF(OR(MONTH($B83)=4,MONTH($B83)=5,MONTH($B83)=6),IF($G83=Paramètres!$H$5,$D83,0),0)</f>
        <v>0</v>
      </c>
      <c r="X83" s="116">
        <f>IF(MONTH($B83)=4,IF($G83=Paramètres!$F$4,$D83,0),0)</f>
        <v>0</v>
      </c>
      <c r="Y83" s="116">
        <f>IF(MONTH($B83)=5,IF($G83=Paramètres!$H$2,$D83,0),0)</f>
        <v>0</v>
      </c>
      <c r="Z83" s="116">
        <f>IF(MONTH($B83)=5,IF($G83=Paramètres!$F$4,$D83,0),0)</f>
        <v>0</v>
      </c>
      <c r="AA83" s="116">
        <f>IF(MONTH($B83)=6,IF($G83=Paramètres!$H$2,$D83,0),0)</f>
        <v>0</v>
      </c>
      <c r="AB83" s="116">
        <f>IF(MONTH($B83)=6,IF($G83=Paramètres!$F$4,$D83,0),0)</f>
        <v>0</v>
      </c>
      <c r="AC83" s="116">
        <f>IF(MONTH($B83)=7,IF($G83=Paramètres!$H$2,$D83,0),0)</f>
        <v>0</v>
      </c>
      <c r="AD83" s="116">
        <f>IF(OR(MONTH($B83)=7,MONTH($B83)=8,MONTH($B83)=9),IF($G83=Paramètres!$H$3,$D83,0),0)</f>
        <v>0</v>
      </c>
      <c r="AE83" s="116">
        <f>IF(OR(MONTH($B83)=7,MONTH($B83)=8,MONTH($B83)=9),IF($G83=Paramètres!$H$4,$D83,0),0)</f>
        <v>0</v>
      </c>
      <c r="AF83" s="116">
        <f>IF(OR(MONTH($B83)=7,MONTH($B83)=8,MONTH($B83)=9),IF($G83=Paramètres!$H$5,$D83,0),0)</f>
        <v>0</v>
      </c>
      <c r="AG83" s="116">
        <f>IF(MONTH($B83)=7,IF($G83=Paramètres!$F$4,$D83,0),0)</f>
        <v>0</v>
      </c>
      <c r="AH83" s="116">
        <f>IF(MONTH($B83)=8,IF($G83=Paramètres!$H$2,$D83,0),0)</f>
        <v>0</v>
      </c>
      <c r="AI83" s="116">
        <f>IF(MONTH($B83)=8,IF($G83=Paramètres!$F$4,$D83,0),0)</f>
        <v>0</v>
      </c>
      <c r="AJ83" s="116">
        <f>IF(MONTH($B83)=9,IF($G83=Paramètres!$H$2,$D83,0),0)</f>
        <v>0</v>
      </c>
      <c r="AK83" s="116">
        <f>IF(MONTH($B83)=9,IF($G83=Paramètres!$F$4,$D83,0),0)</f>
        <v>0</v>
      </c>
      <c r="AL83" s="116">
        <f>IF(MONTH($B83)=10,IF($G83=Paramètres!$H$2,$D83,0),0)</f>
        <v>0</v>
      </c>
      <c r="AM83" s="116">
        <f>IF(OR(MONTH($B83)=10,MONTH($B83)=11,MONTH($B83)=12),IF($G83=Paramètres!$H$3,$D83,0),0)</f>
        <v>0</v>
      </c>
      <c r="AN83" s="116">
        <f>IF(OR(MONTH($B83)=10,MONTH($B83)=11,MONTH($B83)=12),IF($G83=Paramètres!$H$4,$D83,0),0)</f>
        <v>0</v>
      </c>
      <c r="AO83" s="116">
        <f>IF(OR(MONTH($B83)=10,MONTH($B83)=11,MONTH($B83)=12),IF($G83=Paramètres!$H$5,$D83,0),0)</f>
        <v>0</v>
      </c>
      <c r="AP83" s="116">
        <f>IF(MONTH($B83)=10,IF($G83=Paramètres!$F$4,$D83,0),0)</f>
        <v>0</v>
      </c>
      <c r="AQ83" s="116">
        <f>IF(MONTH($B83)=11,IF($G83=Paramètres!$H$2,$D83,0),0)</f>
        <v>0</v>
      </c>
      <c r="AR83" s="116">
        <f>IF(MONTH($B83)=11,IF($G83=Paramètres!$F$4,$D83,0),0)</f>
        <v>0</v>
      </c>
      <c r="AS83" s="116">
        <f>IF(MONTH($B83)=12,IF($G83=Paramètres!$H$2,$D83,0),0)</f>
        <v>0</v>
      </c>
      <c r="AT83" s="116">
        <f>IF(MONTH($B83)=12,IF($G83=Paramètres!$F$4,$D83,0),0)</f>
        <v>0</v>
      </c>
      <c r="AU83" s="116">
        <f>IF($G83=Paramètres!D$2,$D83,0)</f>
        <v>0</v>
      </c>
      <c r="AV83" s="116">
        <f>IF($G83=Paramètres!D$3,$D83,0)</f>
        <v>0</v>
      </c>
      <c r="AW83" s="116">
        <f>IF($G83=Paramètres!D$4,$D83,0)</f>
        <v>0</v>
      </c>
      <c r="AX83" s="116">
        <f>IF($G83=Paramètres!D$5,$D83,0)</f>
        <v>0</v>
      </c>
      <c r="AY83" s="116">
        <f>IF($G83=Paramètres!D$6,$D83,0)</f>
        <v>0</v>
      </c>
      <c r="AZ83" s="116">
        <f>IF($G83=Paramètres!D$7,$D83,0)</f>
        <v>0</v>
      </c>
      <c r="BA83" s="116">
        <f>IF($G83=Paramètres!D$8,$D83,0)</f>
        <v>0</v>
      </c>
      <c r="BB83" s="116">
        <f>IF($G83=Paramètres!D$9,$D83,0)</f>
        <v>0</v>
      </c>
      <c r="BC83" s="116">
        <f>IF($G83=Paramètres!D$10,$D83,0)</f>
        <v>0</v>
      </c>
      <c r="BD83" s="116">
        <f>IF($G83=Paramètres!D$11,$D83,0)</f>
        <v>0</v>
      </c>
      <c r="BE83" s="116">
        <f>IF($G83=Paramètres!D$12,$D83,0)</f>
        <v>0</v>
      </c>
      <c r="BF83" s="116">
        <f>IF($G83=Paramètres!E$2,$D83,0)</f>
        <v>0</v>
      </c>
      <c r="BG83" s="116">
        <f>IF($G83=Paramètres!E$3,$D83,0)</f>
        <v>0</v>
      </c>
      <c r="BH83" s="116">
        <f>IF($G83=Paramètres!E$4,$D83,0)</f>
        <v>0</v>
      </c>
      <c r="BI83" s="116">
        <f>IF($G83=Paramètres!F$2,$D83,0)</f>
        <v>0</v>
      </c>
      <c r="BJ83" s="116">
        <f>IF($G83=Paramètres!F$3,$D83,0)</f>
        <v>0</v>
      </c>
      <c r="BK83" s="116">
        <f>IF($G83=Paramètres!F$5,$D83,0)</f>
        <v>0</v>
      </c>
      <c r="BL83" s="116">
        <f>IF($G83=Paramètres!F$6,$D83,0)</f>
        <v>0</v>
      </c>
      <c r="BM83" s="116">
        <f>IF($G83=Paramètres!F$7,$D83,0)</f>
        <v>0</v>
      </c>
      <c r="BN83" s="116">
        <f>IF($G83=Paramètres!F$8,$D83,0)</f>
        <v>0</v>
      </c>
      <c r="BO83" s="116">
        <f>IF($G83=Paramètres!F$9,$D83,0)</f>
        <v>0</v>
      </c>
      <c r="BP83" s="116">
        <f t="shared" si="29"/>
        <v>0</v>
      </c>
      <c r="BQ83" s="116">
        <f>IF($G83=Paramètres!H$6,$D83,0)</f>
        <v>0</v>
      </c>
      <c r="BR83" s="116">
        <f>IF($G83=Paramètres!I$2,$D83,0)</f>
        <v>0</v>
      </c>
      <c r="BS83" s="116">
        <f>IF($G83=Paramètres!I$3,$D83,0)</f>
        <v>0</v>
      </c>
      <c r="BT83" s="116">
        <f>IF($G83=Paramètres!I$4,$D83,0)</f>
        <v>0</v>
      </c>
      <c r="BU83" s="116">
        <f>IF($G83=Paramètres!J$2,$D83,0)</f>
        <v>0</v>
      </c>
      <c r="BV83" s="116">
        <f>IF($G83=Paramètres!J$3,$D83,0)</f>
        <v>0</v>
      </c>
      <c r="BW83" s="116">
        <f>IF($G83=Paramètres!J$4,$D83,0)</f>
        <v>0</v>
      </c>
      <c r="BX83" s="116">
        <f t="shared" si="56"/>
        <v>0</v>
      </c>
      <c r="BY83" s="116">
        <f t="shared" si="57"/>
        <v>0</v>
      </c>
      <c r="BZ83" s="116">
        <f t="shared" si="58"/>
        <v>0</v>
      </c>
      <c r="CA83" s="116">
        <f t="shared" si="59"/>
        <v>0</v>
      </c>
      <c r="CB83" s="116">
        <f t="shared" si="60"/>
        <v>0</v>
      </c>
      <c r="CC83" s="116">
        <f t="shared" si="61"/>
        <v>0</v>
      </c>
      <c r="CD83" s="116">
        <f t="shared" si="62"/>
        <v>0</v>
      </c>
      <c r="CE83" s="116">
        <f t="shared" si="63"/>
        <v>0</v>
      </c>
      <c r="CF83" s="116">
        <f t="shared" si="64"/>
        <v>0</v>
      </c>
      <c r="CG83" s="116">
        <f t="shared" si="65"/>
        <v>0</v>
      </c>
      <c r="CH83" s="116">
        <f t="shared" si="66"/>
        <v>0</v>
      </c>
      <c r="CI83" s="116">
        <f t="shared" si="67"/>
        <v>0</v>
      </c>
      <c r="CJ83" s="116">
        <f t="shared" si="68"/>
        <v>0</v>
      </c>
      <c r="CK83" s="116">
        <f t="shared" si="69"/>
        <v>0</v>
      </c>
      <c r="CL83" s="116">
        <f t="shared" si="70"/>
        <v>0</v>
      </c>
      <c r="CM83" s="116">
        <f t="shared" si="71"/>
        <v>0</v>
      </c>
      <c r="CN83" s="116">
        <f t="shared" si="72"/>
        <v>0</v>
      </c>
      <c r="CO83" s="116">
        <f t="shared" si="73"/>
        <v>0</v>
      </c>
      <c r="CP83" s="116">
        <f t="shared" si="74"/>
        <v>0</v>
      </c>
      <c r="CQ83" s="116">
        <f t="shared" si="75"/>
        <v>0</v>
      </c>
      <c r="CR83" s="116">
        <f t="shared" si="76"/>
        <v>0</v>
      </c>
      <c r="CS83" s="116">
        <f t="shared" si="77"/>
        <v>0</v>
      </c>
      <c r="CT83" s="116">
        <f t="shared" si="78"/>
        <v>0</v>
      </c>
      <c r="CU83" s="116">
        <f t="shared" si="79"/>
        <v>0</v>
      </c>
    </row>
    <row r="84" spans="5:99">
      <c r="E84" s="106"/>
      <c r="F84" s="109"/>
      <c r="G84" s="109"/>
      <c r="H84" s="109"/>
      <c r="I84" s="109"/>
      <c r="J84" s="110" t="str">
        <f t="shared" si="55"/>
        <v/>
      </c>
      <c r="K84" s="116">
        <f>IF(MONTH($B84)=1,IF($G84=Paramètres!H$2,$D84,0),0)</f>
        <v>0</v>
      </c>
      <c r="L84" s="116">
        <f>IF(OR(MONTH($B84)=1,MONTH($B84)=2,MONTH($B84)=3),IF($G84=Paramètres!H$3,$D84,0),0)</f>
        <v>0</v>
      </c>
      <c r="M84" s="116">
        <f>IF(OR(MONTH($B84)=1,MONTH($B84)=2,MONTH($B84)=3),IF($G84=Paramètres!H$4,$D84,0),0)</f>
        <v>0</v>
      </c>
      <c r="N84" s="116">
        <f>IF(OR(MONTH($B84)=1,MONTH($B84)=2,MONTH($B84)=3),IF($G84=Paramètres!H$5,$D84,0),0)</f>
        <v>0</v>
      </c>
      <c r="O84" s="116">
        <f>IF(MONTH($B84)=1,IF($G84=Paramètres!F$4,$D84,0),0)</f>
        <v>0</v>
      </c>
      <c r="P84" s="116">
        <f>IF(MONTH($B84)=2,IF($G84=Paramètres!$H$2,$D84,0),0)</f>
        <v>0</v>
      </c>
      <c r="Q84" s="116">
        <f>IF(MONTH($B84)=2,IF($G84=Paramètres!$F$4,$D84,0),0)</f>
        <v>0</v>
      </c>
      <c r="R84" s="116">
        <f>IF(MONTH($B84)=3,IF($G84=Paramètres!$H$2,$D84,0),0)</f>
        <v>0</v>
      </c>
      <c r="S84" s="116">
        <f>IF(MONTH($B84)=3,IF($G84=Paramètres!$F$4,$D84,0),0)</f>
        <v>0</v>
      </c>
      <c r="T84" s="116">
        <f>IF(MONTH($B84)=4,IF($G84=Paramètres!$H$2,$D84,0),0)</f>
        <v>0</v>
      </c>
      <c r="U84" s="116">
        <f>IF(OR(MONTH($B84)=4,MONTH($B84)=5,MONTH($B84)=6),IF($G84=Paramètres!$H$3,$D84,0),0)</f>
        <v>0</v>
      </c>
      <c r="V84" s="116">
        <f>IF(OR(MONTH($B84)=4,MONTH($B84)=5,MONTH($B84)=6),IF($G84=Paramètres!$H$4,$D84,0),0)</f>
        <v>0</v>
      </c>
      <c r="W84" s="116">
        <f>IF(OR(MONTH($B84)=4,MONTH($B84)=5,MONTH($B84)=6),IF($G84=Paramètres!$H$5,$D84,0),0)</f>
        <v>0</v>
      </c>
      <c r="X84" s="116">
        <f>IF(MONTH($B84)=4,IF($G84=Paramètres!$F$4,$D84,0),0)</f>
        <v>0</v>
      </c>
      <c r="Y84" s="116">
        <f>IF(MONTH($B84)=5,IF($G84=Paramètres!$H$2,$D84,0),0)</f>
        <v>0</v>
      </c>
      <c r="Z84" s="116">
        <f>IF(MONTH($B84)=5,IF($G84=Paramètres!$F$4,$D84,0),0)</f>
        <v>0</v>
      </c>
      <c r="AA84" s="116">
        <f>IF(MONTH($B84)=6,IF($G84=Paramètres!$H$2,$D84,0),0)</f>
        <v>0</v>
      </c>
      <c r="AB84" s="116">
        <f>IF(MONTH($B84)=6,IF($G84=Paramètres!$F$4,$D84,0),0)</f>
        <v>0</v>
      </c>
      <c r="AC84" s="116">
        <f>IF(MONTH($B84)=7,IF($G84=Paramètres!$H$2,$D84,0),0)</f>
        <v>0</v>
      </c>
      <c r="AD84" s="116">
        <f>IF(OR(MONTH($B84)=7,MONTH($B84)=8,MONTH($B84)=9),IF($G84=Paramètres!$H$3,$D84,0),0)</f>
        <v>0</v>
      </c>
      <c r="AE84" s="116">
        <f>IF(OR(MONTH($B84)=7,MONTH($B84)=8,MONTH($B84)=9),IF($G84=Paramètres!$H$4,$D84,0),0)</f>
        <v>0</v>
      </c>
      <c r="AF84" s="116">
        <f>IF(OR(MONTH($B84)=7,MONTH($B84)=8,MONTH($B84)=9),IF($G84=Paramètres!$H$5,$D84,0),0)</f>
        <v>0</v>
      </c>
      <c r="AG84" s="116">
        <f>IF(MONTH($B84)=7,IF($G84=Paramètres!$F$4,$D84,0),0)</f>
        <v>0</v>
      </c>
      <c r="AH84" s="116">
        <f>IF(MONTH($B84)=8,IF($G84=Paramètres!$H$2,$D84,0),0)</f>
        <v>0</v>
      </c>
      <c r="AI84" s="116">
        <f>IF(MONTH($B84)=8,IF($G84=Paramètres!$F$4,$D84,0),0)</f>
        <v>0</v>
      </c>
      <c r="AJ84" s="116">
        <f>IF(MONTH($B84)=9,IF($G84=Paramètres!$H$2,$D84,0),0)</f>
        <v>0</v>
      </c>
      <c r="AK84" s="116">
        <f>IF(MONTH($B84)=9,IF($G84=Paramètres!$F$4,$D84,0),0)</f>
        <v>0</v>
      </c>
      <c r="AL84" s="116">
        <f>IF(MONTH($B84)=10,IF($G84=Paramètres!$H$2,$D84,0),0)</f>
        <v>0</v>
      </c>
      <c r="AM84" s="116">
        <f>IF(OR(MONTH($B84)=10,MONTH($B84)=11,MONTH($B84)=12),IF($G84=Paramètres!$H$3,$D84,0),0)</f>
        <v>0</v>
      </c>
      <c r="AN84" s="116">
        <f>IF(OR(MONTH($B84)=10,MONTH($B84)=11,MONTH($B84)=12),IF($G84=Paramètres!$H$4,$D84,0),0)</f>
        <v>0</v>
      </c>
      <c r="AO84" s="116">
        <f>IF(OR(MONTH($B84)=10,MONTH($B84)=11,MONTH($B84)=12),IF($G84=Paramètres!$H$5,$D84,0),0)</f>
        <v>0</v>
      </c>
      <c r="AP84" s="116">
        <f>IF(MONTH($B84)=10,IF($G84=Paramètres!$F$4,$D84,0),0)</f>
        <v>0</v>
      </c>
      <c r="AQ84" s="116">
        <f>IF(MONTH($B84)=11,IF($G84=Paramètres!$H$2,$D84,0),0)</f>
        <v>0</v>
      </c>
      <c r="AR84" s="116">
        <f>IF(MONTH($B84)=11,IF($G84=Paramètres!$F$4,$D84,0),0)</f>
        <v>0</v>
      </c>
      <c r="AS84" s="116">
        <f>IF(MONTH($B84)=12,IF($G84=Paramètres!$H$2,$D84,0),0)</f>
        <v>0</v>
      </c>
      <c r="AT84" s="116">
        <f>IF(MONTH($B84)=12,IF($G84=Paramètres!$F$4,$D84,0),0)</f>
        <v>0</v>
      </c>
      <c r="AU84" s="116">
        <f>IF($G84=Paramètres!D$2,$D84,0)</f>
        <v>0</v>
      </c>
      <c r="AV84" s="116">
        <f>IF($G84=Paramètres!D$3,$D84,0)</f>
        <v>0</v>
      </c>
      <c r="AW84" s="116">
        <f>IF($G84=Paramètres!D$4,$D84,0)</f>
        <v>0</v>
      </c>
      <c r="AX84" s="116">
        <f>IF($G84=Paramètres!D$5,$D84,0)</f>
        <v>0</v>
      </c>
      <c r="AY84" s="116">
        <f>IF($G84=Paramètres!D$6,$D84,0)</f>
        <v>0</v>
      </c>
      <c r="AZ84" s="116">
        <f>IF($G84=Paramètres!D$7,$D84,0)</f>
        <v>0</v>
      </c>
      <c r="BA84" s="116">
        <f>IF($G84=Paramètres!D$8,$D84,0)</f>
        <v>0</v>
      </c>
      <c r="BB84" s="116">
        <f>IF($G84=Paramètres!D$9,$D84,0)</f>
        <v>0</v>
      </c>
      <c r="BC84" s="116">
        <f>IF($G84=Paramètres!D$10,$D84,0)</f>
        <v>0</v>
      </c>
      <c r="BD84" s="116">
        <f>IF($G84=Paramètres!D$11,$D84,0)</f>
        <v>0</v>
      </c>
      <c r="BE84" s="116">
        <f>IF($G84=Paramètres!D$12,$D84,0)</f>
        <v>0</v>
      </c>
      <c r="BF84" s="116">
        <f>IF($G84=Paramètres!E$2,$D84,0)</f>
        <v>0</v>
      </c>
      <c r="BG84" s="116">
        <f>IF($G84=Paramètres!E$3,$D84,0)</f>
        <v>0</v>
      </c>
      <c r="BH84" s="116">
        <f>IF($G84=Paramètres!E$4,$D84,0)</f>
        <v>0</v>
      </c>
      <c r="BI84" s="116">
        <f>IF($G84=Paramètres!F$2,$D84,0)</f>
        <v>0</v>
      </c>
      <c r="BJ84" s="116">
        <f>IF($G84=Paramètres!F$3,$D84,0)</f>
        <v>0</v>
      </c>
      <c r="BK84" s="116">
        <f>IF($G84=Paramètres!F$5,$D84,0)</f>
        <v>0</v>
      </c>
      <c r="BL84" s="116">
        <f>IF($G84=Paramètres!F$6,$D84,0)</f>
        <v>0</v>
      </c>
      <c r="BM84" s="116">
        <f>IF($G84=Paramètres!F$7,$D84,0)</f>
        <v>0</v>
      </c>
      <c r="BN84" s="116">
        <f>IF($G84=Paramètres!F$8,$D84,0)</f>
        <v>0</v>
      </c>
      <c r="BO84" s="116">
        <f>IF($G84=Paramètres!F$9,$D84,0)</f>
        <v>0</v>
      </c>
      <c r="BP84" s="116">
        <f t="shared" si="29"/>
        <v>0</v>
      </c>
      <c r="BQ84" s="116">
        <f>IF($G84=Paramètres!H$6,$D84,0)</f>
        <v>0</v>
      </c>
      <c r="BR84" s="116">
        <f>IF($G84=Paramètres!I$2,$D84,0)</f>
        <v>0</v>
      </c>
      <c r="BS84" s="116">
        <f>IF($G84=Paramètres!I$3,$D84,0)</f>
        <v>0</v>
      </c>
      <c r="BT84" s="116">
        <f>IF($G84=Paramètres!I$4,$D84,0)</f>
        <v>0</v>
      </c>
      <c r="BU84" s="116">
        <f>IF($G84=Paramètres!J$2,$D84,0)</f>
        <v>0</v>
      </c>
      <c r="BV84" s="116">
        <f>IF($G84=Paramètres!J$3,$D84,0)</f>
        <v>0</v>
      </c>
      <c r="BW84" s="116">
        <f>IF($G84=Paramètres!J$4,$D84,0)</f>
        <v>0</v>
      </c>
      <c r="BX84" s="116">
        <f t="shared" si="56"/>
        <v>0</v>
      </c>
      <c r="BY84" s="116">
        <f t="shared" si="57"/>
        <v>0</v>
      </c>
      <c r="BZ84" s="116">
        <f t="shared" si="58"/>
        <v>0</v>
      </c>
      <c r="CA84" s="116">
        <f t="shared" si="59"/>
        <v>0</v>
      </c>
      <c r="CB84" s="116">
        <f t="shared" si="60"/>
        <v>0</v>
      </c>
      <c r="CC84" s="116">
        <f t="shared" si="61"/>
        <v>0</v>
      </c>
      <c r="CD84" s="116">
        <f t="shared" si="62"/>
        <v>0</v>
      </c>
      <c r="CE84" s="116">
        <f t="shared" si="63"/>
        <v>0</v>
      </c>
      <c r="CF84" s="116">
        <f t="shared" si="64"/>
        <v>0</v>
      </c>
      <c r="CG84" s="116">
        <f t="shared" si="65"/>
        <v>0</v>
      </c>
      <c r="CH84" s="116">
        <f t="shared" si="66"/>
        <v>0</v>
      </c>
      <c r="CI84" s="116">
        <f t="shared" si="67"/>
        <v>0</v>
      </c>
      <c r="CJ84" s="116">
        <f t="shared" si="68"/>
        <v>0</v>
      </c>
      <c r="CK84" s="116">
        <f t="shared" si="69"/>
        <v>0</v>
      </c>
      <c r="CL84" s="116">
        <f t="shared" si="70"/>
        <v>0</v>
      </c>
      <c r="CM84" s="116">
        <f t="shared" si="71"/>
        <v>0</v>
      </c>
      <c r="CN84" s="116">
        <f t="shared" si="72"/>
        <v>0</v>
      </c>
      <c r="CO84" s="116">
        <f t="shared" si="73"/>
        <v>0</v>
      </c>
      <c r="CP84" s="116">
        <f t="shared" si="74"/>
        <v>0</v>
      </c>
      <c r="CQ84" s="116">
        <f t="shared" si="75"/>
        <v>0</v>
      </c>
      <c r="CR84" s="116">
        <f t="shared" si="76"/>
        <v>0</v>
      </c>
      <c r="CS84" s="116">
        <f t="shared" si="77"/>
        <v>0</v>
      </c>
      <c r="CT84" s="116">
        <f t="shared" si="78"/>
        <v>0</v>
      </c>
      <c r="CU84" s="116">
        <f t="shared" si="79"/>
        <v>0</v>
      </c>
    </row>
    <row r="85" spans="5:99">
      <c r="E85" s="106"/>
      <c r="F85" s="109"/>
      <c r="G85" s="109"/>
      <c r="H85" s="109"/>
      <c r="I85" s="109"/>
      <c r="J85" s="110" t="str">
        <f t="shared" si="55"/>
        <v/>
      </c>
      <c r="K85" s="116">
        <f>IF(MONTH($B85)=1,IF($G85=Paramètres!H$2,$D85,0),0)</f>
        <v>0</v>
      </c>
      <c r="L85" s="116">
        <f>IF(OR(MONTH($B85)=1,MONTH($B85)=2,MONTH($B85)=3),IF($G85=Paramètres!H$3,$D85,0),0)</f>
        <v>0</v>
      </c>
      <c r="M85" s="116">
        <f>IF(OR(MONTH($B85)=1,MONTH($B85)=2,MONTH($B85)=3),IF($G85=Paramètres!H$4,$D85,0),0)</f>
        <v>0</v>
      </c>
      <c r="N85" s="116">
        <f>IF(OR(MONTH($B85)=1,MONTH($B85)=2,MONTH($B85)=3),IF($G85=Paramètres!H$5,$D85,0),0)</f>
        <v>0</v>
      </c>
      <c r="O85" s="116">
        <f>IF(MONTH($B85)=1,IF($G85=Paramètres!F$4,$D85,0),0)</f>
        <v>0</v>
      </c>
      <c r="P85" s="116">
        <f>IF(MONTH($B85)=2,IF($G85=Paramètres!$H$2,$D85,0),0)</f>
        <v>0</v>
      </c>
      <c r="Q85" s="116">
        <f>IF(MONTH($B85)=2,IF($G85=Paramètres!$F$4,$D85,0),0)</f>
        <v>0</v>
      </c>
      <c r="R85" s="116">
        <f>IF(MONTH($B85)=3,IF($G85=Paramètres!$H$2,$D85,0),0)</f>
        <v>0</v>
      </c>
      <c r="S85" s="116">
        <f>IF(MONTH($B85)=3,IF($G85=Paramètres!$F$4,$D85,0),0)</f>
        <v>0</v>
      </c>
      <c r="T85" s="116">
        <f>IF(MONTH($B85)=4,IF($G85=Paramètres!$H$2,$D85,0),0)</f>
        <v>0</v>
      </c>
      <c r="U85" s="116">
        <f>IF(OR(MONTH($B85)=4,MONTH($B85)=5,MONTH($B85)=6),IF($G85=Paramètres!$H$3,$D85,0),0)</f>
        <v>0</v>
      </c>
      <c r="V85" s="116">
        <f>IF(OR(MONTH($B85)=4,MONTH($B85)=5,MONTH($B85)=6),IF($G85=Paramètres!$H$4,$D85,0),0)</f>
        <v>0</v>
      </c>
      <c r="W85" s="116">
        <f>IF(OR(MONTH($B85)=4,MONTH($B85)=5,MONTH($B85)=6),IF($G85=Paramètres!$H$5,$D85,0),0)</f>
        <v>0</v>
      </c>
      <c r="X85" s="116">
        <f>IF(MONTH($B85)=4,IF($G85=Paramètres!$F$4,$D85,0),0)</f>
        <v>0</v>
      </c>
      <c r="Y85" s="116">
        <f>IF(MONTH($B85)=5,IF($G85=Paramètres!$H$2,$D85,0),0)</f>
        <v>0</v>
      </c>
      <c r="Z85" s="116">
        <f>IF(MONTH($B85)=5,IF($G85=Paramètres!$F$4,$D85,0),0)</f>
        <v>0</v>
      </c>
      <c r="AA85" s="116">
        <f>IF(MONTH($B85)=6,IF($G85=Paramètres!$H$2,$D85,0),0)</f>
        <v>0</v>
      </c>
      <c r="AB85" s="116">
        <f>IF(MONTH($B85)=6,IF($G85=Paramètres!$F$4,$D85,0),0)</f>
        <v>0</v>
      </c>
      <c r="AC85" s="116">
        <f>IF(MONTH($B85)=7,IF($G85=Paramètres!$H$2,$D85,0),0)</f>
        <v>0</v>
      </c>
      <c r="AD85" s="116">
        <f>IF(OR(MONTH($B85)=7,MONTH($B85)=8,MONTH($B85)=9),IF($G85=Paramètres!$H$3,$D85,0),0)</f>
        <v>0</v>
      </c>
      <c r="AE85" s="116">
        <f>IF(OR(MONTH($B85)=7,MONTH($B85)=8,MONTH($B85)=9),IF($G85=Paramètres!$H$4,$D85,0),0)</f>
        <v>0</v>
      </c>
      <c r="AF85" s="116">
        <f>IF(OR(MONTH($B85)=7,MONTH($B85)=8,MONTH($B85)=9),IF($G85=Paramètres!$H$5,$D85,0),0)</f>
        <v>0</v>
      </c>
      <c r="AG85" s="116">
        <f>IF(MONTH($B85)=7,IF($G85=Paramètres!$F$4,$D85,0),0)</f>
        <v>0</v>
      </c>
      <c r="AH85" s="116">
        <f>IF(MONTH($B85)=8,IF($G85=Paramètres!$H$2,$D85,0),0)</f>
        <v>0</v>
      </c>
      <c r="AI85" s="116">
        <f>IF(MONTH($B85)=8,IF($G85=Paramètres!$F$4,$D85,0),0)</f>
        <v>0</v>
      </c>
      <c r="AJ85" s="116">
        <f>IF(MONTH($B85)=9,IF($G85=Paramètres!$H$2,$D85,0),0)</f>
        <v>0</v>
      </c>
      <c r="AK85" s="116">
        <f>IF(MONTH($B85)=9,IF($G85=Paramètres!$F$4,$D85,0),0)</f>
        <v>0</v>
      </c>
      <c r="AL85" s="116">
        <f>IF(MONTH($B85)=10,IF($G85=Paramètres!$H$2,$D85,0),0)</f>
        <v>0</v>
      </c>
      <c r="AM85" s="116">
        <f>IF(OR(MONTH($B85)=10,MONTH($B85)=11,MONTH($B85)=12),IF($G85=Paramètres!$H$3,$D85,0),0)</f>
        <v>0</v>
      </c>
      <c r="AN85" s="116">
        <f>IF(OR(MONTH($B85)=10,MONTH($B85)=11,MONTH($B85)=12),IF($G85=Paramètres!$H$4,$D85,0),0)</f>
        <v>0</v>
      </c>
      <c r="AO85" s="116">
        <f>IF(OR(MONTH($B85)=10,MONTH($B85)=11,MONTH($B85)=12),IF($G85=Paramètres!$H$5,$D85,0),0)</f>
        <v>0</v>
      </c>
      <c r="AP85" s="116">
        <f>IF(MONTH($B85)=10,IF($G85=Paramètres!$F$4,$D85,0),0)</f>
        <v>0</v>
      </c>
      <c r="AQ85" s="116">
        <f>IF(MONTH($B85)=11,IF($G85=Paramètres!$H$2,$D85,0),0)</f>
        <v>0</v>
      </c>
      <c r="AR85" s="116">
        <f>IF(MONTH($B85)=11,IF($G85=Paramètres!$F$4,$D85,0),0)</f>
        <v>0</v>
      </c>
      <c r="AS85" s="116">
        <f>IF(MONTH($B85)=12,IF($G85=Paramètres!$H$2,$D85,0),0)</f>
        <v>0</v>
      </c>
      <c r="AT85" s="116">
        <f>IF(MONTH($B85)=12,IF($G85=Paramètres!$F$4,$D85,0),0)</f>
        <v>0</v>
      </c>
      <c r="AU85" s="116">
        <f>IF($G85=Paramètres!D$2,$D85,0)</f>
        <v>0</v>
      </c>
      <c r="AV85" s="116">
        <f>IF($G85=Paramètres!D$3,$D85,0)</f>
        <v>0</v>
      </c>
      <c r="AW85" s="116">
        <f>IF($G85=Paramètres!D$4,$D85,0)</f>
        <v>0</v>
      </c>
      <c r="AX85" s="116">
        <f>IF($G85=Paramètres!D$5,$D85,0)</f>
        <v>0</v>
      </c>
      <c r="AY85" s="116">
        <f>IF($G85=Paramètres!D$6,$D85,0)</f>
        <v>0</v>
      </c>
      <c r="AZ85" s="116">
        <f>IF($G85=Paramètres!D$7,$D85,0)</f>
        <v>0</v>
      </c>
      <c r="BA85" s="116">
        <f>IF($G85=Paramètres!D$8,$D85,0)</f>
        <v>0</v>
      </c>
      <c r="BB85" s="116">
        <f>IF($G85=Paramètres!D$9,$D85,0)</f>
        <v>0</v>
      </c>
      <c r="BC85" s="116">
        <f>IF($G85=Paramètres!D$10,$D85,0)</f>
        <v>0</v>
      </c>
      <c r="BD85" s="116">
        <f>IF($G85=Paramètres!D$11,$D85,0)</f>
        <v>0</v>
      </c>
      <c r="BE85" s="116">
        <f>IF($G85=Paramètres!D$12,$D85,0)</f>
        <v>0</v>
      </c>
      <c r="BF85" s="116">
        <f>IF($G85=Paramètres!E$2,$D85,0)</f>
        <v>0</v>
      </c>
      <c r="BG85" s="116">
        <f>IF($G85=Paramètres!E$3,$D85,0)</f>
        <v>0</v>
      </c>
      <c r="BH85" s="116">
        <f>IF($G85=Paramètres!E$4,$D85,0)</f>
        <v>0</v>
      </c>
      <c r="BI85" s="116">
        <f>IF($G85=Paramètres!F$2,$D85,0)</f>
        <v>0</v>
      </c>
      <c r="BJ85" s="116">
        <f>IF($G85=Paramètres!F$3,$D85,0)</f>
        <v>0</v>
      </c>
      <c r="BK85" s="116">
        <f>IF($G85=Paramètres!F$5,$D85,0)</f>
        <v>0</v>
      </c>
      <c r="BL85" s="116">
        <f>IF($G85=Paramètres!F$6,$D85,0)</f>
        <v>0</v>
      </c>
      <c r="BM85" s="116">
        <f>IF($G85=Paramètres!F$7,$D85,0)</f>
        <v>0</v>
      </c>
      <c r="BN85" s="116">
        <f>IF($G85=Paramètres!F$8,$D85,0)</f>
        <v>0</v>
      </c>
      <c r="BO85" s="116">
        <f>IF($G85=Paramètres!F$9,$D85,0)</f>
        <v>0</v>
      </c>
      <c r="BP85" s="116">
        <f t="shared" si="29"/>
        <v>0</v>
      </c>
      <c r="BQ85" s="116">
        <f>IF($G85=Paramètres!H$6,$D85,0)</f>
        <v>0</v>
      </c>
      <c r="BR85" s="116">
        <f>IF($G85=Paramètres!I$2,$D85,0)</f>
        <v>0</v>
      </c>
      <c r="BS85" s="116">
        <f>IF($G85=Paramètres!I$3,$D85,0)</f>
        <v>0</v>
      </c>
      <c r="BT85" s="116">
        <f>IF($G85=Paramètres!I$4,$D85,0)</f>
        <v>0</v>
      </c>
      <c r="BU85" s="116">
        <f>IF($G85=Paramètres!J$2,$D85,0)</f>
        <v>0</v>
      </c>
      <c r="BV85" s="116">
        <f>IF($G85=Paramètres!J$3,$D85,0)</f>
        <v>0</v>
      </c>
      <c r="BW85" s="116">
        <f>IF($G85=Paramètres!J$4,$D85,0)</f>
        <v>0</v>
      </c>
      <c r="BX85" s="116">
        <f t="shared" si="56"/>
        <v>0</v>
      </c>
      <c r="BY85" s="116">
        <f t="shared" si="57"/>
        <v>0</v>
      </c>
      <c r="BZ85" s="116">
        <f t="shared" si="58"/>
        <v>0</v>
      </c>
      <c r="CA85" s="116">
        <f t="shared" si="59"/>
        <v>0</v>
      </c>
      <c r="CB85" s="116">
        <f t="shared" si="60"/>
        <v>0</v>
      </c>
      <c r="CC85" s="116">
        <f t="shared" si="61"/>
        <v>0</v>
      </c>
      <c r="CD85" s="116">
        <f t="shared" si="62"/>
        <v>0</v>
      </c>
      <c r="CE85" s="116">
        <f t="shared" si="63"/>
        <v>0</v>
      </c>
      <c r="CF85" s="116">
        <f t="shared" si="64"/>
        <v>0</v>
      </c>
      <c r="CG85" s="116">
        <f t="shared" si="65"/>
        <v>0</v>
      </c>
      <c r="CH85" s="116">
        <f t="shared" si="66"/>
        <v>0</v>
      </c>
      <c r="CI85" s="116">
        <f t="shared" si="67"/>
        <v>0</v>
      </c>
      <c r="CJ85" s="116">
        <f t="shared" si="68"/>
        <v>0</v>
      </c>
      <c r="CK85" s="116">
        <f t="shared" si="69"/>
        <v>0</v>
      </c>
      <c r="CL85" s="116">
        <f t="shared" si="70"/>
        <v>0</v>
      </c>
      <c r="CM85" s="116">
        <f t="shared" si="71"/>
        <v>0</v>
      </c>
      <c r="CN85" s="116">
        <f t="shared" si="72"/>
        <v>0</v>
      </c>
      <c r="CO85" s="116">
        <f t="shared" si="73"/>
        <v>0</v>
      </c>
      <c r="CP85" s="116">
        <f t="shared" si="74"/>
        <v>0</v>
      </c>
      <c r="CQ85" s="116">
        <f t="shared" si="75"/>
        <v>0</v>
      </c>
      <c r="CR85" s="116">
        <f t="shared" si="76"/>
        <v>0</v>
      </c>
      <c r="CS85" s="116">
        <f t="shared" si="77"/>
        <v>0</v>
      </c>
      <c r="CT85" s="116">
        <f t="shared" si="78"/>
        <v>0</v>
      </c>
      <c r="CU85" s="116">
        <f t="shared" si="79"/>
        <v>0</v>
      </c>
    </row>
    <row r="86" spans="5:99">
      <c r="E86" s="106"/>
      <c r="F86" s="109"/>
      <c r="G86" s="109"/>
      <c r="H86" s="109"/>
      <c r="I86" s="109"/>
      <c r="J86" s="110" t="str">
        <f t="shared" si="55"/>
        <v/>
      </c>
      <c r="K86" s="116">
        <f>IF(MONTH($B86)=1,IF($G86=Paramètres!H$2,$D86,0),0)</f>
        <v>0</v>
      </c>
      <c r="L86" s="116">
        <f>IF(OR(MONTH($B86)=1,MONTH($B86)=2,MONTH($B86)=3),IF($G86=Paramètres!H$3,$D86,0),0)</f>
        <v>0</v>
      </c>
      <c r="M86" s="116">
        <f>IF(OR(MONTH($B86)=1,MONTH($B86)=2,MONTH($B86)=3),IF($G86=Paramètres!H$4,$D86,0),0)</f>
        <v>0</v>
      </c>
      <c r="N86" s="116">
        <f>IF(OR(MONTH($B86)=1,MONTH($B86)=2,MONTH($B86)=3),IF($G86=Paramètres!H$5,$D86,0),0)</f>
        <v>0</v>
      </c>
      <c r="O86" s="116">
        <f>IF(MONTH($B86)=1,IF($G86=Paramètres!F$4,$D86,0),0)</f>
        <v>0</v>
      </c>
      <c r="P86" s="116">
        <f>IF(MONTH($B86)=2,IF($G86=Paramètres!$H$2,$D86,0),0)</f>
        <v>0</v>
      </c>
      <c r="Q86" s="116">
        <f>IF(MONTH($B86)=2,IF($G86=Paramètres!$F$4,$D86,0),0)</f>
        <v>0</v>
      </c>
      <c r="R86" s="116">
        <f>IF(MONTH($B86)=3,IF($G86=Paramètres!$H$2,$D86,0),0)</f>
        <v>0</v>
      </c>
      <c r="S86" s="116">
        <f>IF(MONTH($B86)=3,IF($G86=Paramètres!$F$4,$D86,0),0)</f>
        <v>0</v>
      </c>
      <c r="T86" s="116">
        <f>IF(MONTH($B86)=4,IF($G86=Paramètres!$H$2,$D86,0),0)</f>
        <v>0</v>
      </c>
      <c r="U86" s="116">
        <f>IF(OR(MONTH($B86)=4,MONTH($B86)=5,MONTH($B86)=6),IF($G86=Paramètres!$H$3,$D86,0),0)</f>
        <v>0</v>
      </c>
      <c r="V86" s="116">
        <f>IF(OR(MONTH($B86)=4,MONTH($B86)=5,MONTH($B86)=6),IF($G86=Paramètres!$H$4,$D86,0),0)</f>
        <v>0</v>
      </c>
      <c r="W86" s="116">
        <f>IF(OR(MONTH($B86)=4,MONTH($B86)=5,MONTH($B86)=6),IF($G86=Paramètres!$H$5,$D86,0),0)</f>
        <v>0</v>
      </c>
      <c r="X86" s="116">
        <f>IF(MONTH($B86)=4,IF($G86=Paramètres!$F$4,$D86,0),0)</f>
        <v>0</v>
      </c>
      <c r="Y86" s="116">
        <f>IF(MONTH($B86)=5,IF($G86=Paramètres!$H$2,$D86,0),0)</f>
        <v>0</v>
      </c>
      <c r="Z86" s="116">
        <f>IF(MONTH($B86)=5,IF($G86=Paramètres!$F$4,$D86,0),0)</f>
        <v>0</v>
      </c>
      <c r="AA86" s="116">
        <f>IF(MONTH($B86)=6,IF($G86=Paramètres!$H$2,$D86,0),0)</f>
        <v>0</v>
      </c>
      <c r="AB86" s="116">
        <f>IF(MONTH($B86)=6,IF($G86=Paramètres!$F$4,$D86,0),0)</f>
        <v>0</v>
      </c>
      <c r="AC86" s="116">
        <f>IF(MONTH($B86)=7,IF($G86=Paramètres!$H$2,$D86,0),0)</f>
        <v>0</v>
      </c>
      <c r="AD86" s="116">
        <f>IF(OR(MONTH($B86)=7,MONTH($B86)=8,MONTH($B86)=9),IF($G86=Paramètres!$H$3,$D86,0),0)</f>
        <v>0</v>
      </c>
      <c r="AE86" s="116">
        <f>IF(OR(MONTH($B86)=7,MONTH($B86)=8,MONTH($B86)=9),IF($G86=Paramètres!$H$4,$D86,0),0)</f>
        <v>0</v>
      </c>
      <c r="AF86" s="116">
        <f>IF(OR(MONTH($B86)=7,MONTH($B86)=8,MONTH($B86)=9),IF($G86=Paramètres!$H$5,$D86,0),0)</f>
        <v>0</v>
      </c>
      <c r="AG86" s="116">
        <f>IF(MONTH($B86)=7,IF($G86=Paramètres!$F$4,$D86,0),0)</f>
        <v>0</v>
      </c>
      <c r="AH86" s="116">
        <f>IF(MONTH($B86)=8,IF($G86=Paramètres!$H$2,$D86,0),0)</f>
        <v>0</v>
      </c>
      <c r="AI86" s="116">
        <f>IF(MONTH($B86)=8,IF($G86=Paramètres!$F$4,$D86,0),0)</f>
        <v>0</v>
      </c>
      <c r="AJ86" s="116">
        <f>IF(MONTH($B86)=9,IF($G86=Paramètres!$H$2,$D86,0),0)</f>
        <v>0</v>
      </c>
      <c r="AK86" s="116">
        <f>IF(MONTH($B86)=9,IF($G86=Paramètres!$F$4,$D86,0),0)</f>
        <v>0</v>
      </c>
      <c r="AL86" s="116">
        <f>IF(MONTH($B86)=10,IF($G86=Paramètres!$H$2,$D86,0),0)</f>
        <v>0</v>
      </c>
      <c r="AM86" s="116">
        <f>IF(OR(MONTH($B86)=10,MONTH($B86)=11,MONTH($B86)=12),IF($G86=Paramètres!$H$3,$D86,0),0)</f>
        <v>0</v>
      </c>
      <c r="AN86" s="116">
        <f>IF(OR(MONTH($B86)=10,MONTH($B86)=11,MONTH($B86)=12),IF($G86=Paramètres!$H$4,$D86,0),0)</f>
        <v>0</v>
      </c>
      <c r="AO86" s="116">
        <f>IF(OR(MONTH($B86)=10,MONTH($B86)=11,MONTH($B86)=12),IF($G86=Paramètres!$H$5,$D86,0),0)</f>
        <v>0</v>
      </c>
      <c r="AP86" s="116">
        <f>IF(MONTH($B86)=10,IF($G86=Paramètres!$F$4,$D86,0),0)</f>
        <v>0</v>
      </c>
      <c r="AQ86" s="116">
        <f>IF(MONTH($B86)=11,IF($G86=Paramètres!$H$2,$D86,0),0)</f>
        <v>0</v>
      </c>
      <c r="AR86" s="116">
        <f>IF(MONTH($B86)=11,IF($G86=Paramètres!$F$4,$D86,0),0)</f>
        <v>0</v>
      </c>
      <c r="AS86" s="116">
        <f>IF(MONTH($B86)=12,IF($G86=Paramètres!$H$2,$D86,0),0)</f>
        <v>0</v>
      </c>
      <c r="AT86" s="116">
        <f>IF(MONTH($B86)=12,IF($G86=Paramètres!$F$4,$D86,0),0)</f>
        <v>0</v>
      </c>
      <c r="AU86" s="116">
        <f>IF($G86=Paramètres!D$2,$D86,0)</f>
        <v>0</v>
      </c>
      <c r="AV86" s="116">
        <f>IF($G86=Paramètres!D$3,$D86,0)</f>
        <v>0</v>
      </c>
      <c r="AW86" s="116">
        <f>IF($G86=Paramètres!D$4,$D86,0)</f>
        <v>0</v>
      </c>
      <c r="AX86" s="116">
        <f>IF($G86=Paramètres!D$5,$D86,0)</f>
        <v>0</v>
      </c>
      <c r="AY86" s="116">
        <f>IF($G86=Paramètres!D$6,$D86,0)</f>
        <v>0</v>
      </c>
      <c r="AZ86" s="116">
        <f>IF($G86=Paramètres!D$7,$D86,0)</f>
        <v>0</v>
      </c>
      <c r="BA86" s="116">
        <f>IF($G86=Paramètres!D$8,$D86,0)</f>
        <v>0</v>
      </c>
      <c r="BB86" s="116">
        <f>IF($G86=Paramètres!D$9,$D86,0)</f>
        <v>0</v>
      </c>
      <c r="BC86" s="116">
        <f>IF($G86=Paramètres!D$10,$D86,0)</f>
        <v>0</v>
      </c>
      <c r="BD86" s="116">
        <f>IF($G86=Paramètres!D$11,$D86,0)</f>
        <v>0</v>
      </c>
      <c r="BE86" s="116">
        <f>IF($G86=Paramètres!D$12,$D86,0)</f>
        <v>0</v>
      </c>
      <c r="BF86" s="116">
        <f>IF($G86=Paramètres!E$2,$D86,0)</f>
        <v>0</v>
      </c>
      <c r="BG86" s="116">
        <f>IF($G86=Paramètres!E$3,$D86,0)</f>
        <v>0</v>
      </c>
      <c r="BH86" s="116">
        <f>IF($G86=Paramètres!E$4,$D86,0)</f>
        <v>0</v>
      </c>
      <c r="BI86" s="116">
        <f>IF($G86=Paramètres!F$2,$D86,0)</f>
        <v>0</v>
      </c>
      <c r="BJ86" s="116">
        <f>IF($G86=Paramètres!F$3,$D86,0)</f>
        <v>0</v>
      </c>
      <c r="BK86" s="116">
        <f>IF($G86=Paramètres!F$5,$D86,0)</f>
        <v>0</v>
      </c>
      <c r="BL86" s="116">
        <f>IF($G86=Paramètres!F$6,$D86,0)</f>
        <v>0</v>
      </c>
      <c r="BM86" s="116">
        <f>IF($G86=Paramètres!F$7,$D86,0)</f>
        <v>0</v>
      </c>
      <c r="BN86" s="116">
        <f>IF($G86=Paramètres!F$8,$D86,0)</f>
        <v>0</v>
      </c>
      <c r="BO86" s="116">
        <f>IF($G86=Paramètres!F$9,$D86,0)</f>
        <v>0</v>
      </c>
      <c r="BP86" s="116">
        <f t="shared" si="29"/>
        <v>0</v>
      </c>
      <c r="BQ86" s="116">
        <f>IF($G86=Paramètres!H$6,$D86,0)</f>
        <v>0</v>
      </c>
      <c r="BR86" s="116">
        <f>IF($G86=Paramètres!I$2,$D86,0)</f>
        <v>0</v>
      </c>
      <c r="BS86" s="116">
        <f>IF($G86=Paramètres!I$3,$D86,0)</f>
        <v>0</v>
      </c>
      <c r="BT86" s="116">
        <f>IF($G86=Paramètres!I$4,$D86,0)</f>
        <v>0</v>
      </c>
      <c r="BU86" s="116">
        <f>IF($G86=Paramètres!J$2,$D86,0)</f>
        <v>0</v>
      </c>
      <c r="BV86" s="116">
        <f>IF($G86=Paramètres!J$3,$D86,0)</f>
        <v>0</v>
      </c>
      <c r="BW86" s="116">
        <f>IF($G86=Paramètres!J$4,$D86,0)</f>
        <v>0</v>
      </c>
      <c r="BX86" s="116">
        <f t="shared" si="56"/>
        <v>0</v>
      </c>
      <c r="BY86" s="116">
        <f t="shared" si="57"/>
        <v>0</v>
      </c>
      <c r="BZ86" s="116">
        <f t="shared" si="58"/>
        <v>0</v>
      </c>
      <c r="CA86" s="116">
        <f t="shared" si="59"/>
        <v>0</v>
      </c>
      <c r="CB86" s="116">
        <f t="shared" si="60"/>
        <v>0</v>
      </c>
      <c r="CC86" s="116">
        <f t="shared" si="61"/>
        <v>0</v>
      </c>
      <c r="CD86" s="116">
        <f t="shared" si="62"/>
        <v>0</v>
      </c>
      <c r="CE86" s="116">
        <f t="shared" si="63"/>
        <v>0</v>
      </c>
      <c r="CF86" s="116">
        <f t="shared" si="64"/>
        <v>0</v>
      </c>
      <c r="CG86" s="116">
        <f t="shared" si="65"/>
        <v>0</v>
      </c>
      <c r="CH86" s="116">
        <f t="shared" si="66"/>
        <v>0</v>
      </c>
      <c r="CI86" s="116">
        <f t="shared" si="67"/>
        <v>0</v>
      </c>
      <c r="CJ86" s="116">
        <f t="shared" si="68"/>
        <v>0</v>
      </c>
      <c r="CK86" s="116">
        <f t="shared" si="69"/>
        <v>0</v>
      </c>
      <c r="CL86" s="116">
        <f t="shared" si="70"/>
        <v>0</v>
      </c>
      <c r="CM86" s="116">
        <f t="shared" si="71"/>
        <v>0</v>
      </c>
      <c r="CN86" s="116">
        <f t="shared" si="72"/>
        <v>0</v>
      </c>
      <c r="CO86" s="116">
        <f t="shared" si="73"/>
        <v>0</v>
      </c>
      <c r="CP86" s="116">
        <f t="shared" si="74"/>
        <v>0</v>
      </c>
      <c r="CQ86" s="116">
        <f t="shared" si="75"/>
        <v>0</v>
      </c>
      <c r="CR86" s="116">
        <f t="shared" si="76"/>
        <v>0</v>
      </c>
      <c r="CS86" s="116">
        <f t="shared" si="77"/>
        <v>0</v>
      </c>
      <c r="CT86" s="116">
        <f t="shared" si="78"/>
        <v>0</v>
      </c>
      <c r="CU86" s="116">
        <f t="shared" si="79"/>
        <v>0</v>
      </c>
    </row>
    <row r="87" spans="5:99">
      <c r="E87" s="106"/>
      <c r="F87" s="109"/>
      <c r="G87" s="109"/>
      <c r="H87" s="109"/>
      <c r="I87" s="109"/>
      <c r="J87" s="110" t="str">
        <f t="shared" si="55"/>
        <v/>
      </c>
      <c r="K87" s="116">
        <f>IF(MONTH($B87)=1,IF($G87=Paramètres!H$2,$D87,0),0)</f>
        <v>0</v>
      </c>
      <c r="L87" s="116">
        <f>IF(OR(MONTH($B87)=1,MONTH($B87)=2,MONTH($B87)=3),IF($G87=Paramètres!H$3,$D87,0),0)</f>
        <v>0</v>
      </c>
      <c r="M87" s="116">
        <f>IF(OR(MONTH($B87)=1,MONTH($B87)=2,MONTH($B87)=3),IF($G87=Paramètres!H$4,$D87,0),0)</f>
        <v>0</v>
      </c>
      <c r="N87" s="116">
        <f>IF(OR(MONTH($B87)=1,MONTH($B87)=2,MONTH($B87)=3),IF($G87=Paramètres!H$5,$D87,0),0)</f>
        <v>0</v>
      </c>
      <c r="O87" s="116">
        <f>IF(MONTH($B87)=1,IF($G87=Paramètres!F$4,$D87,0),0)</f>
        <v>0</v>
      </c>
      <c r="P87" s="116">
        <f>IF(MONTH($B87)=2,IF($G87=Paramètres!$H$2,$D87,0),0)</f>
        <v>0</v>
      </c>
      <c r="Q87" s="116">
        <f>IF(MONTH($B87)=2,IF($G87=Paramètres!$F$4,$D87,0),0)</f>
        <v>0</v>
      </c>
      <c r="R87" s="116">
        <f>IF(MONTH($B87)=3,IF($G87=Paramètres!$H$2,$D87,0),0)</f>
        <v>0</v>
      </c>
      <c r="S87" s="116">
        <f>IF(MONTH($B87)=3,IF($G87=Paramètres!$F$4,$D87,0),0)</f>
        <v>0</v>
      </c>
      <c r="T87" s="116">
        <f>IF(MONTH($B87)=4,IF($G87=Paramètres!$H$2,$D87,0),0)</f>
        <v>0</v>
      </c>
      <c r="U87" s="116">
        <f>IF(OR(MONTH($B87)=4,MONTH($B87)=5,MONTH($B87)=6),IF($G87=Paramètres!$H$3,$D87,0),0)</f>
        <v>0</v>
      </c>
      <c r="V87" s="116">
        <f>IF(OR(MONTH($B87)=4,MONTH($B87)=5,MONTH($B87)=6),IF($G87=Paramètres!$H$4,$D87,0),0)</f>
        <v>0</v>
      </c>
      <c r="W87" s="116">
        <f>IF(OR(MONTH($B87)=4,MONTH($B87)=5,MONTH($B87)=6),IF($G87=Paramètres!$H$5,$D87,0),0)</f>
        <v>0</v>
      </c>
      <c r="X87" s="116">
        <f>IF(MONTH($B87)=4,IF($G87=Paramètres!$F$4,$D87,0),0)</f>
        <v>0</v>
      </c>
      <c r="Y87" s="116">
        <f>IF(MONTH($B87)=5,IF($G87=Paramètres!$H$2,$D87,0),0)</f>
        <v>0</v>
      </c>
      <c r="Z87" s="116">
        <f>IF(MONTH($B87)=5,IF($G87=Paramètres!$F$4,$D87,0),0)</f>
        <v>0</v>
      </c>
      <c r="AA87" s="116">
        <f>IF(MONTH($B87)=6,IF($G87=Paramètres!$H$2,$D87,0),0)</f>
        <v>0</v>
      </c>
      <c r="AB87" s="116">
        <f>IF(MONTH($B87)=6,IF($G87=Paramètres!$F$4,$D87,0),0)</f>
        <v>0</v>
      </c>
      <c r="AC87" s="116">
        <f>IF(MONTH($B87)=7,IF($G87=Paramètres!$H$2,$D87,0),0)</f>
        <v>0</v>
      </c>
      <c r="AD87" s="116">
        <f>IF(OR(MONTH($B87)=7,MONTH($B87)=8,MONTH($B87)=9),IF($G87=Paramètres!$H$3,$D87,0),0)</f>
        <v>0</v>
      </c>
      <c r="AE87" s="116">
        <f>IF(OR(MONTH($B87)=7,MONTH($B87)=8,MONTH($B87)=9),IF($G87=Paramètres!$H$4,$D87,0),0)</f>
        <v>0</v>
      </c>
      <c r="AF87" s="116">
        <f>IF(OR(MONTH($B87)=7,MONTH($B87)=8,MONTH($B87)=9),IF($G87=Paramètres!$H$5,$D87,0),0)</f>
        <v>0</v>
      </c>
      <c r="AG87" s="116">
        <f>IF(MONTH($B87)=7,IF($G87=Paramètres!$F$4,$D87,0),0)</f>
        <v>0</v>
      </c>
      <c r="AH87" s="116">
        <f>IF(MONTH($B87)=8,IF($G87=Paramètres!$H$2,$D87,0),0)</f>
        <v>0</v>
      </c>
      <c r="AI87" s="116">
        <f>IF(MONTH($B87)=8,IF($G87=Paramètres!$F$4,$D87,0),0)</f>
        <v>0</v>
      </c>
      <c r="AJ87" s="116">
        <f>IF(MONTH($B87)=9,IF($G87=Paramètres!$H$2,$D87,0),0)</f>
        <v>0</v>
      </c>
      <c r="AK87" s="116">
        <f>IF(MONTH($B87)=9,IF($G87=Paramètres!$F$4,$D87,0),0)</f>
        <v>0</v>
      </c>
      <c r="AL87" s="116">
        <f>IF(MONTH($B87)=10,IF($G87=Paramètres!$H$2,$D87,0),0)</f>
        <v>0</v>
      </c>
      <c r="AM87" s="116">
        <f>IF(OR(MONTH($B87)=10,MONTH($B87)=11,MONTH($B87)=12),IF($G87=Paramètres!$H$3,$D87,0),0)</f>
        <v>0</v>
      </c>
      <c r="AN87" s="116">
        <f>IF(OR(MONTH($B87)=10,MONTH($B87)=11,MONTH($B87)=12),IF($G87=Paramètres!$H$4,$D87,0),0)</f>
        <v>0</v>
      </c>
      <c r="AO87" s="116">
        <f>IF(OR(MONTH($B87)=10,MONTH($B87)=11,MONTH($B87)=12),IF($G87=Paramètres!$H$5,$D87,0),0)</f>
        <v>0</v>
      </c>
      <c r="AP87" s="116">
        <f>IF(MONTH($B87)=10,IF($G87=Paramètres!$F$4,$D87,0),0)</f>
        <v>0</v>
      </c>
      <c r="AQ87" s="116">
        <f>IF(MONTH($B87)=11,IF($G87=Paramètres!$H$2,$D87,0),0)</f>
        <v>0</v>
      </c>
      <c r="AR87" s="116">
        <f>IF(MONTH($B87)=11,IF($G87=Paramètres!$F$4,$D87,0),0)</f>
        <v>0</v>
      </c>
      <c r="AS87" s="116">
        <f>IF(MONTH($B87)=12,IF($G87=Paramètres!$H$2,$D87,0),0)</f>
        <v>0</v>
      </c>
      <c r="AT87" s="116">
        <f>IF(MONTH($B87)=12,IF($G87=Paramètres!$F$4,$D87,0),0)</f>
        <v>0</v>
      </c>
      <c r="AU87" s="116">
        <f>IF($G87=Paramètres!D$2,$D87,0)</f>
        <v>0</v>
      </c>
      <c r="AV87" s="116">
        <f>IF($G87=Paramètres!D$3,$D87,0)</f>
        <v>0</v>
      </c>
      <c r="AW87" s="116">
        <f>IF($G87=Paramètres!D$4,$D87,0)</f>
        <v>0</v>
      </c>
      <c r="AX87" s="116">
        <f>IF($G87=Paramètres!D$5,$D87,0)</f>
        <v>0</v>
      </c>
      <c r="AY87" s="116">
        <f>IF($G87=Paramètres!D$6,$D87,0)</f>
        <v>0</v>
      </c>
      <c r="AZ87" s="116">
        <f>IF($G87=Paramètres!D$7,$D87,0)</f>
        <v>0</v>
      </c>
      <c r="BA87" s="116">
        <f>IF($G87=Paramètres!D$8,$D87,0)</f>
        <v>0</v>
      </c>
      <c r="BB87" s="116">
        <f>IF($G87=Paramètres!D$9,$D87,0)</f>
        <v>0</v>
      </c>
      <c r="BC87" s="116">
        <f>IF($G87=Paramètres!D$10,$D87,0)</f>
        <v>0</v>
      </c>
      <c r="BD87" s="116">
        <f>IF($G87=Paramètres!D$11,$D87,0)</f>
        <v>0</v>
      </c>
      <c r="BE87" s="116">
        <f>IF($G87=Paramètres!D$12,$D87,0)</f>
        <v>0</v>
      </c>
      <c r="BF87" s="116">
        <f>IF($G87=Paramètres!E$2,$D87,0)</f>
        <v>0</v>
      </c>
      <c r="BG87" s="116">
        <f>IF($G87=Paramètres!E$3,$D87,0)</f>
        <v>0</v>
      </c>
      <c r="BH87" s="116">
        <f>IF($G87=Paramètres!E$4,$D87,0)</f>
        <v>0</v>
      </c>
      <c r="BI87" s="116">
        <f>IF($G87=Paramètres!F$2,$D87,0)</f>
        <v>0</v>
      </c>
      <c r="BJ87" s="116">
        <f>IF($G87=Paramètres!F$3,$D87,0)</f>
        <v>0</v>
      </c>
      <c r="BK87" s="116">
        <f>IF($G87=Paramètres!F$5,$D87,0)</f>
        <v>0</v>
      </c>
      <c r="BL87" s="116">
        <f>IF($G87=Paramètres!F$6,$D87,0)</f>
        <v>0</v>
      </c>
      <c r="BM87" s="116">
        <f>IF($G87=Paramètres!F$7,$D87,0)</f>
        <v>0</v>
      </c>
      <c r="BN87" s="116">
        <f>IF($G87=Paramètres!F$8,$D87,0)</f>
        <v>0</v>
      </c>
      <c r="BO87" s="116">
        <f>IF($G87=Paramètres!F$9,$D87,0)</f>
        <v>0</v>
      </c>
      <c r="BP87" s="116">
        <f t="shared" si="29"/>
        <v>0</v>
      </c>
      <c r="BQ87" s="116">
        <f>IF($G87=Paramètres!H$6,$D87,0)</f>
        <v>0</v>
      </c>
      <c r="BR87" s="116">
        <f>IF($G87=Paramètres!I$2,$D87,0)</f>
        <v>0</v>
      </c>
      <c r="BS87" s="116">
        <f>IF($G87=Paramètres!I$3,$D87,0)</f>
        <v>0</v>
      </c>
      <c r="BT87" s="116">
        <f>IF($G87=Paramètres!I$4,$D87,0)</f>
        <v>0</v>
      </c>
      <c r="BU87" s="116">
        <f>IF($G87=Paramètres!J$2,$D87,0)</f>
        <v>0</v>
      </c>
      <c r="BV87" s="116">
        <f>IF($G87=Paramètres!J$3,$D87,0)</f>
        <v>0</v>
      </c>
      <c r="BW87" s="116">
        <f>IF($G87=Paramètres!J$4,$D87,0)</f>
        <v>0</v>
      </c>
      <c r="BX87" s="116">
        <f t="shared" si="56"/>
        <v>0</v>
      </c>
      <c r="BY87" s="116">
        <f t="shared" si="57"/>
        <v>0</v>
      </c>
      <c r="BZ87" s="116">
        <f t="shared" si="58"/>
        <v>0</v>
      </c>
      <c r="CA87" s="116">
        <f t="shared" si="59"/>
        <v>0</v>
      </c>
      <c r="CB87" s="116">
        <f t="shared" si="60"/>
        <v>0</v>
      </c>
      <c r="CC87" s="116">
        <f t="shared" si="61"/>
        <v>0</v>
      </c>
      <c r="CD87" s="116">
        <f t="shared" si="62"/>
        <v>0</v>
      </c>
      <c r="CE87" s="116">
        <f t="shared" si="63"/>
        <v>0</v>
      </c>
      <c r="CF87" s="116">
        <f t="shared" si="64"/>
        <v>0</v>
      </c>
      <c r="CG87" s="116">
        <f t="shared" si="65"/>
        <v>0</v>
      </c>
      <c r="CH87" s="116">
        <f t="shared" si="66"/>
        <v>0</v>
      </c>
      <c r="CI87" s="116">
        <f t="shared" si="67"/>
        <v>0</v>
      </c>
      <c r="CJ87" s="116">
        <f t="shared" si="68"/>
        <v>0</v>
      </c>
      <c r="CK87" s="116">
        <f t="shared" si="69"/>
        <v>0</v>
      </c>
      <c r="CL87" s="116">
        <f t="shared" si="70"/>
        <v>0</v>
      </c>
      <c r="CM87" s="116">
        <f t="shared" si="71"/>
        <v>0</v>
      </c>
      <c r="CN87" s="116">
        <f t="shared" si="72"/>
        <v>0</v>
      </c>
      <c r="CO87" s="116">
        <f t="shared" si="73"/>
        <v>0</v>
      </c>
      <c r="CP87" s="116">
        <f t="shared" si="74"/>
        <v>0</v>
      </c>
      <c r="CQ87" s="116">
        <f t="shared" si="75"/>
        <v>0</v>
      </c>
      <c r="CR87" s="116">
        <f t="shared" si="76"/>
        <v>0</v>
      </c>
      <c r="CS87" s="116">
        <f t="shared" si="77"/>
        <v>0</v>
      </c>
      <c r="CT87" s="116">
        <f t="shared" si="78"/>
        <v>0</v>
      </c>
      <c r="CU87" s="116">
        <f t="shared" si="79"/>
        <v>0</v>
      </c>
    </row>
    <row r="88" spans="5:99">
      <c r="E88" s="106"/>
      <c r="F88" s="109"/>
      <c r="G88" s="109"/>
      <c r="H88" s="109"/>
      <c r="I88" s="109"/>
      <c r="J88" s="110" t="str">
        <f t="shared" si="55"/>
        <v/>
      </c>
      <c r="K88" s="116">
        <f>IF(MONTH($B88)=1,IF($G88=Paramètres!H$2,$D88,0),0)</f>
        <v>0</v>
      </c>
      <c r="L88" s="116">
        <f>IF(OR(MONTH($B88)=1,MONTH($B88)=2,MONTH($B88)=3),IF($G88=Paramètres!H$3,$D88,0),0)</f>
        <v>0</v>
      </c>
      <c r="M88" s="116">
        <f>IF(OR(MONTH($B88)=1,MONTH($B88)=2,MONTH($B88)=3),IF($G88=Paramètres!H$4,$D88,0),0)</f>
        <v>0</v>
      </c>
      <c r="N88" s="116">
        <f>IF(OR(MONTH($B88)=1,MONTH($B88)=2,MONTH($B88)=3),IF($G88=Paramètres!H$5,$D88,0),0)</f>
        <v>0</v>
      </c>
      <c r="O88" s="116">
        <f>IF(MONTH($B88)=1,IF($G88=Paramètres!F$4,$D88,0),0)</f>
        <v>0</v>
      </c>
      <c r="P88" s="116">
        <f>IF(MONTH($B88)=2,IF($G88=Paramètres!$H$2,$D88,0),0)</f>
        <v>0</v>
      </c>
      <c r="Q88" s="116">
        <f>IF(MONTH($B88)=2,IF($G88=Paramètres!$F$4,$D88,0),0)</f>
        <v>0</v>
      </c>
      <c r="R88" s="116">
        <f>IF(MONTH($B88)=3,IF($G88=Paramètres!$H$2,$D88,0),0)</f>
        <v>0</v>
      </c>
      <c r="S88" s="116">
        <f>IF(MONTH($B88)=3,IF($G88=Paramètres!$F$4,$D88,0),0)</f>
        <v>0</v>
      </c>
      <c r="T88" s="116">
        <f>IF(MONTH($B88)=4,IF($G88=Paramètres!$H$2,$D88,0),0)</f>
        <v>0</v>
      </c>
      <c r="U88" s="116">
        <f>IF(OR(MONTH($B88)=4,MONTH($B88)=5,MONTH($B88)=6),IF($G88=Paramètres!$H$3,$D88,0),0)</f>
        <v>0</v>
      </c>
      <c r="V88" s="116">
        <f>IF(OR(MONTH($B88)=4,MONTH($B88)=5,MONTH($B88)=6),IF($G88=Paramètres!$H$4,$D88,0),0)</f>
        <v>0</v>
      </c>
      <c r="W88" s="116">
        <f>IF(OR(MONTH($B88)=4,MONTH($B88)=5,MONTH($B88)=6),IF($G88=Paramètres!$H$5,$D88,0),0)</f>
        <v>0</v>
      </c>
      <c r="X88" s="116">
        <f>IF(MONTH($B88)=4,IF($G88=Paramètres!$F$4,$D88,0),0)</f>
        <v>0</v>
      </c>
      <c r="Y88" s="116">
        <f>IF(MONTH($B88)=5,IF($G88=Paramètres!$H$2,$D88,0),0)</f>
        <v>0</v>
      </c>
      <c r="Z88" s="116">
        <f>IF(MONTH($B88)=5,IF($G88=Paramètres!$F$4,$D88,0),0)</f>
        <v>0</v>
      </c>
      <c r="AA88" s="116">
        <f>IF(MONTH($B88)=6,IF($G88=Paramètres!$H$2,$D88,0),0)</f>
        <v>0</v>
      </c>
      <c r="AB88" s="116">
        <f>IF(MONTH($B88)=6,IF($G88=Paramètres!$F$4,$D88,0),0)</f>
        <v>0</v>
      </c>
      <c r="AC88" s="116">
        <f>IF(MONTH($B88)=7,IF($G88=Paramètres!$H$2,$D88,0),0)</f>
        <v>0</v>
      </c>
      <c r="AD88" s="116">
        <f>IF(OR(MONTH($B88)=7,MONTH($B88)=8,MONTH($B88)=9),IF($G88=Paramètres!$H$3,$D88,0),0)</f>
        <v>0</v>
      </c>
      <c r="AE88" s="116">
        <f>IF(OR(MONTH($B88)=7,MONTH($B88)=8,MONTH($B88)=9),IF($G88=Paramètres!$H$4,$D88,0),0)</f>
        <v>0</v>
      </c>
      <c r="AF88" s="116">
        <f>IF(OR(MONTH($B88)=7,MONTH($B88)=8,MONTH($B88)=9),IF($G88=Paramètres!$H$5,$D88,0),0)</f>
        <v>0</v>
      </c>
      <c r="AG88" s="116">
        <f>IF(MONTH($B88)=7,IF($G88=Paramètres!$F$4,$D88,0),0)</f>
        <v>0</v>
      </c>
      <c r="AH88" s="116">
        <f>IF(MONTH($B88)=8,IF($G88=Paramètres!$H$2,$D88,0),0)</f>
        <v>0</v>
      </c>
      <c r="AI88" s="116">
        <f>IF(MONTH($B88)=8,IF($G88=Paramètres!$F$4,$D88,0),0)</f>
        <v>0</v>
      </c>
      <c r="AJ88" s="116">
        <f>IF(MONTH($B88)=9,IF($G88=Paramètres!$H$2,$D88,0),0)</f>
        <v>0</v>
      </c>
      <c r="AK88" s="116">
        <f>IF(MONTH($B88)=9,IF($G88=Paramètres!$F$4,$D88,0),0)</f>
        <v>0</v>
      </c>
      <c r="AL88" s="116">
        <f>IF(MONTH($B88)=10,IF($G88=Paramètres!$H$2,$D88,0),0)</f>
        <v>0</v>
      </c>
      <c r="AM88" s="116">
        <f>IF(OR(MONTH($B88)=10,MONTH($B88)=11,MONTH($B88)=12),IF($G88=Paramètres!$H$3,$D88,0),0)</f>
        <v>0</v>
      </c>
      <c r="AN88" s="116">
        <f>IF(OR(MONTH($B88)=10,MONTH($B88)=11,MONTH($B88)=12),IF($G88=Paramètres!$H$4,$D88,0),0)</f>
        <v>0</v>
      </c>
      <c r="AO88" s="116">
        <f>IF(OR(MONTH($B88)=10,MONTH($B88)=11,MONTH($B88)=12),IF($G88=Paramètres!$H$5,$D88,0),0)</f>
        <v>0</v>
      </c>
      <c r="AP88" s="116">
        <f>IF(MONTH($B88)=10,IF($G88=Paramètres!$F$4,$D88,0),0)</f>
        <v>0</v>
      </c>
      <c r="AQ88" s="116">
        <f>IF(MONTH($B88)=11,IF($G88=Paramètres!$H$2,$D88,0),0)</f>
        <v>0</v>
      </c>
      <c r="AR88" s="116">
        <f>IF(MONTH($B88)=11,IF($G88=Paramètres!$F$4,$D88,0),0)</f>
        <v>0</v>
      </c>
      <c r="AS88" s="116">
        <f>IF(MONTH($B88)=12,IF($G88=Paramètres!$H$2,$D88,0),0)</f>
        <v>0</v>
      </c>
      <c r="AT88" s="116">
        <f>IF(MONTH($B88)=12,IF($G88=Paramètres!$F$4,$D88,0),0)</f>
        <v>0</v>
      </c>
      <c r="AU88" s="116">
        <f>IF($G88=Paramètres!D$2,$D88,0)</f>
        <v>0</v>
      </c>
      <c r="AV88" s="116">
        <f>IF($G88=Paramètres!D$3,$D88,0)</f>
        <v>0</v>
      </c>
      <c r="AW88" s="116">
        <f>IF($G88=Paramètres!D$4,$D88,0)</f>
        <v>0</v>
      </c>
      <c r="AX88" s="116">
        <f>IF($G88=Paramètres!D$5,$D88,0)</f>
        <v>0</v>
      </c>
      <c r="AY88" s="116">
        <f>IF($G88=Paramètres!D$6,$D88,0)</f>
        <v>0</v>
      </c>
      <c r="AZ88" s="116">
        <f>IF($G88=Paramètres!D$7,$D88,0)</f>
        <v>0</v>
      </c>
      <c r="BA88" s="116">
        <f>IF($G88=Paramètres!D$8,$D88,0)</f>
        <v>0</v>
      </c>
      <c r="BB88" s="116">
        <f>IF($G88=Paramètres!D$9,$D88,0)</f>
        <v>0</v>
      </c>
      <c r="BC88" s="116">
        <f>IF($G88=Paramètres!D$10,$D88,0)</f>
        <v>0</v>
      </c>
      <c r="BD88" s="116">
        <f>IF($G88=Paramètres!D$11,$D88,0)</f>
        <v>0</v>
      </c>
      <c r="BE88" s="116">
        <f>IF($G88=Paramètres!D$12,$D88,0)</f>
        <v>0</v>
      </c>
      <c r="BF88" s="116">
        <f>IF($G88=Paramètres!E$2,$D88,0)</f>
        <v>0</v>
      </c>
      <c r="BG88" s="116">
        <f>IF($G88=Paramètres!E$3,$D88,0)</f>
        <v>0</v>
      </c>
      <c r="BH88" s="116">
        <f>IF($G88=Paramètres!E$4,$D88,0)</f>
        <v>0</v>
      </c>
      <c r="BI88" s="116">
        <f>IF($G88=Paramètres!F$2,$D88,0)</f>
        <v>0</v>
      </c>
      <c r="BJ88" s="116">
        <f>IF($G88=Paramètres!F$3,$D88,0)</f>
        <v>0</v>
      </c>
      <c r="BK88" s="116">
        <f>IF($G88=Paramètres!F$5,$D88,0)</f>
        <v>0</v>
      </c>
      <c r="BL88" s="116">
        <f>IF($G88=Paramètres!F$6,$D88,0)</f>
        <v>0</v>
      </c>
      <c r="BM88" s="116">
        <f>IF($G88=Paramètres!F$7,$D88,0)</f>
        <v>0</v>
      </c>
      <c r="BN88" s="116">
        <f>IF($G88=Paramètres!F$8,$D88,0)</f>
        <v>0</v>
      </c>
      <c r="BO88" s="116">
        <f>IF($G88=Paramètres!F$9,$D88,0)</f>
        <v>0</v>
      </c>
      <c r="BP88" s="116">
        <f t="shared" si="29"/>
        <v>0</v>
      </c>
      <c r="BQ88" s="116">
        <f>IF($G88=Paramètres!H$6,$D88,0)</f>
        <v>0</v>
      </c>
      <c r="BR88" s="116">
        <f>IF($G88=Paramètres!I$2,$D88,0)</f>
        <v>0</v>
      </c>
      <c r="BS88" s="116">
        <f>IF($G88=Paramètres!I$3,$D88,0)</f>
        <v>0</v>
      </c>
      <c r="BT88" s="116">
        <f>IF($G88=Paramètres!I$4,$D88,0)</f>
        <v>0</v>
      </c>
      <c r="BU88" s="116">
        <f>IF($G88=Paramètres!J$2,$D88,0)</f>
        <v>0</v>
      </c>
      <c r="BV88" s="116">
        <f>IF($G88=Paramètres!J$3,$D88,0)</f>
        <v>0</v>
      </c>
      <c r="BW88" s="116">
        <f>IF($G88=Paramètres!J$4,$D88,0)</f>
        <v>0</v>
      </c>
      <c r="BX88" s="116">
        <f t="shared" si="56"/>
        <v>0</v>
      </c>
      <c r="BY88" s="116">
        <f t="shared" si="57"/>
        <v>0</v>
      </c>
      <c r="BZ88" s="116">
        <f t="shared" si="58"/>
        <v>0</v>
      </c>
      <c r="CA88" s="116">
        <f t="shared" si="59"/>
        <v>0</v>
      </c>
      <c r="CB88" s="116">
        <f t="shared" si="60"/>
        <v>0</v>
      </c>
      <c r="CC88" s="116">
        <f t="shared" si="61"/>
        <v>0</v>
      </c>
      <c r="CD88" s="116">
        <f t="shared" si="62"/>
        <v>0</v>
      </c>
      <c r="CE88" s="116">
        <f t="shared" si="63"/>
        <v>0</v>
      </c>
      <c r="CF88" s="116">
        <f t="shared" si="64"/>
        <v>0</v>
      </c>
      <c r="CG88" s="116">
        <f t="shared" si="65"/>
        <v>0</v>
      </c>
      <c r="CH88" s="116">
        <f t="shared" si="66"/>
        <v>0</v>
      </c>
      <c r="CI88" s="116">
        <f t="shared" si="67"/>
        <v>0</v>
      </c>
      <c r="CJ88" s="116">
        <f t="shared" si="68"/>
        <v>0</v>
      </c>
      <c r="CK88" s="116">
        <f t="shared" si="69"/>
        <v>0</v>
      </c>
      <c r="CL88" s="116">
        <f t="shared" si="70"/>
        <v>0</v>
      </c>
      <c r="CM88" s="116">
        <f t="shared" si="71"/>
        <v>0</v>
      </c>
      <c r="CN88" s="116">
        <f t="shared" si="72"/>
        <v>0</v>
      </c>
      <c r="CO88" s="116">
        <f t="shared" si="73"/>
        <v>0</v>
      </c>
      <c r="CP88" s="116">
        <f t="shared" si="74"/>
        <v>0</v>
      </c>
      <c r="CQ88" s="116">
        <f t="shared" si="75"/>
        <v>0</v>
      </c>
      <c r="CR88" s="116">
        <f t="shared" si="76"/>
        <v>0</v>
      </c>
      <c r="CS88" s="116">
        <f t="shared" si="77"/>
        <v>0</v>
      </c>
      <c r="CT88" s="116">
        <f t="shared" si="78"/>
        <v>0</v>
      </c>
      <c r="CU88" s="116">
        <f t="shared" si="79"/>
        <v>0</v>
      </c>
    </row>
    <row r="89" spans="5:99">
      <c r="E89" s="106"/>
      <c r="F89" s="109"/>
      <c r="G89" s="109"/>
      <c r="H89" s="109"/>
      <c r="I89" s="109"/>
      <c r="J89" s="110" t="str">
        <f t="shared" si="55"/>
        <v/>
      </c>
      <c r="K89" s="116">
        <f>IF(MONTH($B89)=1,IF($G89=Paramètres!H$2,$D89,0),0)</f>
        <v>0</v>
      </c>
      <c r="L89" s="116">
        <f>IF(OR(MONTH($B89)=1,MONTH($B89)=2,MONTH($B89)=3),IF($G89=Paramètres!H$3,$D89,0),0)</f>
        <v>0</v>
      </c>
      <c r="M89" s="116">
        <f>IF(OR(MONTH($B89)=1,MONTH($B89)=2,MONTH($B89)=3),IF($G89=Paramètres!H$4,$D89,0),0)</f>
        <v>0</v>
      </c>
      <c r="N89" s="116">
        <f>IF(OR(MONTH($B89)=1,MONTH($B89)=2,MONTH($B89)=3),IF($G89=Paramètres!H$5,$D89,0),0)</f>
        <v>0</v>
      </c>
      <c r="O89" s="116">
        <f>IF(MONTH($B89)=1,IF($G89=Paramètres!F$4,$D89,0),0)</f>
        <v>0</v>
      </c>
      <c r="P89" s="116">
        <f>IF(MONTH($B89)=2,IF($G89=Paramètres!$H$2,$D89,0),0)</f>
        <v>0</v>
      </c>
      <c r="Q89" s="116">
        <f>IF(MONTH($B89)=2,IF($G89=Paramètres!$F$4,$D89,0),0)</f>
        <v>0</v>
      </c>
      <c r="R89" s="116">
        <f>IF(MONTH($B89)=3,IF($G89=Paramètres!$H$2,$D89,0),0)</f>
        <v>0</v>
      </c>
      <c r="S89" s="116">
        <f>IF(MONTH($B89)=3,IF($G89=Paramètres!$F$4,$D89,0),0)</f>
        <v>0</v>
      </c>
      <c r="T89" s="116">
        <f>IF(MONTH($B89)=4,IF($G89=Paramètres!$H$2,$D89,0),0)</f>
        <v>0</v>
      </c>
      <c r="U89" s="116">
        <f>IF(OR(MONTH($B89)=4,MONTH($B89)=5,MONTH($B89)=6),IF($G89=Paramètres!$H$3,$D89,0),0)</f>
        <v>0</v>
      </c>
      <c r="V89" s="116">
        <f>IF(OR(MONTH($B89)=4,MONTH($B89)=5,MONTH($B89)=6),IF($G89=Paramètres!$H$4,$D89,0),0)</f>
        <v>0</v>
      </c>
      <c r="W89" s="116">
        <f>IF(OR(MONTH($B89)=4,MONTH($B89)=5,MONTH($B89)=6),IF($G89=Paramètres!$H$5,$D89,0),0)</f>
        <v>0</v>
      </c>
      <c r="X89" s="116">
        <f>IF(MONTH($B89)=4,IF($G89=Paramètres!$F$4,$D89,0),0)</f>
        <v>0</v>
      </c>
      <c r="Y89" s="116">
        <f>IF(MONTH($B89)=5,IF($G89=Paramètres!$H$2,$D89,0),0)</f>
        <v>0</v>
      </c>
      <c r="Z89" s="116">
        <f>IF(MONTH($B89)=5,IF($G89=Paramètres!$F$4,$D89,0),0)</f>
        <v>0</v>
      </c>
      <c r="AA89" s="116">
        <f>IF(MONTH($B89)=6,IF($G89=Paramètres!$H$2,$D89,0),0)</f>
        <v>0</v>
      </c>
      <c r="AB89" s="116">
        <f>IF(MONTH($B89)=6,IF($G89=Paramètres!$F$4,$D89,0),0)</f>
        <v>0</v>
      </c>
      <c r="AC89" s="116">
        <f>IF(MONTH($B89)=7,IF($G89=Paramètres!$H$2,$D89,0),0)</f>
        <v>0</v>
      </c>
      <c r="AD89" s="116">
        <f>IF(OR(MONTH($B89)=7,MONTH($B89)=8,MONTH($B89)=9),IF($G89=Paramètres!$H$3,$D89,0),0)</f>
        <v>0</v>
      </c>
      <c r="AE89" s="116">
        <f>IF(OR(MONTH($B89)=7,MONTH($B89)=8,MONTH($B89)=9),IF($G89=Paramètres!$H$4,$D89,0),0)</f>
        <v>0</v>
      </c>
      <c r="AF89" s="116">
        <f>IF(OR(MONTH($B89)=7,MONTH($B89)=8,MONTH($B89)=9),IF($G89=Paramètres!$H$5,$D89,0),0)</f>
        <v>0</v>
      </c>
      <c r="AG89" s="116">
        <f>IF(MONTH($B89)=7,IF($G89=Paramètres!$F$4,$D89,0),0)</f>
        <v>0</v>
      </c>
      <c r="AH89" s="116">
        <f>IF(MONTH($B89)=8,IF($G89=Paramètres!$H$2,$D89,0),0)</f>
        <v>0</v>
      </c>
      <c r="AI89" s="116">
        <f>IF(MONTH($B89)=8,IF($G89=Paramètres!$F$4,$D89,0),0)</f>
        <v>0</v>
      </c>
      <c r="AJ89" s="116">
        <f>IF(MONTH($B89)=9,IF($G89=Paramètres!$H$2,$D89,0),0)</f>
        <v>0</v>
      </c>
      <c r="AK89" s="116">
        <f>IF(MONTH($B89)=9,IF($G89=Paramètres!$F$4,$D89,0),0)</f>
        <v>0</v>
      </c>
      <c r="AL89" s="116">
        <f>IF(MONTH($B89)=10,IF($G89=Paramètres!$H$2,$D89,0),0)</f>
        <v>0</v>
      </c>
      <c r="AM89" s="116">
        <f>IF(OR(MONTH($B89)=10,MONTH($B89)=11,MONTH($B89)=12),IF($G89=Paramètres!$H$3,$D89,0),0)</f>
        <v>0</v>
      </c>
      <c r="AN89" s="116">
        <f>IF(OR(MONTH($B89)=10,MONTH($B89)=11,MONTH($B89)=12),IF($G89=Paramètres!$H$4,$D89,0),0)</f>
        <v>0</v>
      </c>
      <c r="AO89" s="116">
        <f>IF(OR(MONTH($B89)=10,MONTH($B89)=11,MONTH($B89)=12),IF($G89=Paramètres!$H$5,$D89,0),0)</f>
        <v>0</v>
      </c>
      <c r="AP89" s="116">
        <f>IF(MONTH($B89)=10,IF($G89=Paramètres!$F$4,$D89,0),0)</f>
        <v>0</v>
      </c>
      <c r="AQ89" s="116">
        <f>IF(MONTH($B89)=11,IF($G89=Paramètres!$H$2,$D89,0),0)</f>
        <v>0</v>
      </c>
      <c r="AR89" s="116">
        <f>IF(MONTH($B89)=11,IF($G89=Paramètres!$F$4,$D89,0),0)</f>
        <v>0</v>
      </c>
      <c r="AS89" s="116">
        <f>IF(MONTH($B89)=12,IF($G89=Paramètres!$H$2,$D89,0),0)</f>
        <v>0</v>
      </c>
      <c r="AT89" s="116">
        <f>IF(MONTH($B89)=12,IF($G89=Paramètres!$F$4,$D89,0),0)</f>
        <v>0</v>
      </c>
      <c r="AU89" s="116">
        <f>IF($G89=Paramètres!D$2,$D89,0)</f>
        <v>0</v>
      </c>
      <c r="AV89" s="116">
        <f>IF($G89=Paramètres!D$3,$D89,0)</f>
        <v>0</v>
      </c>
      <c r="AW89" s="116">
        <f>IF($G89=Paramètres!D$4,$D89,0)</f>
        <v>0</v>
      </c>
      <c r="AX89" s="116">
        <f>IF($G89=Paramètres!D$5,$D89,0)</f>
        <v>0</v>
      </c>
      <c r="AY89" s="116">
        <f>IF($G89=Paramètres!D$6,$D89,0)</f>
        <v>0</v>
      </c>
      <c r="AZ89" s="116">
        <f>IF($G89=Paramètres!D$7,$D89,0)</f>
        <v>0</v>
      </c>
      <c r="BA89" s="116">
        <f>IF($G89=Paramètres!D$8,$D89,0)</f>
        <v>0</v>
      </c>
      <c r="BB89" s="116">
        <f>IF($G89=Paramètres!D$9,$D89,0)</f>
        <v>0</v>
      </c>
      <c r="BC89" s="116">
        <f>IF($G89=Paramètres!D$10,$D89,0)</f>
        <v>0</v>
      </c>
      <c r="BD89" s="116">
        <f>IF($G89=Paramètres!D$11,$D89,0)</f>
        <v>0</v>
      </c>
      <c r="BE89" s="116">
        <f>IF($G89=Paramètres!D$12,$D89,0)</f>
        <v>0</v>
      </c>
      <c r="BF89" s="116">
        <f>IF($G89=Paramètres!E$2,$D89,0)</f>
        <v>0</v>
      </c>
      <c r="BG89" s="116">
        <f>IF($G89=Paramètres!E$3,$D89,0)</f>
        <v>0</v>
      </c>
      <c r="BH89" s="116">
        <f>IF($G89=Paramètres!E$4,$D89,0)</f>
        <v>0</v>
      </c>
      <c r="BI89" s="116">
        <f>IF($G89=Paramètres!F$2,$D89,0)</f>
        <v>0</v>
      </c>
      <c r="BJ89" s="116">
        <f>IF($G89=Paramètres!F$3,$D89,0)</f>
        <v>0</v>
      </c>
      <c r="BK89" s="116">
        <f>IF($G89=Paramètres!F$5,$D89,0)</f>
        <v>0</v>
      </c>
      <c r="BL89" s="116">
        <f>IF($G89=Paramètres!F$6,$D89,0)</f>
        <v>0</v>
      </c>
      <c r="BM89" s="116">
        <f>IF($G89=Paramètres!F$7,$D89,0)</f>
        <v>0</v>
      </c>
      <c r="BN89" s="116">
        <f>IF($G89=Paramètres!F$8,$D89,0)</f>
        <v>0</v>
      </c>
      <c r="BO89" s="116">
        <f>IF($G89=Paramètres!F$9,$D89,0)</f>
        <v>0</v>
      </c>
      <c r="BP89" s="116">
        <f t="shared" si="29"/>
        <v>0</v>
      </c>
      <c r="BQ89" s="116">
        <f>IF($G89=Paramètres!H$6,$D89,0)</f>
        <v>0</v>
      </c>
      <c r="BR89" s="116">
        <f>IF($G89=Paramètres!I$2,$D89,0)</f>
        <v>0</v>
      </c>
      <c r="BS89" s="116">
        <f>IF($G89=Paramètres!I$3,$D89,0)</f>
        <v>0</v>
      </c>
      <c r="BT89" s="116">
        <f>IF($G89=Paramètres!I$4,$D89,0)</f>
        <v>0</v>
      </c>
      <c r="BU89" s="116">
        <f>IF($G89=Paramètres!J$2,$D89,0)</f>
        <v>0</v>
      </c>
      <c r="BV89" s="116">
        <f>IF($G89=Paramètres!J$3,$D89,0)</f>
        <v>0</v>
      </c>
      <c r="BW89" s="116">
        <f>IF($G89=Paramètres!J$4,$D89,0)</f>
        <v>0</v>
      </c>
      <c r="BX89" s="116">
        <f t="shared" si="56"/>
        <v>0</v>
      </c>
      <c r="BY89" s="116">
        <f t="shared" si="57"/>
        <v>0</v>
      </c>
      <c r="BZ89" s="116">
        <f t="shared" si="58"/>
        <v>0</v>
      </c>
      <c r="CA89" s="116">
        <f t="shared" si="59"/>
        <v>0</v>
      </c>
      <c r="CB89" s="116">
        <f t="shared" si="60"/>
        <v>0</v>
      </c>
      <c r="CC89" s="116">
        <f t="shared" si="61"/>
        <v>0</v>
      </c>
      <c r="CD89" s="116">
        <f t="shared" si="62"/>
        <v>0</v>
      </c>
      <c r="CE89" s="116">
        <f t="shared" si="63"/>
        <v>0</v>
      </c>
      <c r="CF89" s="116">
        <f t="shared" si="64"/>
        <v>0</v>
      </c>
      <c r="CG89" s="116">
        <f t="shared" si="65"/>
        <v>0</v>
      </c>
      <c r="CH89" s="116">
        <f t="shared" si="66"/>
        <v>0</v>
      </c>
      <c r="CI89" s="116">
        <f t="shared" si="67"/>
        <v>0</v>
      </c>
      <c r="CJ89" s="116">
        <f t="shared" si="68"/>
        <v>0</v>
      </c>
      <c r="CK89" s="116">
        <f t="shared" si="69"/>
        <v>0</v>
      </c>
      <c r="CL89" s="116">
        <f t="shared" si="70"/>
        <v>0</v>
      </c>
      <c r="CM89" s="116">
        <f t="shared" si="71"/>
        <v>0</v>
      </c>
      <c r="CN89" s="116">
        <f t="shared" si="72"/>
        <v>0</v>
      </c>
      <c r="CO89" s="116">
        <f t="shared" si="73"/>
        <v>0</v>
      </c>
      <c r="CP89" s="116">
        <f t="shared" si="74"/>
        <v>0</v>
      </c>
      <c r="CQ89" s="116">
        <f t="shared" si="75"/>
        <v>0</v>
      </c>
      <c r="CR89" s="116">
        <f t="shared" si="76"/>
        <v>0</v>
      </c>
      <c r="CS89" s="116">
        <f t="shared" si="77"/>
        <v>0</v>
      </c>
      <c r="CT89" s="116">
        <f t="shared" si="78"/>
        <v>0</v>
      </c>
      <c r="CU89" s="116">
        <f t="shared" si="79"/>
        <v>0</v>
      </c>
    </row>
    <row r="90" spans="5:99">
      <c r="E90" s="106"/>
      <c r="F90" s="109"/>
      <c r="G90" s="109"/>
      <c r="H90" s="109"/>
      <c r="I90" s="109"/>
      <c r="J90" s="110" t="str">
        <f t="shared" si="55"/>
        <v/>
      </c>
      <c r="K90" s="116">
        <f>IF(MONTH($B90)=1,IF($G90=Paramètres!H$2,$D90,0),0)</f>
        <v>0</v>
      </c>
      <c r="L90" s="116">
        <f>IF(OR(MONTH($B90)=1,MONTH($B90)=2,MONTH($B90)=3),IF($G90=Paramètres!H$3,$D90,0),0)</f>
        <v>0</v>
      </c>
      <c r="M90" s="116">
        <f>IF(OR(MONTH($B90)=1,MONTH($B90)=2,MONTH($B90)=3),IF($G90=Paramètres!H$4,$D90,0),0)</f>
        <v>0</v>
      </c>
      <c r="N90" s="116">
        <f>IF(OR(MONTH($B90)=1,MONTH($B90)=2,MONTH($B90)=3),IF($G90=Paramètres!H$5,$D90,0),0)</f>
        <v>0</v>
      </c>
      <c r="O90" s="116">
        <f>IF(MONTH($B90)=1,IF($G90=Paramètres!F$4,$D90,0),0)</f>
        <v>0</v>
      </c>
      <c r="P90" s="116">
        <f>IF(MONTH($B90)=2,IF($G90=Paramètres!$H$2,$D90,0),0)</f>
        <v>0</v>
      </c>
      <c r="Q90" s="116">
        <f>IF(MONTH($B90)=2,IF($G90=Paramètres!$F$4,$D90,0),0)</f>
        <v>0</v>
      </c>
      <c r="R90" s="116">
        <f>IF(MONTH($B90)=3,IF($G90=Paramètres!$H$2,$D90,0),0)</f>
        <v>0</v>
      </c>
      <c r="S90" s="116">
        <f>IF(MONTH($B90)=3,IF($G90=Paramètres!$F$4,$D90,0),0)</f>
        <v>0</v>
      </c>
      <c r="T90" s="116">
        <f>IF(MONTH($B90)=4,IF($G90=Paramètres!$H$2,$D90,0),0)</f>
        <v>0</v>
      </c>
      <c r="U90" s="116">
        <f>IF(OR(MONTH($B90)=4,MONTH($B90)=5,MONTH($B90)=6),IF($G90=Paramètres!$H$3,$D90,0),0)</f>
        <v>0</v>
      </c>
      <c r="V90" s="116">
        <f>IF(OR(MONTH($B90)=4,MONTH($B90)=5,MONTH($B90)=6),IF($G90=Paramètres!$H$4,$D90,0),0)</f>
        <v>0</v>
      </c>
      <c r="W90" s="116">
        <f>IF(OR(MONTH($B90)=4,MONTH($B90)=5,MONTH($B90)=6),IF($G90=Paramètres!$H$5,$D90,0),0)</f>
        <v>0</v>
      </c>
      <c r="X90" s="116">
        <f>IF(MONTH($B90)=4,IF($G90=Paramètres!$F$4,$D90,0),0)</f>
        <v>0</v>
      </c>
      <c r="Y90" s="116">
        <f>IF(MONTH($B90)=5,IF($G90=Paramètres!$H$2,$D90,0),0)</f>
        <v>0</v>
      </c>
      <c r="Z90" s="116">
        <f>IF(MONTH($B90)=5,IF($G90=Paramètres!$F$4,$D90,0),0)</f>
        <v>0</v>
      </c>
      <c r="AA90" s="116">
        <f>IF(MONTH($B90)=6,IF($G90=Paramètres!$H$2,$D90,0),0)</f>
        <v>0</v>
      </c>
      <c r="AB90" s="116">
        <f>IF(MONTH($B90)=6,IF($G90=Paramètres!$F$4,$D90,0),0)</f>
        <v>0</v>
      </c>
      <c r="AC90" s="116">
        <f>IF(MONTH($B90)=7,IF($G90=Paramètres!$H$2,$D90,0),0)</f>
        <v>0</v>
      </c>
      <c r="AD90" s="116">
        <f>IF(OR(MONTH($B90)=7,MONTH($B90)=8,MONTH($B90)=9),IF($G90=Paramètres!$H$3,$D90,0),0)</f>
        <v>0</v>
      </c>
      <c r="AE90" s="116">
        <f>IF(OR(MONTH($B90)=7,MONTH($B90)=8,MONTH($B90)=9),IF($G90=Paramètres!$H$4,$D90,0),0)</f>
        <v>0</v>
      </c>
      <c r="AF90" s="116">
        <f>IF(OR(MONTH($B90)=7,MONTH($B90)=8,MONTH($B90)=9),IF($G90=Paramètres!$H$5,$D90,0),0)</f>
        <v>0</v>
      </c>
      <c r="AG90" s="116">
        <f>IF(MONTH($B90)=7,IF($G90=Paramètres!$F$4,$D90,0),0)</f>
        <v>0</v>
      </c>
      <c r="AH90" s="116">
        <f>IF(MONTH($B90)=8,IF($G90=Paramètres!$H$2,$D90,0),0)</f>
        <v>0</v>
      </c>
      <c r="AI90" s="116">
        <f>IF(MONTH($B90)=8,IF($G90=Paramètres!$F$4,$D90,0),0)</f>
        <v>0</v>
      </c>
      <c r="AJ90" s="116">
        <f>IF(MONTH($B90)=9,IF($G90=Paramètres!$H$2,$D90,0),0)</f>
        <v>0</v>
      </c>
      <c r="AK90" s="116">
        <f>IF(MONTH($B90)=9,IF($G90=Paramètres!$F$4,$D90,0),0)</f>
        <v>0</v>
      </c>
      <c r="AL90" s="116">
        <f>IF(MONTH($B90)=10,IF($G90=Paramètres!$H$2,$D90,0),0)</f>
        <v>0</v>
      </c>
      <c r="AM90" s="116">
        <f>IF(OR(MONTH($B90)=10,MONTH($B90)=11,MONTH($B90)=12),IF($G90=Paramètres!$H$3,$D90,0),0)</f>
        <v>0</v>
      </c>
      <c r="AN90" s="116">
        <f>IF(OR(MONTH($B90)=10,MONTH($B90)=11,MONTH($B90)=12),IF($G90=Paramètres!$H$4,$D90,0),0)</f>
        <v>0</v>
      </c>
      <c r="AO90" s="116">
        <f>IF(OR(MONTH($B90)=10,MONTH($B90)=11,MONTH($B90)=12),IF($G90=Paramètres!$H$5,$D90,0),0)</f>
        <v>0</v>
      </c>
      <c r="AP90" s="116">
        <f>IF(MONTH($B90)=10,IF($G90=Paramètres!$F$4,$D90,0),0)</f>
        <v>0</v>
      </c>
      <c r="AQ90" s="116">
        <f>IF(MONTH($B90)=11,IF($G90=Paramètres!$H$2,$D90,0),0)</f>
        <v>0</v>
      </c>
      <c r="AR90" s="116">
        <f>IF(MONTH($B90)=11,IF($G90=Paramètres!$F$4,$D90,0),0)</f>
        <v>0</v>
      </c>
      <c r="AS90" s="116">
        <f>IF(MONTH($B90)=12,IF($G90=Paramètres!$H$2,$D90,0),0)</f>
        <v>0</v>
      </c>
      <c r="AT90" s="116">
        <f>IF(MONTH($B90)=12,IF($G90=Paramètres!$F$4,$D90,0),0)</f>
        <v>0</v>
      </c>
      <c r="AU90" s="116">
        <f>IF($G90=Paramètres!D$2,$D90,0)</f>
        <v>0</v>
      </c>
      <c r="AV90" s="116">
        <f>IF($G90=Paramètres!D$3,$D90,0)</f>
        <v>0</v>
      </c>
      <c r="AW90" s="116">
        <f>IF($G90=Paramètres!D$4,$D90,0)</f>
        <v>0</v>
      </c>
      <c r="AX90" s="116">
        <f>IF($G90=Paramètres!D$5,$D90,0)</f>
        <v>0</v>
      </c>
      <c r="AY90" s="116">
        <f>IF($G90=Paramètres!D$6,$D90,0)</f>
        <v>0</v>
      </c>
      <c r="AZ90" s="116">
        <f>IF($G90=Paramètres!D$7,$D90,0)</f>
        <v>0</v>
      </c>
      <c r="BA90" s="116">
        <f>IF($G90=Paramètres!D$8,$D90,0)</f>
        <v>0</v>
      </c>
      <c r="BB90" s="116">
        <f>IF($G90=Paramètres!D$9,$D90,0)</f>
        <v>0</v>
      </c>
      <c r="BC90" s="116">
        <f>IF($G90=Paramètres!D$10,$D90,0)</f>
        <v>0</v>
      </c>
      <c r="BD90" s="116">
        <f>IF($G90=Paramètres!D$11,$D90,0)</f>
        <v>0</v>
      </c>
      <c r="BE90" s="116">
        <f>IF($G90=Paramètres!D$12,$D90,0)</f>
        <v>0</v>
      </c>
      <c r="BF90" s="116">
        <f>IF($G90=Paramètres!E$2,$D90,0)</f>
        <v>0</v>
      </c>
      <c r="BG90" s="116">
        <f>IF($G90=Paramètres!E$3,$D90,0)</f>
        <v>0</v>
      </c>
      <c r="BH90" s="116">
        <f>IF($G90=Paramètres!E$4,$D90,0)</f>
        <v>0</v>
      </c>
      <c r="BI90" s="116">
        <f>IF($G90=Paramètres!F$2,$D90,0)</f>
        <v>0</v>
      </c>
      <c r="BJ90" s="116">
        <f>IF($G90=Paramètres!F$3,$D90,0)</f>
        <v>0</v>
      </c>
      <c r="BK90" s="116">
        <f>IF($G90=Paramètres!F$5,$D90,0)</f>
        <v>0</v>
      </c>
      <c r="BL90" s="116">
        <f>IF($G90=Paramètres!F$6,$D90,0)</f>
        <v>0</v>
      </c>
      <c r="BM90" s="116">
        <f>IF($G90=Paramètres!F$7,$D90,0)</f>
        <v>0</v>
      </c>
      <c r="BN90" s="116">
        <f>IF($G90=Paramètres!F$8,$D90,0)</f>
        <v>0</v>
      </c>
      <c r="BO90" s="116">
        <f>IF($G90=Paramètres!F$9,$D90,0)</f>
        <v>0</v>
      </c>
      <c r="BP90" s="116">
        <f t="shared" si="29"/>
        <v>0</v>
      </c>
      <c r="BQ90" s="116">
        <f>IF($G90=Paramètres!H$6,$D90,0)</f>
        <v>0</v>
      </c>
      <c r="BR90" s="116">
        <f>IF($G90=Paramètres!I$2,$D90,0)</f>
        <v>0</v>
      </c>
      <c r="BS90" s="116">
        <f>IF($G90=Paramètres!I$3,$D90,0)</f>
        <v>0</v>
      </c>
      <c r="BT90" s="116">
        <f>IF($G90=Paramètres!I$4,$D90,0)</f>
        <v>0</v>
      </c>
      <c r="BU90" s="116">
        <f>IF($G90=Paramètres!J$2,$D90,0)</f>
        <v>0</v>
      </c>
      <c r="BV90" s="116">
        <f>IF($G90=Paramètres!J$3,$D90,0)</f>
        <v>0</v>
      </c>
      <c r="BW90" s="116">
        <f>IF($G90=Paramètres!J$4,$D90,0)</f>
        <v>0</v>
      </c>
      <c r="BX90" s="116">
        <f t="shared" si="56"/>
        <v>0</v>
      </c>
      <c r="BY90" s="116">
        <f t="shared" si="57"/>
        <v>0</v>
      </c>
      <c r="BZ90" s="116">
        <f t="shared" si="58"/>
        <v>0</v>
      </c>
      <c r="CA90" s="116">
        <f t="shared" si="59"/>
        <v>0</v>
      </c>
      <c r="CB90" s="116">
        <f t="shared" si="60"/>
        <v>0</v>
      </c>
      <c r="CC90" s="116">
        <f t="shared" si="61"/>
        <v>0</v>
      </c>
      <c r="CD90" s="116">
        <f t="shared" si="62"/>
        <v>0</v>
      </c>
      <c r="CE90" s="116">
        <f t="shared" si="63"/>
        <v>0</v>
      </c>
      <c r="CF90" s="116">
        <f t="shared" si="64"/>
        <v>0</v>
      </c>
      <c r="CG90" s="116">
        <f t="shared" si="65"/>
        <v>0</v>
      </c>
      <c r="CH90" s="116">
        <f t="shared" si="66"/>
        <v>0</v>
      </c>
      <c r="CI90" s="116">
        <f t="shared" si="67"/>
        <v>0</v>
      </c>
      <c r="CJ90" s="116">
        <f t="shared" si="68"/>
        <v>0</v>
      </c>
      <c r="CK90" s="116">
        <f t="shared" si="69"/>
        <v>0</v>
      </c>
      <c r="CL90" s="116">
        <f t="shared" si="70"/>
        <v>0</v>
      </c>
      <c r="CM90" s="116">
        <f t="shared" si="71"/>
        <v>0</v>
      </c>
      <c r="CN90" s="116">
        <f t="shared" si="72"/>
        <v>0</v>
      </c>
      <c r="CO90" s="116">
        <f t="shared" si="73"/>
        <v>0</v>
      </c>
      <c r="CP90" s="116">
        <f t="shared" si="74"/>
        <v>0</v>
      </c>
      <c r="CQ90" s="116">
        <f t="shared" si="75"/>
        <v>0</v>
      </c>
      <c r="CR90" s="116">
        <f t="shared" si="76"/>
        <v>0</v>
      </c>
      <c r="CS90" s="116">
        <f t="shared" si="77"/>
        <v>0</v>
      </c>
      <c r="CT90" s="116">
        <f t="shared" si="78"/>
        <v>0</v>
      </c>
      <c r="CU90" s="116">
        <f t="shared" si="79"/>
        <v>0</v>
      </c>
    </row>
    <row r="91" spans="5:99">
      <c r="E91" s="106"/>
      <c r="F91" s="109"/>
      <c r="G91" s="109"/>
      <c r="H91" s="109"/>
      <c r="I91" s="109"/>
      <c r="J91" s="110" t="str">
        <f t="shared" si="55"/>
        <v/>
      </c>
      <c r="K91" s="116">
        <f>IF(MONTH($B91)=1,IF($G91=Paramètres!H$2,$D91,0),0)</f>
        <v>0</v>
      </c>
      <c r="L91" s="116">
        <f>IF(OR(MONTH($B91)=1,MONTH($B91)=2,MONTH($B91)=3),IF($G91=Paramètres!H$3,$D91,0),0)</f>
        <v>0</v>
      </c>
      <c r="M91" s="116">
        <f>IF(OR(MONTH($B91)=1,MONTH($B91)=2,MONTH($B91)=3),IF($G91=Paramètres!H$4,$D91,0),0)</f>
        <v>0</v>
      </c>
      <c r="N91" s="116">
        <f>IF(OR(MONTH($B91)=1,MONTH($B91)=2,MONTH($B91)=3),IF($G91=Paramètres!H$5,$D91,0),0)</f>
        <v>0</v>
      </c>
      <c r="O91" s="116">
        <f>IF(MONTH($B91)=1,IF($G91=Paramètres!F$4,$D91,0),0)</f>
        <v>0</v>
      </c>
      <c r="P91" s="116">
        <f>IF(MONTH($B91)=2,IF($G91=Paramètres!$H$2,$D91,0),0)</f>
        <v>0</v>
      </c>
      <c r="Q91" s="116">
        <f>IF(MONTH($B91)=2,IF($G91=Paramètres!$F$4,$D91,0),0)</f>
        <v>0</v>
      </c>
      <c r="R91" s="116">
        <f>IF(MONTH($B91)=3,IF($G91=Paramètres!$H$2,$D91,0),0)</f>
        <v>0</v>
      </c>
      <c r="S91" s="116">
        <f>IF(MONTH($B91)=3,IF($G91=Paramètres!$F$4,$D91,0),0)</f>
        <v>0</v>
      </c>
      <c r="T91" s="116">
        <f>IF(MONTH($B91)=4,IF($G91=Paramètres!$H$2,$D91,0),0)</f>
        <v>0</v>
      </c>
      <c r="U91" s="116">
        <f>IF(OR(MONTH($B91)=4,MONTH($B91)=5,MONTH($B91)=6),IF($G91=Paramètres!$H$3,$D91,0),0)</f>
        <v>0</v>
      </c>
      <c r="V91" s="116">
        <f>IF(OR(MONTH($B91)=4,MONTH($B91)=5,MONTH($B91)=6),IF($G91=Paramètres!$H$4,$D91,0),0)</f>
        <v>0</v>
      </c>
      <c r="W91" s="116">
        <f>IF(OR(MONTH($B91)=4,MONTH($B91)=5,MONTH($B91)=6),IF($G91=Paramètres!$H$5,$D91,0),0)</f>
        <v>0</v>
      </c>
      <c r="X91" s="116">
        <f>IF(MONTH($B91)=4,IF($G91=Paramètres!$F$4,$D91,0),0)</f>
        <v>0</v>
      </c>
      <c r="Y91" s="116">
        <f>IF(MONTH($B91)=5,IF($G91=Paramètres!$H$2,$D91,0),0)</f>
        <v>0</v>
      </c>
      <c r="Z91" s="116">
        <f>IF(MONTH($B91)=5,IF($G91=Paramètres!$F$4,$D91,0),0)</f>
        <v>0</v>
      </c>
      <c r="AA91" s="116">
        <f>IF(MONTH($B91)=6,IF($G91=Paramètres!$H$2,$D91,0),0)</f>
        <v>0</v>
      </c>
      <c r="AB91" s="116">
        <f>IF(MONTH($B91)=6,IF($G91=Paramètres!$F$4,$D91,0),0)</f>
        <v>0</v>
      </c>
      <c r="AC91" s="116">
        <f>IF(MONTH($B91)=7,IF($G91=Paramètres!$H$2,$D91,0),0)</f>
        <v>0</v>
      </c>
      <c r="AD91" s="116">
        <f>IF(OR(MONTH($B91)=7,MONTH($B91)=8,MONTH($B91)=9),IF($G91=Paramètres!$H$3,$D91,0),0)</f>
        <v>0</v>
      </c>
      <c r="AE91" s="116">
        <f>IF(OR(MONTH($B91)=7,MONTH($B91)=8,MONTH($B91)=9),IF($G91=Paramètres!$H$4,$D91,0),0)</f>
        <v>0</v>
      </c>
      <c r="AF91" s="116">
        <f>IF(OR(MONTH($B91)=7,MONTH($B91)=8,MONTH($B91)=9),IF($G91=Paramètres!$H$5,$D91,0),0)</f>
        <v>0</v>
      </c>
      <c r="AG91" s="116">
        <f>IF(MONTH($B91)=7,IF($G91=Paramètres!$F$4,$D91,0),0)</f>
        <v>0</v>
      </c>
      <c r="AH91" s="116">
        <f>IF(MONTH($B91)=8,IF($G91=Paramètres!$H$2,$D91,0),0)</f>
        <v>0</v>
      </c>
      <c r="AI91" s="116">
        <f>IF(MONTH($B91)=8,IF($G91=Paramètres!$F$4,$D91,0),0)</f>
        <v>0</v>
      </c>
      <c r="AJ91" s="116">
        <f>IF(MONTH($B91)=9,IF($G91=Paramètres!$H$2,$D91,0),0)</f>
        <v>0</v>
      </c>
      <c r="AK91" s="116">
        <f>IF(MONTH($B91)=9,IF($G91=Paramètres!$F$4,$D91,0),0)</f>
        <v>0</v>
      </c>
      <c r="AL91" s="116">
        <f>IF(MONTH($B91)=10,IF($G91=Paramètres!$H$2,$D91,0),0)</f>
        <v>0</v>
      </c>
      <c r="AM91" s="116">
        <f>IF(OR(MONTH($B91)=10,MONTH($B91)=11,MONTH($B91)=12),IF($G91=Paramètres!$H$3,$D91,0),0)</f>
        <v>0</v>
      </c>
      <c r="AN91" s="116">
        <f>IF(OR(MONTH($B91)=10,MONTH($B91)=11,MONTH($B91)=12),IF($G91=Paramètres!$H$4,$D91,0),0)</f>
        <v>0</v>
      </c>
      <c r="AO91" s="116">
        <f>IF(OR(MONTH($B91)=10,MONTH($B91)=11,MONTH($B91)=12),IF($G91=Paramètres!$H$5,$D91,0),0)</f>
        <v>0</v>
      </c>
      <c r="AP91" s="116">
        <f>IF(MONTH($B91)=10,IF($G91=Paramètres!$F$4,$D91,0),0)</f>
        <v>0</v>
      </c>
      <c r="AQ91" s="116">
        <f>IF(MONTH($B91)=11,IF($G91=Paramètres!$H$2,$D91,0),0)</f>
        <v>0</v>
      </c>
      <c r="AR91" s="116">
        <f>IF(MONTH($B91)=11,IF($G91=Paramètres!$F$4,$D91,0),0)</f>
        <v>0</v>
      </c>
      <c r="AS91" s="116">
        <f>IF(MONTH($B91)=12,IF($G91=Paramètres!$H$2,$D91,0),0)</f>
        <v>0</v>
      </c>
      <c r="AT91" s="116">
        <f>IF(MONTH($B91)=12,IF($G91=Paramètres!$F$4,$D91,0),0)</f>
        <v>0</v>
      </c>
      <c r="AU91" s="116">
        <f>IF($G91=Paramètres!D$2,$D91,0)</f>
        <v>0</v>
      </c>
      <c r="AV91" s="116">
        <f>IF($G91=Paramètres!D$3,$D91,0)</f>
        <v>0</v>
      </c>
      <c r="AW91" s="116">
        <f>IF($G91=Paramètres!D$4,$D91,0)</f>
        <v>0</v>
      </c>
      <c r="AX91" s="116">
        <f>IF($G91=Paramètres!D$5,$D91,0)</f>
        <v>0</v>
      </c>
      <c r="AY91" s="116">
        <f>IF($G91=Paramètres!D$6,$D91,0)</f>
        <v>0</v>
      </c>
      <c r="AZ91" s="116">
        <f>IF($G91=Paramètres!D$7,$D91,0)</f>
        <v>0</v>
      </c>
      <c r="BA91" s="116">
        <f>IF($G91=Paramètres!D$8,$D91,0)</f>
        <v>0</v>
      </c>
      <c r="BB91" s="116">
        <f>IF($G91=Paramètres!D$9,$D91,0)</f>
        <v>0</v>
      </c>
      <c r="BC91" s="116">
        <f>IF($G91=Paramètres!D$10,$D91,0)</f>
        <v>0</v>
      </c>
      <c r="BD91" s="116">
        <f>IF($G91=Paramètres!D$11,$D91,0)</f>
        <v>0</v>
      </c>
      <c r="BE91" s="116">
        <f>IF($G91=Paramètres!D$12,$D91,0)</f>
        <v>0</v>
      </c>
      <c r="BF91" s="116">
        <f>IF($G91=Paramètres!E$2,$D91,0)</f>
        <v>0</v>
      </c>
      <c r="BG91" s="116">
        <f>IF($G91=Paramètres!E$3,$D91,0)</f>
        <v>0</v>
      </c>
      <c r="BH91" s="116">
        <f>IF($G91=Paramètres!E$4,$D91,0)</f>
        <v>0</v>
      </c>
      <c r="BI91" s="116">
        <f>IF($G91=Paramètres!F$2,$D91,0)</f>
        <v>0</v>
      </c>
      <c r="BJ91" s="116">
        <f>IF($G91=Paramètres!F$3,$D91,0)</f>
        <v>0</v>
      </c>
      <c r="BK91" s="116">
        <f>IF($G91=Paramètres!F$5,$D91,0)</f>
        <v>0</v>
      </c>
      <c r="BL91" s="116">
        <f>IF($G91=Paramètres!F$6,$D91,0)</f>
        <v>0</v>
      </c>
      <c r="BM91" s="116">
        <f>IF($G91=Paramètres!F$7,$D91,0)</f>
        <v>0</v>
      </c>
      <c r="BN91" s="116">
        <f>IF($G91=Paramètres!F$8,$D91,0)</f>
        <v>0</v>
      </c>
      <c r="BO91" s="116">
        <f>IF($G91=Paramètres!F$9,$D91,0)</f>
        <v>0</v>
      </c>
      <c r="BP91" s="116">
        <f t="shared" si="29"/>
        <v>0</v>
      </c>
      <c r="BQ91" s="116">
        <f>IF($G91=Paramètres!H$6,$D91,0)</f>
        <v>0</v>
      </c>
      <c r="BR91" s="116">
        <f>IF($G91=Paramètres!I$2,$D91,0)</f>
        <v>0</v>
      </c>
      <c r="BS91" s="116">
        <f>IF($G91=Paramètres!I$3,$D91,0)</f>
        <v>0</v>
      </c>
      <c r="BT91" s="116">
        <f>IF($G91=Paramètres!I$4,$D91,0)</f>
        <v>0</v>
      </c>
      <c r="BU91" s="116">
        <f>IF($G91=Paramètres!J$2,$D91,0)</f>
        <v>0</v>
      </c>
      <c r="BV91" s="116">
        <f>IF($G91=Paramètres!J$3,$D91,0)</f>
        <v>0</v>
      </c>
      <c r="BW91" s="116">
        <f>IF($G91=Paramètres!J$4,$D91,0)</f>
        <v>0</v>
      </c>
      <c r="BX91" s="116">
        <f t="shared" si="56"/>
        <v>0</v>
      </c>
      <c r="BY91" s="116">
        <f t="shared" si="57"/>
        <v>0</v>
      </c>
      <c r="BZ91" s="116">
        <f t="shared" si="58"/>
        <v>0</v>
      </c>
      <c r="CA91" s="116">
        <f t="shared" si="59"/>
        <v>0</v>
      </c>
      <c r="CB91" s="116">
        <f t="shared" si="60"/>
        <v>0</v>
      </c>
      <c r="CC91" s="116">
        <f t="shared" si="61"/>
        <v>0</v>
      </c>
      <c r="CD91" s="116">
        <f t="shared" si="62"/>
        <v>0</v>
      </c>
      <c r="CE91" s="116">
        <f t="shared" si="63"/>
        <v>0</v>
      </c>
      <c r="CF91" s="116">
        <f t="shared" si="64"/>
        <v>0</v>
      </c>
      <c r="CG91" s="116">
        <f t="shared" si="65"/>
        <v>0</v>
      </c>
      <c r="CH91" s="116">
        <f t="shared" si="66"/>
        <v>0</v>
      </c>
      <c r="CI91" s="116">
        <f t="shared" si="67"/>
        <v>0</v>
      </c>
      <c r="CJ91" s="116">
        <f t="shared" si="68"/>
        <v>0</v>
      </c>
      <c r="CK91" s="116">
        <f t="shared" si="69"/>
        <v>0</v>
      </c>
      <c r="CL91" s="116">
        <f t="shared" si="70"/>
        <v>0</v>
      </c>
      <c r="CM91" s="116">
        <f t="shared" si="71"/>
        <v>0</v>
      </c>
      <c r="CN91" s="116">
        <f t="shared" si="72"/>
        <v>0</v>
      </c>
      <c r="CO91" s="116">
        <f t="shared" si="73"/>
        <v>0</v>
      </c>
      <c r="CP91" s="116">
        <f t="shared" si="74"/>
        <v>0</v>
      </c>
      <c r="CQ91" s="116">
        <f t="shared" si="75"/>
        <v>0</v>
      </c>
      <c r="CR91" s="116">
        <f t="shared" si="76"/>
        <v>0</v>
      </c>
      <c r="CS91" s="116">
        <f t="shared" si="77"/>
        <v>0</v>
      </c>
      <c r="CT91" s="116">
        <f t="shared" si="78"/>
        <v>0</v>
      </c>
      <c r="CU91" s="116">
        <f t="shared" si="79"/>
        <v>0</v>
      </c>
    </row>
    <row r="92" spans="5:99">
      <c r="E92" s="106"/>
      <c r="F92" s="109"/>
      <c r="G92" s="109"/>
      <c r="H92" s="109"/>
      <c r="I92" s="109"/>
      <c r="J92" s="110" t="str">
        <f t="shared" si="55"/>
        <v/>
      </c>
      <c r="K92" s="116">
        <f>IF(MONTH($B92)=1,IF($G92=Paramètres!H$2,$D92,0),0)</f>
        <v>0</v>
      </c>
      <c r="L92" s="116">
        <f>IF(OR(MONTH($B92)=1,MONTH($B92)=2,MONTH($B92)=3),IF($G92=Paramètres!H$3,$D92,0),0)</f>
        <v>0</v>
      </c>
      <c r="M92" s="116">
        <f>IF(OR(MONTH($B92)=1,MONTH($B92)=2,MONTH($B92)=3),IF($G92=Paramètres!H$4,$D92,0),0)</f>
        <v>0</v>
      </c>
      <c r="N92" s="116">
        <f>IF(OR(MONTH($B92)=1,MONTH($B92)=2,MONTH($B92)=3),IF($G92=Paramètres!H$5,$D92,0),0)</f>
        <v>0</v>
      </c>
      <c r="O92" s="116">
        <f>IF(MONTH($B92)=1,IF($G92=Paramètres!F$4,$D92,0),0)</f>
        <v>0</v>
      </c>
      <c r="P92" s="116">
        <f>IF(MONTH($B92)=2,IF($G92=Paramètres!$H$2,$D92,0),0)</f>
        <v>0</v>
      </c>
      <c r="Q92" s="116">
        <f>IF(MONTH($B92)=2,IF($G92=Paramètres!$F$4,$D92,0),0)</f>
        <v>0</v>
      </c>
      <c r="R92" s="116">
        <f>IF(MONTH($B92)=3,IF($G92=Paramètres!$H$2,$D92,0),0)</f>
        <v>0</v>
      </c>
      <c r="S92" s="116">
        <f>IF(MONTH($B92)=3,IF($G92=Paramètres!$F$4,$D92,0),0)</f>
        <v>0</v>
      </c>
      <c r="T92" s="116">
        <f>IF(MONTH($B92)=4,IF($G92=Paramètres!$H$2,$D92,0),0)</f>
        <v>0</v>
      </c>
      <c r="U92" s="116">
        <f>IF(OR(MONTH($B92)=4,MONTH($B92)=5,MONTH($B92)=6),IF($G92=Paramètres!$H$3,$D92,0),0)</f>
        <v>0</v>
      </c>
      <c r="V92" s="116">
        <f>IF(OR(MONTH($B92)=4,MONTH($B92)=5,MONTH($B92)=6),IF($G92=Paramètres!$H$4,$D92,0),0)</f>
        <v>0</v>
      </c>
      <c r="W92" s="116">
        <f>IF(OR(MONTH($B92)=4,MONTH($B92)=5,MONTH($B92)=6),IF($G92=Paramètres!$H$5,$D92,0),0)</f>
        <v>0</v>
      </c>
      <c r="X92" s="116">
        <f>IF(MONTH($B92)=4,IF($G92=Paramètres!$F$4,$D92,0),0)</f>
        <v>0</v>
      </c>
      <c r="Y92" s="116">
        <f>IF(MONTH($B92)=5,IF($G92=Paramètres!$H$2,$D92,0),0)</f>
        <v>0</v>
      </c>
      <c r="Z92" s="116">
        <f>IF(MONTH($B92)=5,IF($G92=Paramètres!$F$4,$D92,0),0)</f>
        <v>0</v>
      </c>
      <c r="AA92" s="116">
        <f>IF(MONTH($B92)=6,IF($G92=Paramètres!$H$2,$D92,0),0)</f>
        <v>0</v>
      </c>
      <c r="AB92" s="116">
        <f>IF(MONTH($B92)=6,IF($G92=Paramètres!$F$4,$D92,0),0)</f>
        <v>0</v>
      </c>
      <c r="AC92" s="116">
        <f>IF(MONTH($B92)=7,IF($G92=Paramètres!$H$2,$D92,0),0)</f>
        <v>0</v>
      </c>
      <c r="AD92" s="116">
        <f>IF(OR(MONTH($B92)=7,MONTH($B92)=8,MONTH($B92)=9),IF($G92=Paramètres!$H$3,$D92,0),0)</f>
        <v>0</v>
      </c>
      <c r="AE92" s="116">
        <f>IF(OR(MONTH($B92)=7,MONTH($B92)=8,MONTH($B92)=9),IF($G92=Paramètres!$H$4,$D92,0),0)</f>
        <v>0</v>
      </c>
      <c r="AF92" s="116">
        <f>IF(OR(MONTH($B92)=7,MONTH($B92)=8,MONTH($B92)=9),IF($G92=Paramètres!$H$5,$D92,0),0)</f>
        <v>0</v>
      </c>
      <c r="AG92" s="116">
        <f>IF(MONTH($B92)=7,IF($G92=Paramètres!$F$4,$D92,0),0)</f>
        <v>0</v>
      </c>
      <c r="AH92" s="116">
        <f>IF(MONTH($B92)=8,IF($G92=Paramètres!$H$2,$D92,0),0)</f>
        <v>0</v>
      </c>
      <c r="AI92" s="116">
        <f>IF(MONTH($B92)=8,IF($G92=Paramètres!$F$4,$D92,0),0)</f>
        <v>0</v>
      </c>
      <c r="AJ92" s="116">
        <f>IF(MONTH($B92)=9,IF($G92=Paramètres!$H$2,$D92,0),0)</f>
        <v>0</v>
      </c>
      <c r="AK92" s="116">
        <f>IF(MONTH($B92)=9,IF($G92=Paramètres!$F$4,$D92,0),0)</f>
        <v>0</v>
      </c>
      <c r="AL92" s="116">
        <f>IF(MONTH($B92)=10,IF($G92=Paramètres!$H$2,$D92,0),0)</f>
        <v>0</v>
      </c>
      <c r="AM92" s="116">
        <f>IF(OR(MONTH($B92)=10,MONTH($B92)=11,MONTH($B92)=12),IF($G92=Paramètres!$H$3,$D92,0),0)</f>
        <v>0</v>
      </c>
      <c r="AN92" s="116">
        <f>IF(OR(MONTH($B92)=10,MONTH($B92)=11,MONTH($B92)=12),IF($G92=Paramètres!$H$4,$D92,0),0)</f>
        <v>0</v>
      </c>
      <c r="AO92" s="116">
        <f>IF(OR(MONTH($B92)=10,MONTH($B92)=11,MONTH($B92)=12),IF($G92=Paramètres!$H$5,$D92,0),0)</f>
        <v>0</v>
      </c>
      <c r="AP92" s="116">
        <f>IF(MONTH($B92)=10,IF($G92=Paramètres!$F$4,$D92,0),0)</f>
        <v>0</v>
      </c>
      <c r="AQ92" s="116">
        <f>IF(MONTH($B92)=11,IF($G92=Paramètres!$H$2,$D92,0),0)</f>
        <v>0</v>
      </c>
      <c r="AR92" s="116">
        <f>IF(MONTH($B92)=11,IF($G92=Paramètres!$F$4,$D92,0),0)</f>
        <v>0</v>
      </c>
      <c r="AS92" s="116">
        <f>IF(MONTH($B92)=12,IF($G92=Paramètres!$H$2,$D92,0),0)</f>
        <v>0</v>
      </c>
      <c r="AT92" s="116">
        <f>IF(MONTH($B92)=12,IF($G92=Paramètres!$F$4,$D92,0),0)</f>
        <v>0</v>
      </c>
      <c r="AU92" s="116">
        <f>IF($G92=Paramètres!D$2,$D92,0)</f>
        <v>0</v>
      </c>
      <c r="AV92" s="116">
        <f>IF($G92=Paramètres!D$3,$D92,0)</f>
        <v>0</v>
      </c>
      <c r="AW92" s="116">
        <f>IF($G92=Paramètres!D$4,$D92,0)</f>
        <v>0</v>
      </c>
      <c r="AX92" s="116">
        <f>IF($G92=Paramètres!D$5,$D92,0)</f>
        <v>0</v>
      </c>
      <c r="AY92" s="116">
        <f>IF($G92=Paramètres!D$6,$D92,0)</f>
        <v>0</v>
      </c>
      <c r="AZ92" s="116">
        <f>IF($G92=Paramètres!D$7,$D92,0)</f>
        <v>0</v>
      </c>
      <c r="BA92" s="116">
        <f>IF($G92=Paramètres!D$8,$D92,0)</f>
        <v>0</v>
      </c>
      <c r="BB92" s="116">
        <f>IF($G92=Paramètres!D$9,$D92,0)</f>
        <v>0</v>
      </c>
      <c r="BC92" s="116">
        <f>IF($G92=Paramètres!D$10,$D92,0)</f>
        <v>0</v>
      </c>
      <c r="BD92" s="116">
        <f>IF($G92=Paramètres!D$11,$D92,0)</f>
        <v>0</v>
      </c>
      <c r="BE92" s="116">
        <f>IF($G92=Paramètres!D$12,$D92,0)</f>
        <v>0</v>
      </c>
      <c r="BF92" s="116">
        <f>IF($G92=Paramètres!E$2,$D92,0)</f>
        <v>0</v>
      </c>
      <c r="BG92" s="116">
        <f>IF($G92=Paramètres!E$3,$D92,0)</f>
        <v>0</v>
      </c>
      <c r="BH92" s="116">
        <f>IF($G92=Paramètres!E$4,$D92,0)</f>
        <v>0</v>
      </c>
      <c r="BI92" s="116">
        <f>IF($G92=Paramètres!F$2,$D92,0)</f>
        <v>0</v>
      </c>
      <c r="BJ92" s="116">
        <f>IF($G92=Paramètres!F$3,$D92,0)</f>
        <v>0</v>
      </c>
      <c r="BK92" s="116">
        <f>IF($G92=Paramètres!F$5,$D92,0)</f>
        <v>0</v>
      </c>
      <c r="BL92" s="116">
        <f>IF($G92=Paramètres!F$6,$D92,0)</f>
        <v>0</v>
      </c>
      <c r="BM92" s="116">
        <f>IF($G92=Paramètres!F$7,$D92,0)</f>
        <v>0</v>
      </c>
      <c r="BN92" s="116">
        <f>IF($G92=Paramètres!F$8,$D92,0)</f>
        <v>0</v>
      </c>
      <c r="BO92" s="116">
        <f>IF($G92=Paramètres!F$9,$D92,0)</f>
        <v>0</v>
      </c>
      <c r="BP92" s="116">
        <f t="shared" si="29"/>
        <v>0</v>
      </c>
      <c r="BQ92" s="116">
        <f>IF($G92=Paramètres!H$6,$D92,0)</f>
        <v>0</v>
      </c>
      <c r="BR92" s="116">
        <f>IF($G92=Paramètres!I$2,$D92,0)</f>
        <v>0</v>
      </c>
      <c r="BS92" s="116">
        <f>IF($G92=Paramètres!I$3,$D92,0)</f>
        <v>0</v>
      </c>
      <c r="BT92" s="116">
        <f>IF($G92=Paramètres!I$4,$D92,0)</f>
        <v>0</v>
      </c>
      <c r="BU92" s="116">
        <f>IF($G92=Paramètres!J$2,$D92,0)</f>
        <v>0</v>
      </c>
      <c r="BV92" s="116">
        <f>IF($G92=Paramètres!J$3,$D92,0)</f>
        <v>0</v>
      </c>
      <c r="BW92" s="116">
        <f>IF($G92=Paramètres!J$4,$D92,0)</f>
        <v>0</v>
      </c>
      <c r="BX92" s="116">
        <f t="shared" si="56"/>
        <v>0</v>
      </c>
      <c r="BY92" s="116">
        <f t="shared" si="57"/>
        <v>0</v>
      </c>
      <c r="BZ92" s="116">
        <f t="shared" si="58"/>
        <v>0</v>
      </c>
      <c r="CA92" s="116">
        <f t="shared" si="59"/>
        <v>0</v>
      </c>
      <c r="CB92" s="116">
        <f t="shared" si="60"/>
        <v>0</v>
      </c>
      <c r="CC92" s="116">
        <f t="shared" si="61"/>
        <v>0</v>
      </c>
      <c r="CD92" s="116">
        <f t="shared" si="62"/>
        <v>0</v>
      </c>
      <c r="CE92" s="116">
        <f t="shared" si="63"/>
        <v>0</v>
      </c>
      <c r="CF92" s="116">
        <f t="shared" si="64"/>
        <v>0</v>
      </c>
      <c r="CG92" s="116">
        <f t="shared" si="65"/>
        <v>0</v>
      </c>
      <c r="CH92" s="116">
        <f t="shared" si="66"/>
        <v>0</v>
      </c>
      <c r="CI92" s="116">
        <f t="shared" si="67"/>
        <v>0</v>
      </c>
      <c r="CJ92" s="116">
        <f t="shared" si="68"/>
        <v>0</v>
      </c>
      <c r="CK92" s="116">
        <f t="shared" si="69"/>
        <v>0</v>
      </c>
      <c r="CL92" s="116">
        <f t="shared" si="70"/>
        <v>0</v>
      </c>
      <c r="CM92" s="116">
        <f t="shared" si="71"/>
        <v>0</v>
      </c>
      <c r="CN92" s="116">
        <f t="shared" si="72"/>
        <v>0</v>
      </c>
      <c r="CO92" s="116">
        <f t="shared" si="73"/>
        <v>0</v>
      </c>
      <c r="CP92" s="116">
        <f t="shared" si="74"/>
        <v>0</v>
      </c>
      <c r="CQ92" s="116">
        <f t="shared" si="75"/>
        <v>0</v>
      </c>
      <c r="CR92" s="116">
        <f t="shared" si="76"/>
        <v>0</v>
      </c>
      <c r="CS92" s="116">
        <f t="shared" si="77"/>
        <v>0</v>
      </c>
      <c r="CT92" s="116">
        <f t="shared" si="78"/>
        <v>0</v>
      </c>
      <c r="CU92" s="116">
        <f t="shared" si="79"/>
        <v>0</v>
      </c>
    </row>
    <row r="93" spans="5:99">
      <c r="E93" s="106"/>
      <c r="F93" s="109"/>
      <c r="G93" s="109"/>
      <c r="H93" s="109"/>
      <c r="I93" s="109"/>
      <c r="J93" s="110" t="str">
        <f t="shared" si="55"/>
        <v/>
      </c>
      <c r="K93" s="116">
        <f>IF(MONTH($B93)=1,IF($G93=Paramètres!H$2,$D93,0),0)</f>
        <v>0</v>
      </c>
      <c r="L93" s="116">
        <f>IF(OR(MONTH($B93)=1,MONTH($B93)=2,MONTH($B93)=3),IF($G93=Paramètres!H$3,$D93,0),0)</f>
        <v>0</v>
      </c>
      <c r="M93" s="116">
        <f>IF(OR(MONTH($B93)=1,MONTH($B93)=2,MONTH($B93)=3),IF($G93=Paramètres!H$4,$D93,0),0)</f>
        <v>0</v>
      </c>
      <c r="N93" s="116">
        <f>IF(OR(MONTH($B93)=1,MONTH($B93)=2,MONTH($B93)=3),IF($G93=Paramètres!H$5,$D93,0),0)</f>
        <v>0</v>
      </c>
      <c r="O93" s="116">
        <f>IF(MONTH($B93)=1,IF($G93=Paramètres!F$4,$D93,0),0)</f>
        <v>0</v>
      </c>
      <c r="P93" s="116">
        <f>IF(MONTH($B93)=2,IF($G93=Paramètres!$H$2,$D93,0),0)</f>
        <v>0</v>
      </c>
      <c r="Q93" s="116">
        <f>IF(MONTH($B93)=2,IF($G93=Paramètres!$F$4,$D93,0),0)</f>
        <v>0</v>
      </c>
      <c r="R93" s="116">
        <f>IF(MONTH($B93)=3,IF($G93=Paramètres!$H$2,$D93,0),0)</f>
        <v>0</v>
      </c>
      <c r="S93" s="116">
        <f>IF(MONTH($B93)=3,IF($G93=Paramètres!$F$4,$D93,0),0)</f>
        <v>0</v>
      </c>
      <c r="T93" s="116">
        <f>IF(MONTH($B93)=4,IF($G93=Paramètres!$H$2,$D93,0),0)</f>
        <v>0</v>
      </c>
      <c r="U93" s="116">
        <f>IF(OR(MONTH($B93)=4,MONTH($B93)=5,MONTH($B93)=6),IF($G93=Paramètres!$H$3,$D93,0),0)</f>
        <v>0</v>
      </c>
      <c r="V93" s="116">
        <f>IF(OR(MONTH($B93)=4,MONTH($B93)=5,MONTH($B93)=6),IF($G93=Paramètres!$H$4,$D93,0),0)</f>
        <v>0</v>
      </c>
      <c r="W93" s="116">
        <f>IF(OR(MONTH($B93)=4,MONTH($B93)=5,MONTH($B93)=6),IF($G93=Paramètres!$H$5,$D93,0),0)</f>
        <v>0</v>
      </c>
      <c r="X93" s="116">
        <f>IF(MONTH($B93)=4,IF($G93=Paramètres!$F$4,$D93,0),0)</f>
        <v>0</v>
      </c>
      <c r="Y93" s="116">
        <f>IF(MONTH($B93)=5,IF($G93=Paramètres!$H$2,$D93,0),0)</f>
        <v>0</v>
      </c>
      <c r="Z93" s="116">
        <f>IF(MONTH($B93)=5,IF($G93=Paramètres!$F$4,$D93,0),0)</f>
        <v>0</v>
      </c>
      <c r="AA93" s="116">
        <f>IF(MONTH($B93)=6,IF($G93=Paramètres!$H$2,$D93,0),0)</f>
        <v>0</v>
      </c>
      <c r="AB93" s="116">
        <f>IF(MONTH($B93)=6,IF($G93=Paramètres!$F$4,$D93,0),0)</f>
        <v>0</v>
      </c>
      <c r="AC93" s="116">
        <f>IF(MONTH($B93)=7,IF($G93=Paramètres!$H$2,$D93,0),0)</f>
        <v>0</v>
      </c>
      <c r="AD93" s="116">
        <f>IF(OR(MONTH($B93)=7,MONTH($B93)=8,MONTH($B93)=9),IF($G93=Paramètres!$H$3,$D93,0),0)</f>
        <v>0</v>
      </c>
      <c r="AE93" s="116">
        <f>IF(OR(MONTH($B93)=7,MONTH($B93)=8,MONTH($B93)=9),IF($G93=Paramètres!$H$4,$D93,0),0)</f>
        <v>0</v>
      </c>
      <c r="AF93" s="116">
        <f>IF(OR(MONTH($B93)=7,MONTH($B93)=8,MONTH($B93)=9),IF($G93=Paramètres!$H$5,$D93,0),0)</f>
        <v>0</v>
      </c>
      <c r="AG93" s="116">
        <f>IF(MONTH($B93)=7,IF($G93=Paramètres!$F$4,$D93,0),0)</f>
        <v>0</v>
      </c>
      <c r="AH93" s="116">
        <f>IF(MONTH($B93)=8,IF($G93=Paramètres!$H$2,$D93,0),0)</f>
        <v>0</v>
      </c>
      <c r="AI93" s="116">
        <f>IF(MONTH($B93)=8,IF($G93=Paramètres!$F$4,$D93,0),0)</f>
        <v>0</v>
      </c>
      <c r="AJ93" s="116">
        <f>IF(MONTH($B93)=9,IF($G93=Paramètres!$H$2,$D93,0),0)</f>
        <v>0</v>
      </c>
      <c r="AK93" s="116">
        <f>IF(MONTH($B93)=9,IF($G93=Paramètres!$F$4,$D93,0),0)</f>
        <v>0</v>
      </c>
      <c r="AL93" s="116">
        <f>IF(MONTH($B93)=10,IF($G93=Paramètres!$H$2,$D93,0),0)</f>
        <v>0</v>
      </c>
      <c r="AM93" s="116">
        <f>IF(OR(MONTH($B93)=10,MONTH($B93)=11,MONTH($B93)=12),IF($G93=Paramètres!$H$3,$D93,0),0)</f>
        <v>0</v>
      </c>
      <c r="AN93" s="116">
        <f>IF(OR(MONTH($B93)=10,MONTH($B93)=11,MONTH($B93)=12),IF($G93=Paramètres!$H$4,$D93,0),0)</f>
        <v>0</v>
      </c>
      <c r="AO93" s="116">
        <f>IF(OR(MONTH($B93)=10,MONTH($B93)=11,MONTH($B93)=12),IF($G93=Paramètres!$H$5,$D93,0),0)</f>
        <v>0</v>
      </c>
      <c r="AP93" s="116">
        <f>IF(MONTH($B93)=10,IF($G93=Paramètres!$F$4,$D93,0),0)</f>
        <v>0</v>
      </c>
      <c r="AQ93" s="116">
        <f>IF(MONTH($B93)=11,IF($G93=Paramètres!$H$2,$D93,0),0)</f>
        <v>0</v>
      </c>
      <c r="AR93" s="116">
        <f>IF(MONTH($B93)=11,IF($G93=Paramètres!$F$4,$D93,0),0)</f>
        <v>0</v>
      </c>
      <c r="AS93" s="116">
        <f>IF(MONTH($B93)=12,IF($G93=Paramètres!$H$2,$D93,0),0)</f>
        <v>0</v>
      </c>
      <c r="AT93" s="116">
        <f>IF(MONTH($B93)=12,IF($G93=Paramètres!$F$4,$D93,0),0)</f>
        <v>0</v>
      </c>
      <c r="AU93" s="116">
        <f>IF($G93=Paramètres!D$2,$D93,0)</f>
        <v>0</v>
      </c>
      <c r="AV93" s="116">
        <f>IF($G93=Paramètres!D$3,$D93,0)</f>
        <v>0</v>
      </c>
      <c r="AW93" s="116">
        <f>IF($G93=Paramètres!D$4,$D93,0)</f>
        <v>0</v>
      </c>
      <c r="AX93" s="116">
        <f>IF($G93=Paramètres!D$5,$D93,0)</f>
        <v>0</v>
      </c>
      <c r="AY93" s="116">
        <f>IF($G93=Paramètres!D$6,$D93,0)</f>
        <v>0</v>
      </c>
      <c r="AZ93" s="116">
        <f>IF($G93=Paramètres!D$7,$D93,0)</f>
        <v>0</v>
      </c>
      <c r="BA93" s="116">
        <f>IF($G93=Paramètres!D$8,$D93,0)</f>
        <v>0</v>
      </c>
      <c r="BB93" s="116">
        <f>IF($G93=Paramètres!D$9,$D93,0)</f>
        <v>0</v>
      </c>
      <c r="BC93" s="116">
        <f>IF($G93=Paramètres!D$10,$D93,0)</f>
        <v>0</v>
      </c>
      <c r="BD93" s="116">
        <f>IF($G93=Paramètres!D$11,$D93,0)</f>
        <v>0</v>
      </c>
      <c r="BE93" s="116">
        <f>IF($G93=Paramètres!D$12,$D93,0)</f>
        <v>0</v>
      </c>
      <c r="BF93" s="116">
        <f>IF($G93=Paramètres!E$2,$D93,0)</f>
        <v>0</v>
      </c>
      <c r="BG93" s="116">
        <f>IF($G93=Paramètres!E$3,$D93,0)</f>
        <v>0</v>
      </c>
      <c r="BH93" s="116">
        <f>IF($G93=Paramètres!E$4,$D93,0)</f>
        <v>0</v>
      </c>
      <c r="BI93" s="116">
        <f>IF($G93=Paramètres!F$2,$D93,0)</f>
        <v>0</v>
      </c>
      <c r="BJ93" s="116">
        <f>IF($G93=Paramètres!F$3,$D93,0)</f>
        <v>0</v>
      </c>
      <c r="BK93" s="116">
        <f>IF($G93=Paramètres!F$5,$D93,0)</f>
        <v>0</v>
      </c>
      <c r="BL93" s="116">
        <f>IF($G93=Paramètres!F$6,$D93,0)</f>
        <v>0</v>
      </c>
      <c r="BM93" s="116">
        <f>IF($G93=Paramètres!F$7,$D93,0)</f>
        <v>0</v>
      </c>
      <c r="BN93" s="116">
        <f>IF($G93=Paramètres!F$8,$D93,0)</f>
        <v>0</v>
      </c>
      <c r="BO93" s="116">
        <f>IF($G93=Paramètres!F$9,$D93,0)</f>
        <v>0</v>
      </c>
      <c r="BP93" s="116">
        <f t="shared" si="29"/>
        <v>0</v>
      </c>
      <c r="BQ93" s="116">
        <f>IF($G93=Paramètres!H$6,$D93,0)</f>
        <v>0</v>
      </c>
      <c r="BR93" s="116">
        <f>IF($G93=Paramètres!I$2,$D93,0)</f>
        <v>0</v>
      </c>
      <c r="BS93" s="116">
        <f>IF($G93=Paramètres!I$3,$D93,0)</f>
        <v>0</v>
      </c>
      <c r="BT93" s="116">
        <f>IF($G93=Paramètres!I$4,$D93,0)</f>
        <v>0</v>
      </c>
      <c r="BU93" s="116">
        <f>IF($G93=Paramètres!J$2,$D93,0)</f>
        <v>0</v>
      </c>
      <c r="BV93" s="116">
        <f>IF($G93=Paramètres!J$3,$D93,0)</f>
        <v>0</v>
      </c>
      <c r="BW93" s="116">
        <f>IF($G93=Paramètres!J$4,$D93,0)</f>
        <v>0</v>
      </c>
      <c r="BX93" s="116">
        <f t="shared" si="56"/>
        <v>0</v>
      </c>
      <c r="BY93" s="116">
        <f t="shared" si="57"/>
        <v>0</v>
      </c>
      <c r="BZ93" s="116">
        <f t="shared" si="58"/>
        <v>0</v>
      </c>
      <c r="CA93" s="116">
        <f t="shared" si="59"/>
        <v>0</v>
      </c>
      <c r="CB93" s="116">
        <f t="shared" si="60"/>
        <v>0</v>
      </c>
      <c r="CC93" s="116">
        <f t="shared" si="61"/>
        <v>0</v>
      </c>
      <c r="CD93" s="116">
        <f t="shared" si="62"/>
        <v>0</v>
      </c>
      <c r="CE93" s="116">
        <f t="shared" si="63"/>
        <v>0</v>
      </c>
      <c r="CF93" s="116">
        <f t="shared" si="64"/>
        <v>0</v>
      </c>
      <c r="CG93" s="116">
        <f t="shared" si="65"/>
        <v>0</v>
      </c>
      <c r="CH93" s="116">
        <f t="shared" si="66"/>
        <v>0</v>
      </c>
      <c r="CI93" s="116">
        <f t="shared" si="67"/>
        <v>0</v>
      </c>
      <c r="CJ93" s="116">
        <f t="shared" si="68"/>
        <v>0</v>
      </c>
      <c r="CK93" s="116">
        <f t="shared" si="69"/>
        <v>0</v>
      </c>
      <c r="CL93" s="116">
        <f t="shared" si="70"/>
        <v>0</v>
      </c>
      <c r="CM93" s="116">
        <f t="shared" si="71"/>
        <v>0</v>
      </c>
      <c r="CN93" s="116">
        <f t="shared" si="72"/>
        <v>0</v>
      </c>
      <c r="CO93" s="116">
        <f t="shared" si="73"/>
        <v>0</v>
      </c>
      <c r="CP93" s="116">
        <f t="shared" si="74"/>
        <v>0</v>
      </c>
      <c r="CQ93" s="116">
        <f t="shared" si="75"/>
        <v>0</v>
      </c>
      <c r="CR93" s="116">
        <f t="shared" si="76"/>
        <v>0</v>
      </c>
      <c r="CS93" s="116">
        <f t="shared" si="77"/>
        <v>0</v>
      </c>
      <c r="CT93" s="116">
        <f t="shared" si="78"/>
        <v>0</v>
      </c>
      <c r="CU93" s="116">
        <f t="shared" si="79"/>
        <v>0</v>
      </c>
    </row>
    <row r="94" spans="5:99">
      <c r="E94" s="106"/>
      <c r="F94" s="109"/>
      <c r="G94" s="109"/>
      <c r="H94" s="109"/>
      <c r="I94" s="109"/>
      <c r="J94" s="110" t="str">
        <f t="shared" si="55"/>
        <v/>
      </c>
      <c r="K94" s="116">
        <f>IF(MONTH($B94)=1,IF($G94=Paramètres!H$2,$D94,0),0)</f>
        <v>0</v>
      </c>
      <c r="L94" s="116">
        <f>IF(OR(MONTH($B94)=1,MONTH($B94)=2,MONTH($B94)=3),IF($G94=Paramètres!H$3,$D94,0),0)</f>
        <v>0</v>
      </c>
      <c r="M94" s="116">
        <f>IF(OR(MONTH($B94)=1,MONTH($B94)=2,MONTH($B94)=3),IF($G94=Paramètres!H$4,$D94,0),0)</f>
        <v>0</v>
      </c>
      <c r="N94" s="116">
        <f>IF(OR(MONTH($B94)=1,MONTH($B94)=2,MONTH($B94)=3),IF($G94=Paramètres!H$5,$D94,0),0)</f>
        <v>0</v>
      </c>
      <c r="O94" s="116">
        <f>IF(MONTH($B94)=1,IF($G94=Paramètres!F$4,$D94,0),0)</f>
        <v>0</v>
      </c>
      <c r="P94" s="116">
        <f>IF(MONTH($B94)=2,IF($G94=Paramètres!$H$2,$D94,0),0)</f>
        <v>0</v>
      </c>
      <c r="Q94" s="116">
        <f>IF(MONTH($B94)=2,IF($G94=Paramètres!$F$4,$D94,0),0)</f>
        <v>0</v>
      </c>
      <c r="R94" s="116">
        <f>IF(MONTH($B94)=3,IF($G94=Paramètres!$H$2,$D94,0),0)</f>
        <v>0</v>
      </c>
      <c r="S94" s="116">
        <f>IF(MONTH($B94)=3,IF($G94=Paramètres!$F$4,$D94,0),0)</f>
        <v>0</v>
      </c>
      <c r="T94" s="116">
        <f>IF(MONTH($B94)=4,IF($G94=Paramètres!$H$2,$D94,0),0)</f>
        <v>0</v>
      </c>
      <c r="U94" s="116">
        <f>IF(OR(MONTH($B94)=4,MONTH($B94)=5,MONTH($B94)=6),IF($G94=Paramètres!$H$3,$D94,0),0)</f>
        <v>0</v>
      </c>
      <c r="V94" s="116">
        <f>IF(OR(MONTH($B94)=4,MONTH($B94)=5,MONTH($B94)=6),IF($G94=Paramètres!$H$4,$D94,0),0)</f>
        <v>0</v>
      </c>
      <c r="W94" s="116">
        <f>IF(OR(MONTH($B94)=4,MONTH($B94)=5,MONTH($B94)=6),IF($G94=Paramètres!$H$5,$D94,0),0)</f>
        <v>0</v>
      </c>
      <c r="X94" s="116">
        <f>IF(MONTH($B94)=4,IF($G94=Paramètres!$F$4,$D94,0),0)</f>
        <v>0</v>
      </c>
      <c r="Y94" s="116">
        <f>IF(MONTH($B94)=5,IF($G94=Paramètres!$H$2,$D94,0),0)</f>
        <v>0</v>
      </c>
      <c r="Z94" s="116">
        <f>IF(MONTH($B94)=5,IF($G94=Paramètres!$F$4,$D94,0),0)</f>
        <v>0</v>
      </c>
      <c r="AA94" s="116">
        <f>IF(MONTH($B94)=6,IF($G94=Paramètres!$H$2,$D94,0),0)</f>
        <v>0</v>
      </c>
      <c r="AB94" s="116">
        <f>IF(MONTH($B94)=6,IF($G94=Paramètres!$F$4,$D94,0),0)</f>
        <v>0</v>
      </c>
      <c r="AC94" s="116">
        <f>IF(MONTH($B94)=7,IF($G94=Paramètres!$H$2,$D94,0),0)</f>
        <v>0</v>
      </c>
      <c r="AD94" s="116">
        <f>IF(OR(MONTH($B94)=7,MONTH($B94)=8,MONTH($B94)=9),IF($G94=Paramètres!$H$3,$D94,0),0)</f>
        <v>0</v>
      </c>
      <c r="AE94" s="116">
        <f>IF(OR(MONTH($B94)=7,MONTH($B94)=8,MONTH($B94)=9),IF($G94=Paramètres!$H$4,$D94,0),0)</f>
        <v>0</v>
      </c>
      <c r="AF94" s="116">
        <f>IF(OR(MONTH($B94)=7,MONTH($B94)=8,MONTH($B94)=9),IF($G94=Paramètres!$H$5,$D94,0),0)</f>
        <v>0</v>
      </c>
      <c r="AG94" s="116">
        <f>IF(MONTH($B94)=7,IF($G94=Paramètres!$F$4,$D94,0),0)</f>
        <v>0</v>
      </c>
      <c r="AH94" s="116">
        <f>IF(MONTH($B94)=8,IF($G94=Paramètres!$H$2,$D94,0),0)</f>
        <v>0</v>
      </c>
      <c r="AI94" s="116">
        <f>IF(MONTH($B94)=8,IF($G94=Paramètres!$F$4,$D94,0),0)</f>
        <v>0</v>
      </c>
      <c r="AJ94" s="116">
        <f>IF(MONTH($B94)=9,IF($G94=Paramètres!$H$2,$D94,0),0)</f>
        <v>0</v>
      </c>
      <c r="AK94" s="116">
        <f>IF(MONTH($B94)=9,IF($G94=Paramètres!$F$4,$D94,0),0)</f>
        <v>0</v>
      </c>
      <c r="AL94" s="116">
        <f>IF(MONTH($B94)=10,IF($G94=Paramètres!$H$2,$D94,0),0)</f>
        <v>0</v>
      </c>
      <c r="AM94" s="116">
        <f>IF(OR(MONTH($B94)=10,MONTH($B94)=11,MONTH($B94)=12),IF($G94=Paramètres!$H$3,$D94,0),0)</f>
        <v>0</v>
      </c>
      <c r="AN94" s="116">
        <f>IF(OR(MONTH($B94)=10,MONTH($B94)=11,MONTH($B94)=12),IF($G94=Paramètres!$H$4,$D94,0),0)</f>
        <v>0</v>
      </c>
      <c r="AO94" s="116">
        <f>IF(OR(MONTH($B94)=10,MONTH($B94)=11,MONTH($B94)=12),IF($G94=Paramètres!$H$5,$D94,0),0)</f>
        <v>0</v>
      </c>
      <c r="AP94" s="116">
        <f>IF(MONTH($B94)=10,IF($G94=Paramètres!$F$4,$D94,0),0)</f>
        <v>0</v>
      </c>
      <c r="AQ94" s="116">
        <f>IF(MONTH($B94)=11,IF($G94=Paramètres!$H$2,$D94,0),0)</f>
        <v>0</v>
      </c>
      <c r="AR94" s="116">
        <f>IF(MONTH($B94)=11,IF($G94=Paramètres!$F$4,$D94,0),0)</f>
        <v>0</v>
      </c>
      <c r="AS94" s="116">
        <f>IF(MONTH($B94)=12,IF($G94=Paramètres!$H$2,$D94,0),0)</f>
        <v>0</v>
      </c>
      <c r="AT94" s="116">
        <f>IF(MONTH($B94)=12,IF($G94=Paramètres!$F$4,$D94,0),0)</f>
        <v>0</v>
      </c>
      <c r="AU94" s="116">
        <f>IF($G94=Paramètres!D$2,$D94,0)</f>
        <v>0</v>
      </c>
      <c r="AV94" s="116">
        <f>IF($G94=Paramètres!D$3,$D94,0)</f>
        <v>0</v>
      </c>
      <c r="AW94" s="116">
        <f>IF($G94=Paramètres!D$4,$D94,0)</f>
        <v>0</v>
      </c>
      <c r="AX94" s="116">
        <f>IF($G94=Paramètres!D$5,$D94,0)</f>
        <v>0</v>
      </c>
      <c r="AY94" s="116">
        <f>IF($G94=Paramètres!D$6,$D94,0)</f>
        <v>0</v>
      </c>
      <c r="AZ94" s="116">
        <f>IF($G94=Paramètres!D$7,$D94,0)</f>
        <v>0</v>
      </c>
      <c r="BA94" s="116">
        <f>IF($G94=Paramètres!D$8,$D94,0)</f>
        <v>0</v>
      </c>
      <c r="BB94" s="116">
        <f>IF($G94=Paramètres!D$9,$D94,0)</f>
        <v>0</v>
      </c>
      <c r="BC94" s="116">
        <f>IF($G94=Paramètres!D$10,$D94,0)</f>
        <v>0</v>
      </c>
      <c r="BD94" s="116">
        <f>IF($G94=Paramètres!D$11,$D94,0)</f>
        <v>0</v>
      </c>
      <c r="BE94" s="116">
        <f>IF($G94=Paramètres!D$12,$D94,0)</f>
        <v>0</v>
      </c>
      <c r="BF94" s="116">
        <f>IF($G94=Paramètres!E$2,$D94,0)</f>
        <v>0</v>
      </c>
      <c r="BG94" s="116">
        <f>IF($G94=Paramètres!E$3,$D94,0)</f>
        <v>0</v>
      </c>
      <c r="BH94" s="116">
        <f>IF($G94=Paramètres!E$4,$D94,0)</f>
        <v>0</v>
      </c>
      <c r="BI94" s="116">
        <f>IF($G94=Paramètres!F$2,$D94,0)</f>
        <v>0</v>
      </c>
      <c r="BJ94" s="116">
        <f>IF($G94=Paramètres!F$3,$D94,0)</f>
        <v>0</v>
      </c>
      <c r="BK94" s="116">
        <f>IF($G94=Paramètres!F$5,$D94,0)</f>
        <v>0</v>
      </c>
      <c r="BL94" s="116">
        <f>IF($G94=Paramètres!F$6,$D94,0)</f>
        <v>0</v>
      </c>
      <c r="BM94" s="116">
        <f>IF($G94=Paramètres!F$7,$D94,0)</f>
        <v>0</v>
      </c>
      <c r="BN94" s="116">
        <f>IF($G94=Paramètres!F$8,$D94,0)</f>
        <v>0</v>
      </c>
      <c r="BO94" s="116">
        <f>IF($G94=Paramètres!F$9,$D94,0)</f>
        <v>0</v>
      </c>
      <c r="BP94" s="116">
        <f t="shared" si="29"/>
        <v>0</v>
      </c>
      <c r="BQ94" s="116">
        <f>IF($G94=Paramètres!H$6,$D94,0)</f>
        <v>0</v>
      </c>
      <c r="BR94" s="116">
        <f>IF($G94=Paramètres!I$2,$D94,0)</f>
        <v>0</v>
      </c>
      <c r="BS94" s="116">
        <f>IF($G94=Paramètres!I$3,$D94,0)</f>
        <v>0</v>
      </c>
      <c r="BT94" s="116">
        <f>IF($G94=Paramètres!I$4,$D94,0)</f>
        <v>0</v>
      </c>
      <c r="BU94" s="116">
        <f>IF($G94=Paramètres!J$2,$D94,0)</f>
        <v>0</v>
      </c>
      <c r="BV94" s="116">
        <f>IF($G94=Paramètres!J$3,$D94,0)</f>
        <v>0</v>
      </c>
      <c r="BW94" s="116">
        <f>IF($G94=Paramètres!J$4,$D94,0)</f>
        <v>0</v>
      </c>
      <c r="BX94" s="116">
        <f t="shared" si="56"/>
        <v>0</v>
      </c>
      <c r="BY94" s="116">
        <f t="shared" si="57"/>
        <v>0</v>
      </c>
      <c r="BZ94" s="116">
        <f t="shared" si="58"/>
        <v>0</v>
      </c>
      <c r="CA94" s="116">
        <f t="shared" si="59"/>
        <v>0</v>
      </c>
      <c r="CB94" s="116">
        <f t="shared" si="60"/>
        <v>0</v>
      </c>
      <c r="CC94" s="116">
        <f t="shared" si="61"/>
        <v>0</v>
      </c>
      <c r="CD94" s="116">
        <f t="shared" si="62"/>
        <v>0</v>
      </c>
      <c r="CE94" s="116">
        <f t="shared" si="63"/>
        <v>0</v>
      </c>
      <c r="CF94" s="116">
        <f t="shared" si="64"/>
        <v>0</v>
      </c>
      <c r="CG94" s="116">
        <f t="shared" si="65"/>
        <v>0</v>
      </c>
      <c r="CH94" s="116">
        <f t="shared" si="66"/>
        <v>0</v>
      </c>
      <c r="CI94" s="116">
        <f t="shared" si="67"/>
        <v>0</v>
      </c>
      <c r="CJ94" s="116">
        <f t="shared" si="68"/>
        <v>0</v>
      </c>
      <c r="CK94" s="116">
        <f t="shared" si="69"/>
        <v>0</v>
      </c>
      <c r="CL94" s="116">
        <f t="shared" si="70"/>
        <v>0</v>
      </c>
      <c r="CM94" s="116">
        <f t="shared" si="71"/>
        <v>0</v>
      </c>
      <c r="CN94" s="116">
        <f t="shared" si="72"/>
        <v>0</v>
      </c>
      <c r="CO94" s="116">
        <f t="shared" si="73"/>
        <v>0</v>
      </c>
      <c r="CP94" s="116">
        <f t="shared" si="74"/>
        <v>0</v>
      </c>
      <c r="CQ94" s="116">
        <f t="shared" si="75"/>
        <v>0</v>
      </c>
      <c r="CR94" s="116">
        <f t="shared" si="76"/>
        <v>0</v>
      </c>
      <c r="CS94" s="116">
        <f t="shared" si="77"/>
        <v>0</v>
      </c>
      <c r="CT94" s="116">
        <f t="shared" si="78"/>
        <v>0</v>
      </c>
      <c r="CU94" s="116">
        <f t="shared" si="79"/>
        <v>0</v>
      </c>
    </row>
    <row r="95" spans="5:99">
      <c r="E95" s="106"/>
      <c r="F95" s="109"/>
      <c r="G95" s="109"/>
      <c r="H95" s="109"/>
      <c r="I95" s="109"/>
      <c r="J95" s="110" t="str">
        <f t="shared" si="55"/>
        <v/>
      </c>
      <c r="K95" s="116">
        <f>IF(MONTH($B95)=1,IF($G95=Paramètres!H$2,$D95,0),0)</f>
        <v>0</v>
      </c>
      <c r="L95" s="116">
        <f>IF(OR(MONTH($B95)=1,MONTH($B95)=2,MONTH($B95)=3),IF($G95=Paramètres!H$3,$D95,0),0)</f>
        <v>0</v>
      </c>
      <c r="M95" s="116">
        <f>IF(OR(MONTH($B95)=1,MONTH($B95)=2,MONTH($B95)=3),IF($G95=Paramètres!H$4,$D95,0),0)</f>
        <v>0</v>
      </c>
      <c r="N95" s="116">
        <f>IF(OR(MONTH($B95)=1,MONTH($B95)=2,MONTH($B95)=3),IF($G95=Paramètres!H$5,$D95,0),0)</f>
        <v>0</v>
      </c>
      <c r="O95" s="116">
        <f>IF(MONTH($B95)=1,IF($G95=Paramètres!F$4,$D95,0),0)</f>
        <v>0</v>
      </c>
      <c r="P95" s="116">
        <f>IF(MONTH($B95)=2,IF($G95=Paramètres!$H$2,$D95,0),0)</f>
        <v>0</v>
      </c>
      <c r="Q95" s="116">
        <f>IF(MONTH($B95)=2,IF($G95=Paramètres!$F$4,$D95,0),0)</f>
        <v>0</v>
      </c>
      <c r="R95" s="116">
        <f>IF(MONTH($B95)=3,IF($G95=Paramètres!$H$2,$D95,0),0)</f>
        <v>0</v>
      </c>
      <c r="S95" s="116">
        <f>IF(MONTH($B95)=3,IF($G95=Paramètres!$F$4,$D95,0),0)</f>
        <v>0</v>
      </c>
      <c r="T95" s="116">
        <f>IF(MONTH($B95)=4,IF($G95=Paramètres!$H$2,$D95,0),0)</f>
        <v>0</v>
      </c>
      <c r="U95" s="116">
        <f>IF(OR(MONTH($B95)=4,MONTH($B95)=5,MONTH($B95)=6),IF($G95=Paramètres!$H$3,$D95,0),0)</f>
        <v>0</v>
      </c>
      <c r="V95" s="116">
        <f>IF(OR(MONTH($B95)=4,MONTH($B95)=5,MONTH($B95)=6),IF($G95=Paramètres!$H$4,$D95,0),0)</f>
        <v>0</v>
      </c>
      <c r="W95" s="116">
        <f>IF(OR(MONTH($B95)=4,MONTH($B95)=5,MONTH($B95)=6),IF($G95=Paramètres!$H$5,$D95,0),0)</f>
        <v>0</v>
      </c>
      <c r="X95" s="116">
        <f>IF(MONTH($B95)=4,IF($G95=Paramètres!$F$4,$D95,0),0)</f>
        <v>0</v>
      </c>
      <c r="Y95" s="116">
        <f>IF(MONTH($B95)=5,IF($G95=Paramètres!$H$2,$D95,0),0)</f>
        <v>0</v>
      </c>
      <c r="Z95" s="116">
        <f>IF(MONTH($B95)=5,IF($G95=Paramètres!$F$4,$D95,0),0)</f>
        <v>0</v>
      </c>
      <c r="AA95" s="116">
        <f>IF(MONTH($B95)=6,IF($G95=Paramètres!$H$2,$D95,0),0)</f>
        <v>0</v>
      </c>
      <c r="AB95" s="116">
        <f>IF(MONTH($B95)=6,IF($G95=Paramètres!$F$4,$D95,0),0)</f>
        <v>0</v>
      </c>
      <c r="AC95" s="116">
        <f>IF(MONTH($B95)=7,IF($G95=Paramètres!$H$2,$D95,0),0)</f>
        <v>0</v>
      </c>
      <c r="AD95" s="116">
        <f>IF(OR(MONTH($B95)=7,MONTH($B95)=8,MONTH($B95)=9),IF($G95=Paramètres!$H$3,$D95,0),0)</f>
        <v>0</v>
      </c>
      <c r="AE95" s="116">
        <f>IF(OR(MONTH($B95)=7,MONTH($B95)=8,MONTH($B95)=9),IF($G95=Paramètres!$H$4,$D95,0),0)</f>
        <v>0</v>
      </c>
      <c r="AF95" s="116">
        <f>IF(OR(MONTH($B95)=7,MONTH($B95)=8,MONTH($B95)=9),IF($G95=Paramètres!$H$5,$D95,0),0)</f>
        <v>0</v>
      </c>
      <c r="AG95" s="116">
        <f>IF(MONTH($B95)=7,IF($G95=Paramètres!$F$4,$D95,0),0)</f>
        <v>0</v>
      </c>
      <c r="AH95" s="116">
        <f>IF(MONTH($B95)=8,IF($G95=Paramètres!$H$2,$D95,0),0)</f>
        <v>0</v>
      </c>
      <c r="AI95" s="116">
        <f>IF(MONTH($B95)=8,IF($G95=Paramètres!$F$4,$D95,0),0)</f>
        <v>0</v>
      </c>
      <c r="AJ95" s="116">
        <f>IF(MONTH($B95)=9,IF($G95=Paramètres!$H$2,$D95,0),0)</f>
        <v>0</v>
      </c>
      <c r="AK95" s="116">
        <f>IF(MONTH($B95)=9,IF($G95=Paramètres!$F$4,$D95,0),0)</f>
        <v>0</v>
      </c>
      <c r="AL95" s="116">
        <f>IF(MONTH($B95)=10,IF($G95=Paramètres!$H$2,$D95,0),0)</f>
        <v>0</v>
      </c>
      <c r="AM95" s="116">
        <f>IF(OR(MONTH($B95)=10,MONTH($B95)=11,MONTH($B95)=12),IF($G95=Paramètres!$H$3,$D95,0),0)</f>
        <v>0</v>
      </c>
      <c r="AN95" s="116">
        <f>IF(OR(MONTH($B95)=10,MONTH($B95)=11,MONTH($B95)=12),IF($G95=Paramètres!$H$4,$D95,0),0)</f>
        <v>0</v>
      </c>
      <c r="AO95" s="116">
        <f>IF(OR(MONTH($B95)=10,MONTH($B95)=11,MONTH($B95)=12),IF($G95=Paramètres!$H$5,$D95,0),0)</f>
        <v>0</v>
      </c>
      <c r="AP95" s="116">
        <f>IF(MONTH($B95)=10,IF($G95=Paramètres!$F$4,$D95,0),0)</f>
        <v>0</v>
      </c>
      <c r="AQ95" s="116">
        <f>IF(MONTH($B95)=11,IF($G95=Paramètres!$H$2,$D95,0),0)</f>
        <v>0</v>
      </c>
      <c r="AR95" s="116">
        <f>IF(MONTH($B95)=11,IF($G95=Paramètres!$F$4,$D95,0),0)</f>
        <v>0</v>
      </c>
      <c r="AS95" s="116">
        <f>IF(MONTH($B95)=12,IF($G95=Paramètres!$H$2,$D95,0),0)</f>
        <v>0</v>
      </c>
      <c r="AT95" s="116">
        <f>IF(MONTH($B95)=12,IF($G95=Paramètres!$F$4,$D95,0),0)</f>
        <v>0</v>
      </c>
      <c r="AU95" s="116">
        <f>IF($G95=Paramètres!D$2,$D95,0)</f>
        <v>0</v>
      </c>
      <c r="AV95" s="116">
        <f>IF($G95=Paramètres!D$3,$D95,0)</f>
        <v>0</v>
      </c>
      <c r="AW95" s="116">
        <f>IF($G95=Paramètres!D$4,$D95,0)</f>
        <v>0</v>
      </c>
      <c r="AX95" s="116">
        <f>IF($G95=Paramètres!D$5,$D95,0)</f>
        <v>0</v>
      </c>
      <c r="AY95" s="116">
        <f>IF($G95=Paramètres!D$6,$D95,0)</f>
        <v>0</v>
      </c>
      <c r="AZ95" s="116">
        <f>IF($G95=Paramètres!D$7,$D95,0)</f>
        <v>0</v>
      </c>
      <c r="BA95" s="116">
        <f>IF($G95=Paramètres!D$8,$D95,0)</f>
        <v>0</v>
      </c>
      <c r="BB95" s="116">
        <f>IF($G95=Paramètres!D$9,$D95,0)</f>
        <v>0</v>
      </c>
      <c r="BC95" s="116">
        <f>IF($G95=Paramètres!D$10,$D95,0)</f>
        <v>0</v>
      </c>
      <c r="BD95" s="116">
        <f>IF($G95=Paramètres!D$11,$D95,0)</f>
        <v>0</v>
      </c>
      <c r="BE95" s="116">
        <f>IF($G95=Paramètres!D$12,$D95,0)</f>
        <v>0</v>
      </c>
      <c r="BF95" s="116">
        <f>IF($G95=Paramètres!E$2,$D95,0)</f>
        <v>0</v>
      </c>
      <c r="BG95" s="116">
        <f>IF($G95=Paramètres!E$3,$D95,0)</f>
        <v>0</v>
      </c>
      <c r="BH95" s="116">
        <f>IF($G95=Paramètres!E$4,$D95,0)</f>
        <v>0</v>
      </c>
      <c r="BI95" s="116">
        <f>IF($G95=Paramètres!F$2,$D95,0)</f>
        <v>0</v>
      </c>
      <c r="BJ95" s="116">
        <f>IF($G95=Paramètres!F$3,$D95,0)</f>
        <v>0</v>
      </c>
      <c r="BK95" s="116">
        <f>IF($G95=Paramètres!F$5,$D95,0)</f>
        <v>0</v>
      </c>
      <c r="BL95" s="116">
        <f>IF($G95=Paramètres!F$6,$D95,0)</f>
        <v>0</v>
      </c>
      <c r="BM95" s="116">
        <f>IF($G95=Paramètres!F$7,$D95,0)</f>
        <v>0</v>
      </c>
      <c r="BN95" s="116">
        <f>IF($G95=Paramètres!F$8,$D95,0)</f>
        <v>0</v>
      </c>
      <c r="BO95" s="116">
        <f>IF($G95=Paramètres!F$9,$D95,0)</f>
        <v>0</v>
      </c>
      <c r="BP95" s="116">
        <f t="shared" si="29"/>
        <v>0</v>
      </c>
      <c r="BQ95" s="116">
        <f>IF($G95=Paramètres!H$6,$D95,0)</f>
        <v>0</v>
      </c>
      <c r="BR95" s="116">
        <f>IF($G95=Paramètres!I$2,$D95,0)</f>
        <v>0</v>
      </c>
      <c r="BS95" s="116">
        <f>IF($G95=Paramètres!I$3,$D95,0)</f>
        <v>0</v>
      </c>
      <c r="BT95" s="116">
        <f>IF($G95=Paramètres!I$4,$D95,0)</f>
        <v>0</v>
      </c>
      <c r="BU95" s="116">
        <f>IF($G95=Paramètres!J$2,$D95,0)</f>
        <v>0</v>
      </c>
      <c r="BV95" s="116">
        <f>IF($G95=Paramètres!J$3,$D95,0)</f>
        <v>0</v>
      </c>
      <c r="BW95" s="116">
        <f>IF($G95=Paramètres!J$4,$D95,0)</f>
        <v>0</v>
      </c>
      <c r="BX95" s="116">
        <f t="shared" si="56"/>
        <v>0</v>
      </c>
      <c r="BY95" s="116">
        <f t="shared" si="57"/>
        <v>0</v>
      </c>
      <c r="BZ95" s="116">
        <f t="shared" si="58"/>
        <v>0</v>
      </c>
      <c r="CA95" s="116">
        <f t="shared" si="59"/>
        <v>0</v>
      </c>
      <c r="CB95" s="116">
        <f t="shared" si="60"/>
        <v>0</v>
      </c>
      <c r="CC95" s="116">
        <f t="shared" si="61"/>
        <v>0</v>
      </c>
      <c r="CD95" s="116">
        <f t="shared" si="62"/>
        <v>0</v>
      </c>
      <c r="CE95" s="116">
        <f t="shared" si="63"/>
        <v>0</v>
      </c>
      <c r="CF95" s="116">
        <f t="shared" si="64"/>
        <v>0</v>
      </c>
      <c r="CG95" s="116">
        <f t="shared" si="65"/>
        <v>0</v>
      </c>
      <c r="CH95" s="116">
        <f t="shared" si="66"/>
        <v>0</v>
      </c>
      <c r="CI95" s="116">
        <f t="shared" si="67"/>
        <v>0</v>
      </c>
      <c r="CJ95" s="116">
        <f t="shared" si="68"/>
        <v>0</v>
      </c>
      <c r="CK95" s="116">
        <f t="shared" si="69"/>
        <v>0</v>
      </c>
      <c r="CL95" s="116">
        <f t="shared" si="70"/>
        <v>0</v>
      </c>
      <c r="CM95" s="116">
        <f t="shared" si="71"/>
        <v>0</v>
      </c>
      <c r="CN95" s="116">
        <f t="shared" si="72"/>
        <v>0</v>
      </c>
      <c r="CO95" s="116">
        <f t="shared" si="73"/>
        <v>0</v>
      </c>
      <c r="CP95" s="116">
        <f t="shared" si="74"/>
        <v>0</v>
      </c>
      <c r="CQ95" s="116">
        <f t="shared" si="75"/>
        <v>0</v>
      </c>
      <c r="CR95" s="116">
        <f t="shared" si="76"/>
        <v>0</v>
      </c>
      <c r="CS95" s="116">
        <f t="shared" si="77"/>
        <v>0</v>
      </c>
      <c r="CT95" s="116">
        <f t="shared" si="78"/>
        <v>0</v>
      </c>
      <c r="CU95" s="116">
        <f t="shared" si="79"/>
        <v>0</v>
      </c>
    </row>
    <row r="96" spans="5:99">
      <c r="E96" s="106"/>
      <c r="F96" s="109"/>
      <c r="G96" s="109"/>
      <c r="H96" s="109"/>
      <c r="I96" s="109"/>
      <c r="J96" s="110" t="str">
        <f t="shared" si="55"/>
        <v/>
      </c>
      <c r="K96" s="116">
        <f>IF(MONTH($B96)=1,IF($G96=Paramètres!H$2,$D96,0),0)</f>
        <v>0</v>
      </c>
      <c r="L96" s="116">
        <f>IF(OR(MONTH($B96)=1,MONTH($B96)=2,MONTH($B96)=3),IF($G96=Paramètres!H$3,$D96,0),0)</f>
        <v>0</v>
      </c>
      <c r="M96" s="116">
        <f>IF(OR(MONTH($B96)=1,MONTH($B96)=2,MONTH($B96)=3),IF($G96=Paramètres!H$4,$D96,0),0)</f>
        <v>0</v>
      </c>
      <c r="N96" s="116">
        <f>IF(OR(MONTH($B96)=1,MONTH($B96)=2,MONTH($B96)=3),IF($G96=Paramètres!H$5,$D96,0),0)</f>
        <v>0</v>
      </c>
      <c r="O96" s="116">
        <f>IF(MONTH($B96)=1,IF($G96=Paramètres!F$4,$D96,0),0)</f>
        <v>0</v>
      </c>
      <c r="P96" s="116">
        <f>IF(MONTH($B96)=2,IF($G96=Paramètres!$H$2,$D96,0),0)</f>
        <v>0</v>
      </c>
      <c r="Q96" s="116">
        <f>IF(MONTH($B96)=2,IF($G96=Paramètres!$F$4,$D96,0),0)</f>
        <v>0</v>
      </c>
      <c r="R96" s="116">
        <f>IF(MONTH($B96)=3,IF($G96=Paramètres!$H$2,$D96,0),0)</f>
        <v>0</v>
      </c>
      <c r="S96" s="116">
        <f>IF(MONTH($B96)=3,IF($G96=Paramètres!$F$4,$D96,0),0)</f>
        <v>0</v>
      </c>
      <c r="T96" s="116">
        <f>IF(MONTH($B96)=4,IF($G96=Paramètres!$H$2,$D96,0),0)</f>
        <v>0</v>
      </c>
      <c r="U96" s="116">
        <f>IF(OR(MONTH($B96)=4,MONTH($B96)=5,MONTH($B96)=6),IF($G96=Paramètres!$H$3,$D96,0),0)</f>
        <v>0</v>
      </c>
      <c r="V96" s="116">
        <f>IF(OR(MONTH($B96)=4,MONTH($B96)=5,MONTH($B96)=6),IF($G96=Paramètres!$H$4,$D96,0),0)</f>
        <v>0</v>
      </c>
      <c r="W96" s="116">
        <f>IF(OR(MONTH($B96)=4,MONTH($B96)=5,MONTH($B96)=6),IF($G96=Paramètres!$H$5,$D96,0),0)</f>
        <v>0</v>
      </c>
      <c r="X96" s="116">
        <f>IF(MONTH($B96)=4,IF($G96=Paramètres!$F$4,$D96,0),0)</f>
        <v>0</v>
      </c>
      <c r="Y96" s="116">
        <f>IF(MONTH($B96)=5,IF($G96=Paramètres!$H$2,$D96,0),0)</f>
        <v>0</v>
      </c>
      <c r="Z96" s="116">
        <f>IF(MONTH($B96)=5,IF($G96=Paramètres!$F$4,$D96,0),0)</f>
        <v>0</v>
      </c>
      <c r="AA96" s="116">
        <f>IF(MONTH($B96)=6,IF($G96=Paramètres!$H$2,$D96,0),0)</f>
        <v>0</v>
      </c>
      <c r="AB96" s="116">
        <f>IF(MONTH($B96)=6,IF($G96=Paramètres!$F$4,$D96,0),0)</f>
        <v>0</v>
      </c>
      <c r="AC96" s="116">
        <f>IF(MONTH($B96)=7,IF($G96=Paramètres!$H$2,$D96,0),0)</f>
        <v>0</v>
      </c>
      <c r="AD96" s="116">
        <f>IF(OR(MONTH($B96)=7,MONTH($B96)=8,MONTH($B96)=9),IF($G96=Paramètres!$H$3,$D96,0),0)</f>
        <v>0</v>
      </c>
      <c r="AE96" s="116">
        <f>IF(OR(MONTH($B96)=7,MONTH($B96)=8,MONTH($B96)=9),IF($G96=Paramètres!$H$4,$D96,0),0)</f>
        <v>0</v>
      </c>
      <c r="AF96" s="116">
        <f>IF(OR(MONTH($B96)=7,MONTH($B96)=8,MONTH($B96)=9),IF($G96=Paramètres!$H$5,$D96,0),0)</f>
        <v>0</v>
      </c>
      <c r="AG96" s="116">
        <f>IF(MONTH($B96)=7,IF($G96=Paramètres!$F$4,$D96,0),0)</f>
        <v>0</v>
      </c>
      <c r="AH96" s="116">
        <f>IF(MONTH($B96)=8,IF($G96=Paramètres!$H$2,$D96,0),0)</f>
        <v>0</v>
      </c>
      <c r="AI96" s="116">
        <f>IF(MONTH($B96)=8,IF($G96=Paramètres!$F$4,$D96,0),0)</f>
        <v>0</v>
      </c>
      <c r="AJ96" s="116">
        <f>IF(MONTH($B96)=9,IF($G96=Paramètres!$H$2,$D96,0),0)</f>
        <v>0</v>
      </c>
      <c r="AK96" s="116">
        <f>IF(MONTH($B96)=9,IF($G96=Paramètres!$F$4,$D96,0),0)</f>
        <v>0</v>
      </c>
      <c r="AL96" s="116">
        <f>IF(MONTH($B96)=10,IF($G96=Paramètres!$H$2,$D96,0),0)</f>
        <v>0</v>
      </c>
      <c r="AM96" s="116">
        <f>IF(OR(MONTH($B96)=10,MONTH($B96)=11,MONTH($B96)=12),IF($G96=Paramètres!$H$3,$D96,0),0)</f>
        <v>0</v>
      </c>
      <c r="AN96" s="116">
        <f>IF(OR(MONTH($B96)=10,MONTH($B96)=11,MONTH($B96)=12),IF($G96=Paramètres!$H$4,$D96,0),0)</f>
        <v>0</v>
      </c>
      <c r="AO96" s="116">
        <f>IF(OR(MONTH($B96)=10,MONTH($B96)=11,MONTH($B96)=12),IF($G96=Paramètres!$H$5,$D96,0),0)</f>
        <v>0</v>
      </c>
      <c r="AP96" s="116">
        <f>IF(MONTH($B96)=10,IF($G96=Paramètres!$F$4,$D96,0),0)</f>
        <v>0</v>
      </c>
      <c r="AQ96" s="116">
        <f>IF(MONTH($B96)=11,IF($G96=Paramètres!$H$2,$D96,0),0)</f>
        <v>0</v>
      </c>
      <c r="AR96" s="116">
        <f>IF(MONTH($B96)=11,IF($G96=Paramètres!$F$4,$D96,0),0)</f>
        <v>0</v>
      </c>
      <c r="AS96" s="116">
        <f>IF(MONTH($B96)=12,IF($G96=Paramètres!$H$2,$D96,0),0)</f>
        <v>0</v>
      </c>
      <c r="AT96" s="116">
        <f>IF(MONTH($B96)=12,IF($G96=Paramètres!$F$4,$D96,0),0)</f>
        <v>0</v>
      </c>
      <c r="AU96" s="116">
        <f>IF($G96=Paramètres!D$2,$D96,0)</f>
        <v>0</v>
      </c>
      <c r="AV96" s="116">
        <f>IF($G96=Paramètres!D$3,$D96,0)</f>
        <v>0</v>
      </c>
      <c r="AW96" s="116">
        <f>IF($G96=Paramètres!D$4,$D96,0)</f>
        <v>0</v>
      </c>
      <c r="AX96" s="116">
        <f>IF($G96=Paramètres!D$5,$D96,0)</f>
        <v>0</v>
      </c>
      <c r="AY96" s="116">
        <f>IF($G96=Paramètres!D$6,$D96,0)</f>
        <v>0</v>
      </c>
      <c r="AZ96" s="116">
        <f>IF($G96=Paramètres!D$7,$D96,0)</f>
        <v>0</v>
      </c>
      <c r="BA96" s="116">
        <f>IF($G96=Paramètres!D$8,$D96,0)</f>
        <v>0</v>
      </c>
      <c r="BB96" s="116">
        <f>IF($G96=Paramètres!D$9,$D96,0)</f>
        <v>0</v>
      </c>
      <c r="BC96" s="116">
        <f>IF($G96=Paramètres!D$10,$D96,0)</f>
        <v>0</v>
      </c>
      <c r="BD96" s="116">
        <f>IF($G96=Paramètres!D$11,$D96,0)</f>
        <v>0</v>
      </c>
      <c r="BE96" s="116">
        <f>IF($G96=Paramètres!D$12,$D96,0)</f>
        <v>0</v>
      </c>
      <c r="BF96" s="116">
        <f>IF($G96=Paramètres!E$2,$D96,0)</f>
        <v>0</v>
      </c>
      <c r="BG96" s="116">
        <f>IF($G96=Paramètres!E$3,$D96,0)</f>
        <v>0</v>
      </c>
      <c r="BH96" s="116">
        <f>IF($G96=Paramètres!E$4,$D96,0)</f>
        <v>0</v>
      </c>
      <c r="BI96" s="116">
        <f>IF($G96=Paramètres!F$2,$D96,0)</f>
        <v>0</v>
      </c>
      <c r="BJ96" s="116">
        <f>IF($G96=Paramètres!F$3,$D96,0)</f>
        <v>0</v>
      </c>
      <c r="BK96" s="116">
        <f>IF($G96=Paramètres!F$5,$D96,0)</f>
        <v>0</v>
      </c>
      <c r="BL96" s="116">
        <f>IF($G96=Paramètres!F$6,$D96,0)</f>
        <v>0</v>
      </c>
      <c r="BM96" s="116">
        <f>IF($G96=Paramètres!F$7,$D96,0)</f>
        <v>0</v>
      </c>
      <c r="BN96" s="116">
        <f>IF($G96=Paramètres!F$8,$D96,0)</f>
        <v>0</v>
      </c>
      <c r="BO96" s="116">
        <f>IF($G96=Paramètres!F$9,$D96,0)</f>
        <v>0</v>
      </c>
      <c r="BP96" s="116">
        <f t="shared" si="29"/>
        <v>0</v>
      </c>
      <c r="BQ96" s="116">
        <f>IF($G96=Paramètres!H$6,$D96,0)</f>
        <v>0</v>
      </c>
      <c r="BR96" s="116">
        <f>IF($G96=Paramètres!I$2,$D96,0)</f>
        <v>0</v>
      </c>
      <c r="BS96" s="116">
        <f>IF($G96=Paramètres!I$3,$D96,0)</f>
        <v>0</v>
      </c>
      <c r="BT96" s="116">
        <f>IF($G96=Paramètres!I$4,$D96,0)</f>
        <v>0</v>
      </c>
      <c r="BU96" s="116">
        <f>IF($G96=Paramètres!J$2,$D96,0)</f>
        <v>0</v>
      </c>
      <c r="BV96" s="116">
        <f>IF($G96=Paramètres!J$3,$D96,0)</f>
        <v>0</v>
      </c>
      <c r="BW96" s="116">
        <f>IF($G96=Paramètres!J$4,$D96,0)</f>
        <v>0</v>
      </c>
      <c r="BX96" s="116">
        <f t="shared" si="56"/>
        <v>0</v>
      </c>
      <c r="BY96" s="116">
        <f t="shared" si="57"/>
        <v>0</v>
      </c>
      <c r="BZ96" s="116">
        <f t="shared" si="58"/>
        <v>0</v>
      </c>
      <c r="CA96" s="116">
        <f t="shared" si="59"/>
        <v>0</v>
      </c>
      <c r="CB96" s="116">
        <f t="shared" si="60"/>
        <v>0</v>
      </c>
      <c r="CC96" s="116">
        <f t="shared" si="61"/>
        <v>0</v>
      </c>
      <c r="CD96" s="116">
        <f t="shared" si="62"/>
        <v>0</v>
      </c>
      <c r="CE96" s="116">
        <f t="shared" si="63"/>
        <v>0</v>
      </c>
      <c r="CF96" s="116">
        <f t="shared" si="64"/>
        <v>0</v>
      </c>
      <c r="CG96" s="116">
        <f t="shared" si="65"/>
        <v>0</v>
      </c>
      <c r="CH96" s="116">
        <f t="shared" si="66"/>
        <v>0</v>
      </c>
      <c r="CI96" s="116">
        <f t="shared" si="67"/>
        <v>0</v>
      </c>
      <c r="CJ96" s="116">
        <f t="shared" si="68"/>
        <v>0</v>
      </c>
      <c r="CK96" s="116">
        <f t="shared" si="69"/>
        <v>0</v>
      </c>
      <c r="CL96" s="116">
        <f t="shared" si="70"/>
        <v>0</v>
      </c>
      <c r="CM96" s="116">
        <f t="shared" si="71"/>
        <v>0</v>
      </c>
      <c r="CN96" s="116">
        <f t="shared" si="72"/>
        <v>0</v>
      </c>
      <c r="CO96" s="116">
        <f t="shared" si="73"/>
        <v>0</v>
      </c>
      <c r="CP96" s="116">
        <f t="shared" si="74"/>
        <v>0</v>
      </c>
      <c r="CQ96" s="116">
        <f t="shared" si="75"/>
        <v>0</v>
      </c>
      <c r="CR96" s="116">
        <f t="shared" si="76"/>
        <v>0</v>
      </c>
      <c r="CS96" s="116">
        <f t="shared" si="77"/>
        <v>0</v>
      </c>
      <c r="CT96" s="116">
        <f t="shared" si="78"/>
        <v>0</v>
      </c>
      <c r="CU96" s="116">
        <f t="shared" si="79"/>
        <v>0</v>
      </c>
    </row>
    <row r="97" spans="5:99">
      <c r="E97" s="106"/>
      <c r="F97" s="109"/>
      <c r="G97" s="109"/>
      <c r="H97" s="109"/>
      <c r="I97" s="109"/>
      <c r="J97" s="110" t="str">
        <f t="shared" si="55"/>
        <v/>
      </c>
      <c r="K97" s="116">
        <f>IF(MONTH($B97)=1,IF($G97=Paramètres!H$2,$D97,0),0)</f>
        <v>0</v>
      </c>
      <c r="L97" s="116">
        <f>IF(OR(MONTH($B97)=1,MONTH($B97)=2,MONTH($B97)=3),IF($G97=Paramètres!H$3,$D97,0),0)</f>
        <v>0</v>
      </c>
      <c r="M97" s="116">
        <f>IF(OR(MONTH($B97)=1,MONTH($B97)=2,MONTH($B97)=3),IF($G97=Paramètres!H$4,$D97,0),0)</f>
        <v>0</v>
      </c>
      <c r="N97" s="116">
        <f>IF(OR(MONTH($B97)=1,MONTH($B97)=2,MONTH($B97)=3),IF($G97=Paramètres!H$5,$D97,0),0)</f>
        <v>0</v>
      </c>
      <c r="O97" s="116">
        <f>IF(MONTH($B97)=1,IF($G97=Paramètres!F$4,$D97,0),0)</f>
        <v>0</v>
      </c>
      <c r="P97" s="116">
        <f>IF(MONTH($B97)=2,IF($G97=Paramètres!$H$2,$D97,0),0)</f>
        <v>0</v>
      </c>
      <c r="Q97" s="116">
        <f>IF(MONTH($B97)=2,IF($G97=Paramètres!$F$4,$D97,0),0)</f>
        <v>0</v>
      </c>
      <c r="R97" s="116">
        <f>IF(MONTH($B97)=3,IF($G97=Paramètres!$H$2,$D97,0),0)</f>
        <v>0</v>
      </c>
      <c r="S97" s="116">
        <f>IF(MONTH($B97)=3,IF($G97=Paramètres!$F$4,$D97,0),0)</f>
        <v>0</v>
      </c>
      <c r="T97" s="116">
        <f>IF(MONTH($B97)=4,IF($G97=Paramètres!$H$2,$D97,0),0)</f>
        <v>0</v>
      </c>
      <c r="U97" s="116">
        <f>IF(OR(MONTH($B97)=4,MONTH($B97)=5,MONTH($B97)=6),IF($G97=Paramètres!$H$3,$D97,0),0)</f>
        <v>0</v>
      </c>
      <c r="V97" s="116">
        <f>IF(OR(MONTH($B97)=4,MONTH($B97)=5,MONTH($B97)=6),IF($G97=Paramètres!$H$4,$D97,0),0)</f>
        <v>0</v>
      </c>
      <c r="W97" s="116">
        <f>IF(OR(MONTH($B97)=4,MONTH($B97)=5,MONTH($B97)=6),IF($G97=Paramètres!$H$5,$D97,0),0)</f>
        <v>0</v>
      </c>
      <c r="X97" s="116">
        <f>IF(MONTH($B97)=4,IF($G97=Paramètres!$F$4,$D97,0),0)</f>
        <v>0</v>
      </c>
      <c r="Y97" s="116">
        <f>IF(MONTH($B97)=5,IF($G97=Paramètres!$H$2,$D97,0),0)</f>
        <v>0</v>
      </c>
      <c r="Z97" s="116">
        <f>IF(MONTH($B97)=5,IF($G97=Paramètres!$F$4,$D97,0),0)</f>
        <v>0</v>
      </c>
      <c r="AA97" s="116">
        <f>IF(MONTH($B97)=6,IF($G97=Paramètres!$H$2,$D97,0),0)</f>
        <v>0</v>
      </c>
      <c r="AB97" s="116">
        <f>IF(MONTH($B97)=6,IF($G97=Paramètres!$F$4,$D97,0),0)</f>
        <v>0</v>
      </c>
      <c r="AC97" s="116">
        <f>IF(MONTH($B97)=7,IF($G97=Paramètres!$H$2,$D97,0),0)</f>
        <v>0</v>
      </c>
      <c r="AD97" s="116">
        <f>IF(OR(MONTH($B97)=7,MONTH($B97)=8,MONTH($B97)=9),IF($G97=Paramètres!$H$3,$D97,0),0)</f>
        <v>0</v>
      </c>
      <c r="AE97" s="116">
        <f>IF(OR(MONTH($B97)=7,MONTH($B97)=8,MONTH($B97)=9),IF($G97=Paramètres!$H$4,$D97,0),0)</f>
        <v>0</v>
      </c>
      <c r="AF97" s="116">
        <f>IF(OR(MONTH($B97)=7,MONTH($B97)=8,MONTH($B97)=9),IF($G97=Paramètres!$H$5,$D97,0),0)</f>
        <v>0</v>
      </c>
      <c r="AG97" s="116">
        <f>IF(MONTH($B97)=7,IF($G97=Paramètres!$F$4,$D97,0),0)</f>
        <v>0</v>
      </c>
      <c r="AH97" s="116">
        <f>IF(MONTH($B97)=8,IF($G97=Paramètres!$H$2,$D97,0),0)</f>
        <v>0</v>
      </c>
      <c r="AI97" s="116">
        <f>IF(MONTH($B97)=8,IF($G97=Paramètres!$F$4,$D97,0),0)</f>
        <v>0</v>
      </c>
      <c r="AJ97" s="116">
        <f>IF(MONTH($B97)=9,IF($G97=Paramètres!$H$2,$D97,0),0)</f>
        <v>0</v>
      </c>
      <c r="AK97" s="116">
        <f>IF(MONTH($B97)=9,IF($G97=Paramètres!$F$4,$D97,0),0)</f>
        <v>0</v>
      </c>
      <c r="AL97" s="116">
        <f>IF(MONTH($B97)=10,IF($G97=Paramètres!$H$2,$D97,0),0)</f>
        <v>0</v>
      </c>
      <c r="AM97" s="116">
        <f>IF(OR(MONTH($B97)=10,MONTH($B97)=11,MONTH($B97)=12),IF($G97=Paramètres!$H$3,$D97,0),0)</f>
        <v>0</v>
      </c>
      <c r="AN97" s="116">
        <f>IF(OR(MONTH($B97)=10,MONTH($B97)=11,MONTH($B97)=12),IF($G97=Paramètres!$H$4,$D97,0),0)</f>
        <v>0</v>
      </c>
      <c r="AO97" s="116">
        <f>IF(OR(MONTH($B97)=10,MONTH($B97)=11,MONTH($B97)=12),IF($G97=Paramètres!$H$5,$D97,0),0)</f>
        <v>0</v>
      </c>
      <c r="AP97" s="116">
        <f>IF(MONTH($B97)=10,IF($G97=Paramètres!$F$4,$D97,0),0)</f>
        <v>0</v>
      </c>
      <c r="AQ97" s="116">
        <f>IF(MONTH($B97)=11,IF($G97=Paramètres!$H$2,$D97,0),0)</f>
        <v>0</v>
      </c>
      <c r="AR97" s="116">
        <f>IF(MONTH($B97)=11,IF($G97=Paramètres!$F$4,$D97,0),0)</f>
        <v>0</v>
      </c>
      <c r="AS97" s="116">
        <f>IF(MONTH($B97)=12,IF($G97=Paramètres!$H$2,$D97,0),0)</f>
        <v>0</v>
      </c>
      <c r="AT97" s="116">
        <f>IF(MONTH($B97)=12,IF($G97=Paramètres!$F$4,$D97,0),0)</f>
        <v>0</v>
      </c>
      <c r="AU97" s="116">
        <f>IF($G97=Paramètres!D$2,$D97,0)</f>
        <v>0</v>
      </c>
      <c r="AV97" s="116">
        <f>IF($G97=Paramètres!D$3,$D97,0)</f>
        <v>0</v>
      </c>
      <c r="AW97" s="116">
        <f>IF($G97=Paramètres!D$4,$D97,0)</f>
        <v>0</v>
      </c>
      <c r="AX97" s="116">
        <f>IF($G97=Paramètres!D$5,$D97,0)</f>
        <v>0</v>
      </c>
      <c r="AY97" s="116">
        <f>IF($G97=Paramètres!D$6,$D97,0)</f>
        <v>0</v>
      </c>
      <c r="AZ97" s="116">
        <f>IF($G97=Paramètres!D$7,$D97,0)</f>
        <v>0</v>
      </c>
      <c r="BA97" s="116">
        <f>IF($G97=Paramètres!D$8,$D97,0)</f>
        <v>0</v>
      </c>
      <c r="BB97" s="116">
        <f>IF($G97=Paramètres!D$9,$D97,0)</f>
        <v>0</v>
      </c>
      <c r="BC97" s="116">
        <f>IF($G97=Paramètres!D$10,$D97,0)</f>
        <v>0</v>
      </c>
      <c r="BD97" s="116">
        <f>IF($G97=Paramètres!D$11,$D97,0)</f>
        <v>0</v>
      </c>
      <c r="BE97" s="116">
        <f>IF($G97=Paramètres!D$12,$D97,0)</f>
        <v>0</v>
      </c>
      <c r="BF97" s="116">
        <f>IF($G97=Paramètres!E$2,$D97,0)</f>
        <v>0</v>
      </c>
      <c r="BG97" s="116">
        <f>IF($G97=Paramètres!E$3,$D97,0)</f>
        <v>0</v>
      </c>
      <c r="BH97" s="116">
        <f>IF($G97=Paramètres!E$4,$D97,0)</f>
        <v>0</v>
      </c>
      <c r="BI97" s="116">
        <f>IF($G97=Paramètres!F$2,$D97,0)</f>
        <v>0</v>
      </c>
      <c r="BJ97" s="116">
        <f>IF($G97=Paramètres!F$3,$D97,0)</f>
        <v>0</v>
      </c>
      <c r="BK97" s="116">
        <f>IF($G97=Paramètres!F$5,$D97,0)</f>
        <v>0</v>
      </c>
      <c r="BL97" s="116">
        <f>IF($G97=Paramètres!F$6,$D97,0)</f>
        <v>0</v>
      </c>
      <c r="BM97" s="116">
        <f>IF($G97=Paramètres!F$7,$D97,0)</f>
        <v>0</v>
      </c>
      <c r="BN97" s="116">
        <f>IF($G97=Paramètres!F$8,$D97,0)</f>
        <v>0</v>
      </c>
      <c r="BO97" s="116">
        <f>IF($G97=Paramètres!F$9,$D97,0)</f>
        <v>0</v>
      </c>
      <c r="BP97" s="116">
        <f t="shared" si="29"/>
        <v>0</v>
      </c>
      <c r="BQ97" s="116">
        <f>IF($G97=Paramètres!H$6,$D97,0)</f>
        <v>0</v>
      </c>
      <c r="BR97" s="116">
        <f>IF($G97=Paramètres!I$2,$D97,0)</f>
        <v>0</v>
      </c>
      <c r="BS97" s="116">
        <f>IF($G97=Paramètres!I$3,$D97,0)</f>
        <v>0</v>
      </c>
      <c r="BT97" s="116">
        <f>IF($G97=Paramètres!I$4,$D97,0)</f>
        <v>0</v>
      </c>
      <c r="BU97" s="116">
        <f>IF($G97=Paramètres!J$2,$D97,0)</f>
        <v>0</v>
      </c>
      <c r="BV97" s="116">
        <f>IF($G97=Paramètres!J$3,$D97,0)</f>
        <v>0</v>
      </c>
      <c r="BW97" s="116">
        <f>IF($G97=Paramètres!J$4,$D97,0)</f>
        <v>0</v>
      </c>
      <c r="BX97" s="116">
        <f t="shared" si="56"/>
        <v>0</v>
      </c>
      <c r="BY97" s="116">
        <f t="shared" si="57"/>
        <v>0</v>
      </c>
      <c r="BZ97" s="116">
        <f t="shared" si="58"/>
        <v>0</v>
      </c>
      <c r="CA97" s="116">
        <f t="shared" si="59"/>
        <v>0</v>
      </c>
      <c r="CB97" s="116">
        <f t="shared" si="60"/>
        <v>0</v>
      </c>
      <c r="CC97" s="116">
        <f t="shared" si="61"/>
        <v>0</v>
      </c>
      <c r="CD97" s="116">
        <f t="shared" si="62"/>
        <v>0</v>
      </c>
      <c r="CE97" s="116">
        <f t="shared" si="63"/>
        <v>0</v>
      </c>
      <c r="CF97" s="116">
        <f t="shared" si="64"/>
        <v>0</v>
      </c>
      <c r="CG97" s="116">
        <f t="shared" si="65"/>
        <v>0</v>
      </c>
      <c r="CH97" s="116">
        <f t="shared" si="66"/>
        <v>0</v>
      </c>
      <c r="CI97" s="116">
        <f t="shared" si="67"/>
        <v>0</v>
      </c>
      <c r="CJ97" s="116">
        <f t="shared" si="68"/>
        <v>0</v>
      </c>
      <c r="CK97" s="116">
        <f t="shared" si="69"/>
        <v>0</v>
      </c>
      <c r="CL97" s="116">
        <f t="shared" si="70"/>
        <v>0</v>
      </c>
      <c r="CM97" s="116">
        <f t="shared" si="71"/>
        <v>0</v>
      </c>
      <c r="CN97" s="116">
        <f t="shared" si="72"/>
        <v>0</v>
      </c>
      <c r="CO97" s="116">
        <f t="shared" si="73"/>
        <v>0</v>
      </c>
      <c r="CP97" s="116">
        <f t="shared" si="74"/>
        <v>0</v>
      </c>
      <c r="CQ97" s="116">
        <f t="shared" si="75"/>
        <v>0</v>
      </c>
      <c r="CR97" s="116">
        <f t="shared" si="76"/>
        <v>0</v>
      </c>
      <c r="CS97" s="116">
        <f t="shared" si="77"/>
        <v>0</v>
      </c>
      <c r="CT97" s="116">
        <f t="shared" si="78"/>
        <v>0</v>
      </c>
      <c r="CU97" s="116">
        <f t="shared" si="79"/>
        <v>0</v>
      </c>
    </row>
    <row r="98" spans="5:99">
      <c r="E98" s="106"/>
      <c r="F98" s="109"/>
      <c r="G98" s="109"/>
      <c r="H98" s="109"/>
      <c r="I98" s="109"/>
      <c r="J98" s="110" t="str">
        <f t="shared" si="55"/>
        <v/>
      </c>
      <c r="K98" s="116">
        <f>IF(MONTH($B98)=1,IF($G98=Paramètres!H$2,$D98,0),0)</f>
        <v>0</v>
      </c>
      <c r="L98" s="116">
        <f>IF(OR(MONTH($B98)=1,MONTH($B98)=2,MONTH($B98)=3),IF($G98=Paramètres!H$3,$D98,0),0)</f>
        <v>0</v>
      </c>
      <c r="M98" s="116">
        <f>IF(OR(MONTH($B98)=1,MONTH($B98)=2,MONTH($B98)=3),IF($G98=Paramètres!H$4,$D98,0),0)</f>
        <v>0</v>
      </c>
      <c r="N98" s="116">
        <f>IF(OR(MONTH($B98)=1,MONTH($B98)=2,MONTH($B98)=3),IF($G98=Paramètres!H$5,$D98,0),0)</f>
        <v>0</v>
      </c>
      <c r="O98" s="116">
        <f>IF(MONTH($B98)=1,IF($G98=Paramètres!F$4,$D98,0),0)</f>
        <v>0</v>
      </c>
      <c r="P98" s="116">
        <f>IF(MONTH($B98)=2,IF($G98=Paramètres!$H$2,$D98,0),0)</f>
        <v>0</v>
      </c>
      <c r="Q98" s="116">
        <f>IF(MONTH($B98)=2,IF($G98=Paramètres!$F$4,$D98,0),0)</f>
        <v>0</v>
      </c>
      <c r="R98" s="116">
        <f>IF(MONTH($B98)=3,IF($G98=Paramètres!$H$2,$D98,0),0)</f>
        <v>0</v>
      </c>
      <c r="S98" s="116">
        <f>IF(MONTH($B98)=3,IF($G98=Paramètres!$F$4,$D98,0),0)</f>
        <v>0</v>
      </c>
      <c r="T98" s="116">
        <f>IF(MONTH($B98)=4,IF($G98=Paramètres!$H$2,$D98,0),0)</f>
        <v>0</v>
      </c>
      <c r="U98" s="116">
        <f>IF(OR(MONTH($B98)=4,MONTH($B98)=5,MONTH($B98)=6),IF($G98=Paramètres!$H$3,$D98,0),0)</f>
        <v>0</v>
      </c>
      <c r="V98" s="116">
        <f>IF(OR(MONTH($B98)=4,MONTH($B98)=5,MONTH($B98)=6),IF($G98=Paramètres!$H$4,$D98,0),0)</f>
        <v>0</v>
      </c>
      <c r="W98" s="116">
        <f>IF(OR(MONTH($B98)=4,MONTH($B98)=5,MONTH($B98)=6),IF($G98=Paramètres!$H$5,$D98,0),0)</f>
        <v>0</v>
      </c>
      <c r="X98" s="116">
        <f>IF(MONTH($B98)=4,IF($G98=Paramètres!$F$4,$D98,0),0)</f>
        <v>0</v>
      </c>
      <c r="Y98" s="116">
        <f>IF(MONTH($B98)=5,IF($G98=Paramètres!$H$2,$D98,0),0)</f>
        <v>0</v>
      </c>
      <c r="Z98" s="116">
        <f>IF(MONTH($B98)=5,IF($G98=Paramètres!$F$4,$D98,0),0)</f>
        <v>0</v>
      </c>
      <c r="AA98" s="116">
        <f>IF(MONTH($B98)=6,IF($G98=Paramètres!$H$2,$D98,0),0)</f>
        <v>0</v>
      </c>
      <c r="AB98" s="116">
        <f>IF(MONTH($B98)=6,IF($G98=Paramètres!$F$4,$D98,0),0)</f>
        <v>0</v>
      </c>
      <c r="AC98" s="116">
        <f>IF(MONTH($B98)=7,IF($G98=Paramètres!$H$2,$D98,0),0)</f>
        <v>0</v>
      </c>
      <c r="AD98" s="116">
        <f>IF(OR(MONTH($B98)=7,MONTH($B98)=8,MONTH($B98)=9),IF($G98=Paramètres!$H$3,$D98,0),0)</f>
        <v>0</v>
      </c>
      <c r="AE98" s="116">
        <f>IF(OR(MONTH($B98)=7,MONTH($B98)=8,MONTH($B98)=9),IF($G98=Paramètres!$H$4,$D98,0),0)</f>
        <v>0</v>
      </c>
      <c r="AF98" s="116">
        <f>IF(OR(MONTH($B98)=7,MONTH($B98)=8,MONTH($B98)=9),IF($G98=Paramètres!$H$5,$D98,0),0)</f>
        <v>0</v>
      </c>
      <c r="AG98" s="116">
        <f>IF(MONTH($B98)=7,IF($G98=Paramètres!$F$4,$D98,0),0)</f>
        <v>0</v>
      </c>
      <c r="AH98" s="116">
        <f>IF(MONTH($B98)=8,IF($G98=Paramètres!$H$2,$D98,0),0)</f>
        <v>0</v>
      </c>
      <c r="AI98" s="116">
        <f>IF(MONTH($B98)=8,IF($G98=Paramètres!$F$4,$D98,0),0)</f>
        <v>0</v>
      </c>
      <c r="AJ98" s="116">
        <f>IF(MONTH($B98)=9,IF($G98=Paramètres!$H$2,$D98,0),0)</f>
        <v>0</v>
      </c>
      <c r="AK98" s="116">
        <f>IF(MONTH($B98)=9,IF($G98=Paramètres!$F$4,$D98,0),0)</f>
        <v>0</v>
      </c>
      <c r="AL98" s="116">
        <f>IF(MONTH($B98)=10,IF($G98=Paramètres!$H$2,$D98,0),0)</f>
        <v>0</v>
      </c>
      <c r="AM98" s="116">
        <f>IF(OR(MONTH($B98)=10,MONTH($B98)=11,MONTH($B98)=12),IF($G98=Paramètres!$H$3,$D98,0),0)</f>
        <v>0</v>
      </c>
      <c r="AN98" s="116">
        <f>IF(OR(MONTH($B98)=10,MONTH($B98)=11,MONTH($B98)=12),IF($G98=Paramètres!$H$4,$D98,0),0)</f>
        <v>0</v>
      </c>
      <c r="AO98" s="116">
        <f>IF(OR(MONTH($B98)=10,MONTH($B98)=11,MONTH($B98)=12),IF($G98=Paramètres!$H$5,$D98,0),0)</f>
        <v>0</v>
      </c>
      <c r="AP98" s="116">
        <f>IF(MONTH($B98)=10,IF($G98=Paramètres!$F$4,$D98,0),0)</f>
        <v>0</v>
      </c>
      <c r="AQ98" s="116">
        <f>IF(MONTH($B98)=11,IF($G98=Paramètres!$H$2,$D98,0),0)</f>
        <v>0</v>
      </c>
      <c r="AR98" s="116">
        <f>IF(MONTH($B98)=11,IF($G98=Paramètres!$F$4,$D98,0),0)</f>
        <v>0</v>
      </c>
      <c r="AS98" s="116">
        <f>IF(MONTH($B98)=12,IF($G98=Paramètres!$H$2,$D98,0),0)</f>
        <v>0</v>
      </c>
      <c r="AT98" s="116">
        <f>IF(MONTH($B98)=12,IF($G98=Paramètres!$F$4,$D98,0),0)</f>
        <v>0</v>
      </c>
      <c r="AU98" s="116">
        <f>IF($G98=Paramètres!D$2,$D98,0)</f>
        <v>0</v>
      </c>
      <c r="AV98" s="116">
        <f>IF($G98=Paramètres!D$3,$D98,0)</f>
        <v>0</v>
      </c>
      <c r="AW98" s="116">
        <f>IF($G98=Paramètres!D$4,$D98,0)</f>
        <v>0</v>
      </c>
      <c r="AX98" s="116">
        <f>IF($G98=Paramètres!D$5,$D98,0)</f>
        <v>0</v>
      </c>
      <c r="AY98" s="116">
        <f>IF($G98=Paramètres!D$6,$D98,0)</f>
        <v>0</v>
      </c>
      <c r="AZ98" s="116">
        <f>IF($G98=Paramètres!D$7,$D98,0)</f>
        <v>0</v>
      </c>
      <c r="BA98" s="116">
        <f>IF($G98=Paramètres!D$8,$D98,0)</f>
        <v>0</v>
      </c>
      <c r="BB98" s="116">
        <f>IF($G98=Paramètres!D$9,$D98,0)</f>
        <v>0</v>
      </c>
      <c r="BC98" s="116">
        <f>IF($G98=Paramètres!D$10,$D98,0)</f>
        <v>0</v>
      </c>
      <c r="BD98" s="116">
        <f>IF($G98=Paramètres!D$11,$D98,0)</f>
        <v>0</v>
      </c>
      <c r="BE98" s="116">
        <f>IF($G98=Paramètres!D$12,$D98,0)</f>
        <v>0</v>
      </c>
      <c r="BF98" s="116">
        <f>IF($G98=Paramètres!E$2,$D98,0)</f>
        <v>0</v>
      </c>
      <c r="BG98" s="116">
        <f>IF($G98=Paramètres!E$3,$D98,0)</f>
        <v>0</v>
      </c>
      <c r="BH98" s="116">
        <f>IF($G98=Paramètres!E$4,$D98,0)</f>
        <v>0</v>
      </c>
      <c r="BI98" s="116">
        <f>IF($G98=Paramètres!F$2,$D98,0)</f>
        <v>0</v>
      </c>
      <c r="BJ98" s="116">
        <f>IF($G98=Paramètres!F$3,$D98,0)</f>
        <v>0</v>
      </c>
      <c r="BK98" s="116">
        <f>IF($G98=Paramètres!F$5,$D98,0)</f>
        <v>0</v>
      </c>
      <c r="BL98" s="116">
        <f>IF($G98=Paramètres!F$6,$D98,0)</f>
        <v>0</v>
      </c>
      <c r="BM98" s="116">
        <f>IF($G98=Paramètres!F$7,$D98,0)</f>
        <v>0</v>
      </c>
      <c r="BN98" s="116">
        <f>IF($G98=Paramètres!F$8,$D98,0)</f>
        <v>0</v>
      </c>
      <c r="BO98" s="116">
        <f>IF($G98=Paramètres!F$9,$D98,0)</f>
        <v>0</v>
      </c>
      <c r="BP98" s="116">
        <f t="shared" si="29"/>
        <v>0</v>
      </c>
      <c r="BQ98" s="116">
        <f>IF($G98=Paramètres!H$6,$D98,0)</f>
        <v>0</v>
      </c>
      <c r="BR98" s="116">
        <f>IF($G98=Paramètres!I$2,$D98,0)</f>
        <v>0</v>
      </c>
      <c r="BS98" s="116">
        <f>IF($G98=Paramètres!I$3,$D98,0)</f>
        <v>0</v>
      </c>
      <c r="BT98" s="116">
        <f>IF($G98=Paramètres!I$4,$D98,0)</f>
        <v>0</v>
      </c>
      <c r="BU98" s="116">
        <f>IF($G98=Paramètres!J$2,$D98,0)</f>
        <v>0</v>
      </c>
      <c r="BV98" s="116">
        <f>IF($G98=Paramètres!J$3,$D98,0)</f>
        <v>0</v>
      </c>
      <c r="BW98" s="116">
        <f>IF($G98=Paramètres!J$4,$D98,0)</f>
        <v>0</v>
      </c>
      <c r="BX98" s="116">
        <f t="shared" si="56"/>
        <v>0</v>
      </c>
      <c r="BY98" s="116">
        <f t="shared" si="57"/>
        <v>0</v>
      </c>
      <c r="BZ98" s="116">
        <f t="shared" si="58"/>
        <v>0</v>
      </c>
      <c r="CA98" s="116">
        <f t="shared" si="59"/>
        <v>0</v>
      </c>
      <c r="CB98" s="116">
        <f t="shared" si="60"/>
        <v>0</v>
      </c>
      <c r="CC98" s="116">
        <f t="shared" si="61"/>
        <v>0</v>
      </c>
      <c r="CD98" s="116">
        <f t="shared" si="62"/>
        <v>0</v>
      </c>
      <c r="CE98" s="116">
        <f t="shared" si="63"/>
        <v>0</v>
      </c>
      <c r="CF98" s="116">
        <f t="shared" si="64"/>
        <v>0</v>
      </c>
      <c r="CG98" s="116">
        <f t="shared" si="65"/>
        <v>0</v>
      </c>
      <c r="CH98" s="116">
        <f t="shared" si="66"/>
        <v>0</v>
      </c>
      <c r="CI98" s="116">
        <f t="shared" si="67"/>
        <v>0</v>
      </c>
      <c r="CJ98" s="116">
        <f t="shared" si="68"/>
        <v>0</v>
      </c>
      <c r="CK98" s="116">
        <f t="shared" si="69"/>
        <v>0</v>
      </c>
      <c r="CL98" s="116">
        <f t="shared" si="70"/>
        <v>0</v>
      </c>
      <c r="CM98" s="116">
        <f t="shared" si="71"/>
        <v>0</v>
      </c>
      <c r="CN98" s="116">
        <f t="shared" si="72"/>
        <v>0</v>
      </c>
      <c r="CO98" s="116">
        <f t="shared" si="73"/>
        <v>0</v>
      </c>
      <c r="CP98" s="116">
        <f t="shared" si="74"/>
        <v>0</v>
      </c>
      <c r="CQ98" s="116">
        <f t="shared" si="75"/>
        <v>0</v>
      </c>
      <c r="CR98" s="116">
        <f t="shared" si="76"/>
        <v>0</v>
      </c>
      <c r="CS98" s="116">
        <f t="shared" si="77"/>
        <v>0</v>
      </c>
      <c r="CT98" s="116">
        <f t="shared" si="78"/>
        <v>0</v>
      </c>
      <c r="CU98" s="116">
        <f t="shared" si="79"/>
        <v>0</v>
      </c>
    </row>
    <row r="99" spans="5:99">
      <c r="E99" s="106"/>
      <c r="F99" s="109"/>
      <c r="G99" s="109"/>
      <c r="H99" s="109"/>
      <c r="I99" s="109"/>
      <c r="J99" s="110" t="str">
        <f t="shared" si="55"/>
        <v/>
      </c>
      <c r="K99" s="116">
        <f>IF(MONTH($B99)=1,IF($G99=Paramètres!H$2,$D99,0),0)</f>
        <v>0</v>
      </c>
      <c r="L99" s="116">
        <f>IF(OR(MONTH($B99)=1,MONTH($B99)=2,MONTH($B99)=3),IF($G99=Paramètres!H$3,$D99,0),0)</f>
        <v>0</v>
      </c>
      <c r="M99" s="116">
        <f>IF(OR(MONTH($B99)=1,MONTH($B99)=2,MONTH($B99)=3),IF($G99=Paramètres!H$4,$D99,0),0)</f>
        <v>0</v>
      </c>
      <c r="N99" s="116">
        <f>IF(OR(MONTH($B99)=1,MONTH($B99)=2,MONTH($B99)=3),IF($G99=Paramètres!H$5,$D99,0),0)</f>
        <v>0</v>
      </c>
      <c r="O99" s="116">
        <f>IF(MONTH($B99)=1,IF($G99=Paramètres!F$4,$D99,0),0)</f>
        <v>0</v>
      </c>
      <c r="P99" s="116">
        <f>IF(MONTH($B99)=2,IF($G99=Paramètres!$H$2,$D99,0),0)</f>
        <v>0</v>
      </c>
      <c r="Q99" s="116">
        <f>IF(MONTH($B99)=2,IF($G99=Paramètres!$F$4,$D99,0),0)</f>
        <v>0</v>
      </c>
      <c r="R99" s="116">
        <f>IF(MONTH($B99)=3,IF($G99=Paramètres!$H$2,$D99,0),0)</f>
        <v>0</v>
      </c>
      <c r="S99" s="116">
        <f>IF(MONTH($B99)=3,IF($G99=Paramètres!$F$4,$D99,0),0)</f>
        <v>0</v>
      </c>
      <c r="T99" s="116">
        <f>IF(MONTH($B99)=4,IF($G99=Paramètres!$H$2,$D99,0),0)</f>
        <v>0</v>
      </c>
      <c r="U99" s="116">
        <f>IF(OR(MONTH($B99)=4,MONTH($B99)=5,MONTH($B99)=6),IF($G99=Paramètres!$H$3,$D99,0),0)</f>
        <v>0</v>
      </c>
      <c r="V99" s="116">
        <f>IF(OR(MONTH($B99)=4,MONTH($B99)=5,MONTH($B99)=6),IF($G99=Paramètres!$H$4,$D99,0),0)</f>
        <v>0</v>
      </c>
      <c r="W99" s="116">
        <f>IF(OR(MONTH($B99)=4,MONTH($B99)=5,MONTH($B99)=6),IF($G99=Paramètres!$H$5,$D99,0),0)</f>
        <v>0</v>
      </c>
      <c r="X99" s="116">
        <f>IF(MONTH($B99)=4,IF($G99=Paramètres!$F$4,$D99,0),0)</f>
        <v>0</v>
      </c>
      <c r="Y99" s="116">
        <f>IF(MONTH($B99)=5,IF($G99=Paramètres!$H$2,$D99,0),0)</f>
        <v>0</v>
      </c>
      <c r="Z99" s="116">
        <f>IF(MONTH($B99)=5,IF($G99=Paramètres!$F$4,$D99,0),0)</f>
        <v>0</v>
      </c>
      <c r="AA99" s="116">
        <f>IF(MONTH($B99)=6,IF($G99=Paramètres!$H$2,$D99,0),0)</f>
        <v>0</v>
      </c>
      <c r="AB99" s="116">
        <f>IF(MONTH($B99)=6,IF($G99=Paramètres!$F$4,$D99,0),0)</f>
        <v>0</v>
      </c>
      <c r="AC99" s="116">
        <f>IF(MONTH($B99)=7,IF($G99=Paramètres!$H$2,$D99,0),0)</f>
        <v>0</v>
      </c>
      <c r="AD99" s="116">
        <f>IF(OR(MONTH($B99)=7,MONTH($B99)=8,MONTH($B99)=9),IF($G99=Paramètres!$H$3,$D99,0),0)</f>
        <v>0</v>
      </c>
      <c r="AE99" s="116">
        <f>IF(OR(MONTH($B99)=7,MONTH($B99)=8,MONTH($B99)=9),IF($G99=Paramètres!$H$4,$D99,0),0)</f>
        <v>0</v>
      </c>
      <c r="AF99" s="116">
        <f>IF(OR(MONTH($B99)=7,MONTH($B99)=8,MONTH($B99)=9),IF($G99=Paramètres!$H$5,$D99,0),0)</f>
        <v>0</v>
      </c>
      <c r="AG99" s="116">
        <f>IF(MONTH($B99)=7,IF($G99=Paramètres!$F$4,$D99,0),0)</f>
        <v>0</v>
      </c>
      <c r="AH99" s="116">
        <f>IF(MONTH($B99)=8,IF($G99=Paramètres!$H$2,$D99,0),0)</f>
        <v>0</v>
      </c>
      <c r="AI99" s="116">
        <f>IF(MONTH($B99)=8,IF($G99=Paramètres!$F$4,$D99,0),0)</f>
        <v>0</v>
      </c>
      <c r="AJ99" s="116">
        <f>IF(MONTH($B99)=9,IF($G99=Paramètres!$H$2,$D99,0),0)</f>
        <v>0</v>
      </c>
      <c r="AK99" s="116">
        <f>IF(MONTH($B99)=9,IF($G99=Paramètres!$F$4,$D99,0),0)</f>
        <v>0</v>
      </c>
      <c r="AL99" s="116">
        <f>IF(MONTH($B99)=10,IF($G99=Paramètres!$H$2,$D99,0),0)</f>
        <v>0</v>
      </c>
      <c r="AM99" s="116">
        <f>IF(OR(MONTH($B99)=10,MONTH($B99)=11,MONTH($B99)=12),IF($G99=Paramètres!$H$3,$D99,0),0)</f>
        <v>0</v>
      </c>
      <c r="AN99" s="116">
        <f>IF(OR(MONTH($B99)=10,MONTH($B99)=11,MONTH($B99)=12),IF($G99=Paramètres!$H$4,$D99,0),0)</f>
        <v>0</v>
      </c>
      <c r="AO99" s="116">
        <f>IF(OR(MONTH($B99)=10,MONTH($B99)=11,MONTH($B99)=12),IF($G99=Paramètres!$H$5,$D99,0),0)</f>
        <v>0</v>
      </c>
      <c r="AP99" s="116">
        <f>IF(MONTH($B99)=10,IF($G99=Paramètres!$F$4,$D99,0),0)</f>
        <v>0</v>
      </c>
      <c r="AQ99" s="116">
        <f>IF(MONTH($B99)=11,IF($G99=Paramètres!$H$2,$D99,0),0)</f>
        <v>0</v>
      </c>
      <c r="AR99" s="116">
        <f>IF(MONTH($B99)=11,IF($G99=Paramètres!$F$4,$D99,0),0)</f>
        <v>0</v>
      </c>
      <c r="AS99" s="116">
        <f>IF(MONTH($B99)=12,IF($G99=Paramètres!$H$2,$D99,0),0)</f>
        <v>0</v>
      </c>
      <c r="AT99" s="116">
        <f>IF(MONTH($B99)=12,IF($G99=Paramètres!$F$4,$D99,0),0)</f>
        <v>0</v>
      </c>
      <c r="AU99" s="116">
        <f>IF($G99=Paramètres!D$2,$D99,0)</f>
        <v>0</v>
      </c>
      <c r="AV99" s="116">
        <f>IF($G99=Paramètres!D$3,$D99,0)</f>
        <v>0</v>
      </c>
      <c r="AW99" s="116">
        <f>IF($G99=Paramètres!D$4,$D99,0)</f>
        <v>0</v>
      </c>
      <c r="AX99" s="116">
        <f>IF($G99=Paramètres!D$5,$D99,0)</f>
        <v>0</v>
      </c>
      <c r="AY99" s="116">
        <f>IF($G99=Paramètres!D$6,$D99,0)</f>
        <v>0</v>
      </c>
      <c r="AZ99" s="116">
        <f>IF($G99=Paramètres!D$7,$D99,0)</f>
        <v>0</v>
      </c>
      <c r="BA99" s="116">
        <f>IF($G99=Paramètres!D$8,$D99,0)</f>
        <v>0</v>
      </c>
      <c r="BB99" s="116">
        <f>IF($G99=Paramètres!D$9,$D99,0)</f>
        <v>0</v>
      </c>
      <c r="BC99" s="116">
        <f>IF($G99=Paramètres!D$10,$D99,0)</f>
        <v>0</v>
      </c>
      <c r="BD99" s="116">
        <f>IF($G99=Paramètres!D$11,$D99,0)</f>
        <v>0</v>
      </c>
      <c r="BE99" s="116">
        <f>IF($G99=Paramètres!D$12,$D99,0)</f>
        <v>0</v>
      </c>
      <c r="BF99" s="116">
        <f>IF($G99=Paramètres!E$2,$D99,0)</f>
        <v>0</v>
      </c>
      <c r="BG99" s="116">
        <f>IF($G99=Paramètres!E$3,$D99,0)</f>
        <v>0</v>
      </c>
      <c r="BH99" s="116">
        <f>IF($G99=Paramètres!E$4,$D99,0)</f>
        <v>0</v>
      </c>
      <c r="BI99" s="116">
        <f>IF($G99=Paramètres!F$2,$D99,0)</f>
        <v>0</v>
      </c>
      <c r="BJ99" s="116">
        <f>IF($G99=Paramètres!F$3,$D99,0)</f>
        <v>0</v>
      </c>
      <c r="BK99" s="116">
        <f>IF($G99=Paramètres!F$5,$D99,0)</f>
        <v>0</v>
      </c>
      <c r="BL99" s="116">
        <f>IF($G99=Paramètres!F$6,$D99,0)</f>
        <v>0</v>
      </c>
      <c r="BM99" s="116">
        <f>IF($G99=Paramètres!F$7,$D99,0)</f>
        <v>0</v>
      </c>
      <c r="BN99" s="116">
        <f>IF($G99=Paramètres!F$8,$D99,0)</f>
        <v>0</v>
      </c>
      <c r="BO99" s="116">
        <f>IF($G99=Paramètres!F$9,$D99,0)</f>
        <v>0</v>
      </c>
      <c r="BP99" s="116">
        <f t="shared" si="29"/>
        <v>0</v>
      </c>
      <c r="BQ99" s="116">
        <f>IF($G99=Paramètres!H$6,$D99,0)</f>
        <v>0</v>
      </c>
      <c r="BR99" s="116">
        <f>IF($G99=Paramètres!I$2,$D99,0)</f>
        <v>0</v>
      </c>
      <c r="BS99" s="116">
        <f>IF($G99=Paramètres!I$3,$D99,0)</f>
        <v>0</v>
      </c>
      <c r="BT99" s="116">
        <f>IF($G99=Paramètres!I$4,$D99,0)</f>
        <v>0</v>
      </c>
      <c r="BU99" s="116">
        <f>IF($G99=Paramètres!J$2,$D99,0)</f>
        <v>0</v>
      </c>
      <c r="BV99" s="116">
        <f>IF($G99=Paramètres!J$3,$D99,0)</f>
        <v>0</v>
      </c>
      <c r="BW99" s="116">
        <f>IF($G99=Paramètres!J$4,$D99,0)</f>
        <v>0</v>
      </c>
      <c r="BX99" s="116">
        <f t="shared" si="56"/>
        <v>0</v>
      </c>
      <c r="BY99" s="116">
        <f t="shared" si="57"/>
        <v>0</v>
      </c>
      <c r="BZ99" s="116">
        <f t="shared" si="58"/>
        <v>0</v>
      </c>
      <c r="CA99" s="116">
        <f t="shared" si="59"/>
        <v>0</v>
      </c>
      <c r="CB99" s="116">
        <f t="shared" si="60"/>
        <v>0</v>
      </c>
      <c r="CC99" s="116">
        <f t="shared" si="61"/>
        <v>0</v>
      </c>
      <c r="CD99" s="116">
        <f t="shared" si="62"/>
        <v>0</v>
      </c>
      <c r="CE99" s="116">
        <f t="shared" si="63"/>
        <v>0</v>
      </c>
      <c r="CF99" s="116">
        <f t="shared" si="64"/>
        <v>0</v>
      </c>
      <c r="CG99" s="116">
        <f t="shared" si="65"/>
        <v>0</v>
      </c>
      <c r="CH99" s="116">
        <f t="shared" si="66"/>
        <v>0</v>
      </c>
      <c r="CI99" s="116">
        <f t="shared" si="67"/>
        <v>0</v>
      </c>
      <c r="CJ99" s="116">
        <f t="shared" si="68"/>
        <v>0</v>
      </c>
      <c r="CK99" s="116">
        <f t="shared" si="69"/>
        <v>0</v>
      </c>
      <c r="CL99" s="116">
        <f t="shared" si="70"/>
        <v>0</v>
      </c>
      <c r="CM99" s="116">
        <f t="shared" si="71"/>
        <v>0</v>
      </c>
      <c r="CN99" s="116">
        <f t="shared" si="72"/>
        <v>0</v>
      </c>
      <c r="CO99" s="116">
        <f t="shared" si="73"/>
        <v>0</v>
      </c>
      <c r="CP99" s="116">
        <f t="shared" si="74"/>
        <v>0</v>
      </c>
      <c r="CQ99" s="116">
        <f t="shared" si="75"/>
        <v>0</v>
      </c>
      <c r="CR99" s="116">
        <f t="shared" si="76"/>
        <v>0</v>
      </c>
      <c r="CS99" s="116">
        <f t="shared" si="77"/>
        <v>0</v>
      </c>
      <c r="CT99" s="116">
        <f t="shared" si="78"/>
        <v>0</v>
      </c>
      <c r="CU99" s="116">
        <f t="shared" si="79"/>
        <v>0</v>
      </c>
    </row>
    <row r="100" spans="5:99">
      <c r="E100" s="106"/>
      <c r="F100" s="109"/>
      <c r="G100" s="109"/>
      <c r="H100" s="109"/>
      <c r="I100" s="109"/>
      <c r="J100" s="110" t="str">
        <f t="shared" si="55"/>
        <v/>
      </c>
      <c r="K100" s="116">
        <f>IF(MONTH($B100)=1,IF($G100=Paramètres!H$2,$D100,0),0)</f>
        <v>0</v>
      </c>
      <c r="L100" s="116">
        <f>IF(OR(MONTH($B100)=1,MONTH($B100)=2,MONTH($B100)=3),IF($G100=Paramètres!H$3,$D100,0),0)</f>
        <v>0</v>
      </c>
      <c r="M100" s="116">
        <f>IF(OR(MONTH($B100)=1,MONTH($B100)=2,MONTH($B100)=3),IF($G100=Paramètres!H$4,$D100,0),0)</f>
        <v>0</v>
      </c>
      <c r="N100" s="116">
        <f>IF(OR(MONTH($B100)=1,MONTH($B100)=2,MONTH($B100)=3),IF($G100=Paramètres!H$5,$D100,0),0)</f>
        <v>0</v>
      </c>
      <c r="O100" s="116">
        <f>IF(MONTH($B100)=1,IF($G100=Paramètres!F$4,$D100,0),0)</f>
        <v>0</v>
      </c>
      <c r="P100" s="116">
        <f>IF(MONTH($B100)=2,IF($G100=Paramètres!$H$2,$D100,0),0)</f>
        <v>0</v>
      </c>
      <c r="Q100" s="116">
        <f>IF(MONTH($B100)=2,IF($G100=Paramètres!$F$4,$D100,0),0)</f>
        <v>0</v>
      </c>
      <c r="R100" s="116">
        <f>IF(MONTH($B100)=3,IF($G100=Paramètres!$H$2,$D100,0),0)</f>
        <v>0</v>
      </c>
      <c r="S100" s="116">
        <f>IF(MONTH($B100)=3,IF($G100=Paramètres!$F$4,$D100,0),0)</f>
        <v>0</v>
      </c>
      <c r="T100" s="116">
        <f>IF(MONTH($B100)=4,IF($G100=Paramètres!$H$2,$D100,0),0)</f>
        <v>0</v>
      </c>
      <c r="U100" s="116">
        <f>IF(OR(MONTH($B100)=4,MONTH($B100)=5,MONTH($B100)=6),IF($G100=Paramètres!$H$3,$D100,0),0)</f>
        <v>0</v>
      </c>
      <c r="V100" s="116">
        <f>IF(OR(MONTH($B100)=4,MONTH($B100)=5,MONTH($B100)=6),IF($G100=Paramètres!$H$4,$D100,0),0)</f>
        <v>0</v>
      </c>
      <c r="W100" s="116">
        <f>IF(OR(MONTH($B100)=4,MONTH($B100)=5,MONTH($B100)=6),IF($G100=Paramètres!$H$5,$D100,0),0)</f>
        <v>0</v>
      </c>
      <c r="X100" s="116">
        <f>IF(MONTH($B100)=4,IF($G100=Paramètres!$F$4,$D100,0),0)</f>
        <v>0</v>
      </c>
      <c r="Y100" s="116">
        <f>IF(MONTH($B100)=5,IF($G100=Paramètres!$H$2,$D100,0),0)</f>
        <v>0</v>
      </c>
      <c r="Z100" s="116">
        <f>IF(MONTH($B100)=5,IF($G100=Paramètres!$F$4,$D100,0),0)</f>
        <v>0</v>
      </c>
      <c r="AA100" s="116">
        <f>IF(MONTH($B100)=6,IF($G100=Paramètres!$H$2,$D100,0),0)</f>
        <v>0</v>
      </c>
      <c r="AB100" s="116">
        <f>IF(MONTH($B100)=6,IF($G100=Paramètres!$F$4,$D100,0),0)</f>
        <v>0</v>
      </c>
      <c r="AC100" s="116">
        <f>IF(MONTH($B100)=7,IF($G100=Paramètres!$H$2,$D100,0),0)</f>
        <v>0</v>
      </c>
      <c r="AD100" s="116">
        <f>IF(OR(MONTH($B100)=7,MONTH($B100)=8,MONTH($B100)=9),IF($G100=Paramètres!$H$3,$D100,0),0)</f>
        <v>0</v>
      </c>
      <c r="AE100" s="116">
        <f>IF(OR(MONTH($B100)=7,MONTH($B100)=8,MONTH($B100)=9),IF($G100=Paramètres!$H$4,$D100,0),0)</f>
        <v>0</v>
      </c>
      <c r="AF100" s="116">
        <f>IF(OR(MONTH($B100)=7,MONTH($B100)=8,MONTH($B100)=9),IF($G100=Paramètres!$H$5,$D100,0),0)</f>
        <v>0</v>
      </c>
      <c r="AG100" s="116">
        <f>IF(MONTH($B100)=7,IF($G100=Paramètres!$F$4,$D100,0),0)</f>
        <v>0</v>
      </c>
      <c r="AH100" s="116">
        <f>IF(MONTH($B100)=8,IF($G100=Paramètres!$H$2,$D100,0),0)</f>
        <v>0</v>
      </c>
      <c r="AI100" s="116">
        <f>IF(MONTH($B100)=8,IF($G100=Paramètres!$F$4,$D100,0),0)</f>
        <v>0</v>
      </c>
      <c r="AJ100" s="116">
        <f>IF(MONTH($B100)=9,IF($G100=Paramètres!$H$2,$D100,0),0)</f>
        <v>0</v>
      </c>
      <c r="AK100" s="116">
        <f>IF(MONTH($B100)=9,IF($G100=Paramètres!$F$4,$D100,0),0)</f>
        <v>0</v>
      </c>
      <c r="AL100" s="116">
        <f>IF(MONTH($B100)=10,IF($G100=Paramètres!$H$2,$D100,0),0)</f>
        <v>0</v>
      </c>
      <c r="AM100" s="116">
        <f>IF(OR(MONTH($B100)=10,MONTH($B100)=11,MONTH($B100)=12),IF($G100=Paramètres!$H$3,$D100,0),0)</f>
        <v>0</v>
      </c>
      <c r="AN100" s="116">
        <f>IF(OR(MONTH($B100)=10,MONTH($B100)=11,MONTH($B100)=12),IF($G100=Paramètres!$H$4,$D100,0),0)</f>
        <v>0</v>
      </c>
      <c r="AO100" s="116">
        <f>IF(OR(MONTH($B100)=10,MONTH($B100)=11,MONTH($B100)=12),IF($G100=Paramètres!$H$5,$D100,0),0)</f>
        <v>0</v>
      </c>
      <c r="AP100" s="116">
        <f>IF(MONTH($B100)=10,IF($G100=Paramètres!$F$4,$D100,0),0)</f>
        <v>0</v>
      </c>
      <c r="AQ100" s="116">
        <f>IF(MONTH($B100)=11,IF($G100=Paramètres!$H$2,$D100,0),0)</f>
        <v>0</v>
      </c>
      <c r="AR100" s="116">
        <f>IF(MONTH($B100)=11,IF($G100=Paramètres!$F$4,$D100,0),0)</f>
        <v>0</v>
      </c>
      <c r="AS100" s="116">
        <f>IF(MONTH($B100)=12,IF($G100=Paramètres!$H$2,$D100,0),0)</f>
        <v>0</v>
      </c>
      <c r="AT100" s="116">
        <f>IF(MONTH($B100)=12,IF($G100=Paramètres!$F$4,$D100,0),0)</f>
        <v>0</v>
      </c>
      <c r="AU100" s="116">
        <f>IF($G100=Paramètres!D$2,$D100,0)</f>
        <v>0</v>
      </c>
      <c r="AV100" s="116">
        <f>IF($G100=Paramètres!D$3,$D100,0)</f>
        <v>0</v>
      </c>
      <c r="AW100" s="116">
        <f>IF($G100=Paramètres!D$4,$D100,0)</f>
        <v>0</v>
      </c>
      <c r="AX100" s="116">
        <f>IF($G100=Paramètres!D$5,$D100,0)</f>
        <v>0</v>
      </c>
      <c r="AY100" s="116">
        <f>IF($G100=Paramètres!D$6,$D100,0)</f>
        <v>0</v>
      </c>
      <c r="AZ100" s="116">
        <f>IF($G100=Paramètres!D$7,$D100,0)</f>
        <v>0</v>
      </c>
      <c r="BA100" s="116">
        <f>IF($G100=Paramètres!D$8,$D100,0)</f>
        <v>0</v>
      </c>
      <c r="BB100" s="116">
        <f>IF($G100=Paramètres!D$9,$D100,0)</f>
        <v>0</v>
      </c>
      <c r="BC100" s="116">
        <f>IF($G100=Paramètres!D$10,$D100,0)</f>
        <v>0</v>
      </c>
      <c r="BD100" s="116">
        <f>IF($G100=Paramètres!D$11,$D100,0)</f>
        <v>0</v>
      </c>
      <c r="BE100" s="116">
        <f>IF($G100=Paramètres!D$12,$D100,0)</f>
        <v>0</v>
      </c>
      <c r="BF100" s="116">
        <f>IF($G100=Paramètres!E$2,$D100,0)</f>
        <v>0</v>
      </c>
      <c r="BG100" s="116">
        <f>IF($G100=Paramètres!E$3,$D100,0)</f>
        <v>0</v>
      </c>
      <c r="BH100" s="116">
        <f>IF($G100=Paramètres!E$4,$D100,0)</f>
        <v>0</v>
      </c>
      <c r="BI100" s="116">
        <f>IF($G100=Paramètres!F$2,$D100,0)</f>
        <v>0</v>
      </c>
      <c r="BJ100" s="116">
        <f>IF($G100=Paramètres!F$3,$D100,0)</f>
        <v>0</v>
      </c>
      <c r="BK100" s="116">
        <f>IF($G100=Paramètres!F$5,$D100,0)</f>
        <v>0</v>
      </c>
      <c r="BL100" s="116">
        <f>IF($G100=Paramètres!F$6,$D100,0)</f>
        <v>0</v>
      </c>
      <c r="BM100" s="116">
        <f>IF($G100=Paramètres!F$7,$D100,0)</f>
        <v>0</v>
      </c>
      <c r="BN100" s="116">
        <f>IF($G100=Paramètres!F$8,$D100,0)</f>
        <v>0</v>
      </c>
      <c r="BO100" s="116">
        <f>IF($G100=Paramètres!F$9,$D100,0)</f>
        <v>0</v>
      </c>
      <c r="BP100" s="116">
        <f t="shared" si="29"/>
        <v>0</v>
      </c>
      <c r="BQ100" s="116">
        <f>IF($G100=Paramètres!H$6,$D100,0)</f>
        <v>0</v>
      </c>
      <c r="BR100" s="116">
        <f>IF($G100=Paramètres!I$2,$D100,0)</f>
        <v>0</v>
      </c>
      <c r="BS100" s="116">
        <f>IF($G100=Paramètres!I$3,$D100,0)</f>
        <v>0</v>
      </c>
      <c r="BT100" s="116">
        <f>IF($G100=Paramètres!I$4,$D100,0)</f>
        <v>0</v>
      </c>
      <c r="BU100" s="116">
        <f>IF($G100=Paramètres!J$2,$D100,0)</f>
        <v>0</v>
      </c>
      <c r="BV100" s="116">
        <f>IF($G100=Paramètres!J$3,$D100,0)</f>
        <v>0</v>
      </c>
      <c r="BW100" s="116">
        <f>IF($G100=Paramètres!J$4,$D100,0)</f>
        <v>0</v>
      </c>
      <c r="BX100" s="116">
        <f t="shared" si="56"/>
        <v>0</v>
      </c>
      <c r="BY100" s="116">
        <f t="shared" si="57"/>
        <v>0</v>
      </c>
      <c r="BZ100" s="116">
        <f t="shared" si="58"/>
        <v>0</v>
      </c>
      <c r="CA100" s="116">
        <f t="shared" si="59"/>
        <v>0</v>
      </c>
      <c r="CB100" s="116">
        <f t="shared" si="60"/>
        <v>0</v>
      </c>
      <c r="CC100" s="116">
        <f t="shared" si="61"/>
        <v>0</v>
      </c>
      <c r="CD100" s="116">
        <f t="shared" si="62"/>
        <v>0</v>
      </c>
      <c r="CE100" s="116">
        <f t="shared" si="63"/>
        <v>0</v>
      </c>
      <c r="CF100" s="116">
        <f t="shared" si="64"/>
        <v>0</v>
      </c>
      <c r="CG100" s="116">
        <f t="shared" si="65"/>
        <v>0</v>
      </c>
      <c r="CH100" s="116">
        <f t="shared" si="66"/>
        <v>0</v>
      </c>
      <c r="CI100" s="116">
        <f t="shared" si="67"/>
        <v>0</v>
      </c>
      <c r="CJ100" s="116">
        <f t="shared" si="68"/>
        <v>0</v>
      </c>
      <c r="CK100" s="116">
        <f t="shared" si="69"/>
        <v>0</v>
      </c>
      <c r="CL100" s="116">
        <f t="shared" si="70"/>
        <v>0</v>
      </c>
      <c r="CM100" s="116">
        <f t="shared" si="71"/>
        <v>0</v>
      </c>
      <c r="CN100" s="116">
        <f t="shared" si="72"/>
        <v>0</v>
      </c>
      <c r="CO100" s="116">
        <f t="shared" si="73"/>
        <v>0</v>
      </c>
      <c r="CP100" s="116">
        <f t="shared" si="74"/>
        <v>0</v>
      </c>
      <c r="CQ100" s="116">
        <f t="shared" si="75"/>
        <v>0</v>
      </c>
      <c r="CR100" s="116">
        <f t="shared" si="76"/>
        <v>0</v>
      </c>
      <c r="CS100" s="116">
        <f t="shared" si="77"/>
        <v>0</v>
      </c>
      <c r="CT100" s="116">
        <f t="shared" si="78"/>
        <v>0</v>
      </c>
      <c r="CU100" s="116">
        <f t="shared" si="79"/>
        <v>0</v>
      </c>
    </row>
    <row r="101" spans="5:99">
      <c r="E101" s="106"/>
      <c r="F101" s="109"/>
      <c r="G101" s="109"/>
      <c r="H101" s="109"/>
      <c r="I101" s="109"/>
      <c r="J101" s="110" t="str">
        <f t="shared" si="55"/>
        <v/>
      </c>
      <c r="K101" s="116">
        <f>IF(MONTH($B101)=1,IF($G101=Paramètres!H$2,$D101,0),0)</f>
        <v>0</v>
      </c>
      <c r="L101" s="116">
        <f>IF(OR(MONTH($B101)=1,MONTH($B101)=2,MONTH($B101)=3),IF($G101=Paramètres!H$3,$D101,0),0)</f>
        <v>0</v>
      </c>
      <c r="M101" s="116">
        <f>IF(OR(MONTH($B101)=1,MONTH($B101)=2,MONTH($B101)=3),IF($G101=Paramètres!H$4,$D101,0),0)</f>
        <v>0</v>
      </c>
      <c r="N101" s="116">
        <f>IF(OR(MONTH($B101)=1,MONTH($B101)=2,MONTH($B101)=3),IF($G101=Paramètres!H$5,$D101,0),0)</f>
        <v>0</v>
      </c>
      <c r="O101" s="116">
        <f>IF(MONTH($B101)=1,IF($G101=Paramètres!F$4,$D101,0),0)</f>
        <v>0</v>
      </c>
      <c r="P101" s="116">
        <f>IF(MONTH($B101)=2,IF($G101=Paramètres!$H$2,$D101,0),0)</f>
        <v>0</v>
      </c>
      <c r="Q101" s="116">
        <f>IF(MONTH($B101)=2,IF($G101=Paramètres!$F$4,$D101,0),0)</f>
        <v>0</v>
      </c>
      <c r="R101" s="116">
        <f>IF(MONTH($B101)=3,IF($G101=Paramètres!$H$2,$D101,0),0)</f>
        <v>0</v>
      </c>
      <c r="S101" s="116">
        <f>IF(MONTH($B101)=3,IF($G101=Paramètres!$F$4,$D101,0),0)</f>
        <v>0</v>
      </c>
      <c r="T101" s="116">
        <f>IF(MONTH($B101)=4,IF($G101=Paramètres!$H$2,$D101,0),0)</f>
        <v>0</v>
      </c>
      <c r="U101" s="116">
        <f>IF(OR(MONTH($B101)=4,MONTH($B101)=5,MONTH($B101)=6),IF($G101=Paramètres!$H$3,$D101,0),0)</f>
        <v>0</v>
      </c>
      <c r="V101" s="116">
        <f>IF(OR(MONTH($B101)=4,MONTH($B101)=5,MONTH($B101)=6),IF($G101=Paramètres!$H$4,$D101,0),0)</f>
        <v>0</v>
      </c>
      <c r="W101" s="116">
        <f>IF(OR(MONTH($B101)=4,MONTH($B101)=5,MONTH($B101)=6),IF($G101=Paramètres!$H$5,$D101,0),0)</f>
        <v>0</v>
      </c>
      <c r="X101" s="116">
        <f>IF(MONTH($B101)=4,IF($G101=Paramètres!$F$4,$D101,0),0)</f>
        <v>0</v>
      </c>
      <c r="Y101" s="116">
        <f>IF(MONTH($B101)=5,IF($G101=Paramètres!$H$2,$D101,0),0)</f>
        <v>0</v>
      </c>
      <c r="Z101" s="116">
        <f>IF(MONTH($B101)=5,IF($G101=Paramètres!$F$4,$D101,0),0)</f>
        <v>0</v>
      </c>
      <c r="AA101" s="116">
        <f>IF(MONTH($B101)=6,IF($G101=Paramètres!$H$2,$D101,0),0)</f>
        <v>0</v>
      </c>
      <c r="AB101" s="116">
        <f>IF(MONTH($B101)=6,IF($G101=Paramètres!$F$4,$D101,0),0)</f>
        <v>0</v>
      </c>
      <c r="AC101" s="116">
        <f>IF(MONTH($B101)=7,IF($G101=Paramètres!$H$2,$D101,0),0)</f>
        <v>0</v>
      </c>
      <c r="AD101" s="116">
        <f>IF(OR(MONTH($B101)=7,MONTH($B101)=8,MONTH($B101)=9),IF($G101=Paramètres!$H$3,$D101,0),0)</f>
        <v>0</v>
      </c>
      <c r="AE101" s="116">
        <f>IF(OR(MONTH($B101)=7,MONTH($B101)=8,MONTH($B101)=9),IF($G101=Paramètres!$H$4,$D101,0),0)</f>
        <v>0</v>
      </c>
      <c r="AF101" s="116">
        <f>IF(OR(MONTH($B101)=7,MONTH($B101)=8,MONTH($B101)=9),IF($G101=Paramètres!$H$5,$D101,0),0)</f>
        <v>0</v>
      </c>
      <c r="AG101" s="116">
        <f>IF(MONTH($B101)=7,IF($G101=Paramètres!$F$4,$D101,0),0)</f>
        <v>0</v>
      </c>
      <c r="AH101" s="116">
        <f>IF(MONTH($B101)=8,IF($G101=Paramètres!$H$2,$D101,0),0)</f>
        <v>0</v>
      </c>
      <c r="AI101" s="116">
        <f>IF(MONTH($B101)=8,IF($G101=Paramètres!$F$4,$D101,0),0)</f>
        <v>0</v>
      </c>
      <c r="AJ101" s="116">
        <f>IF(MONTH($B101)=9,IF($G101=Paramètres!$H$2,$D101,0),0)</f>
        <v>0</v>
      </c>
      <c r="AK101" s="116">
        <f>IF(MONTH($B101)=9,IF($G101=Paramètres!$F$4,$D101,0),0)</f>
        <v>0</v>
      </c>
      <c r="AL101" s="116">
        <f>IF(MONTH($B101)=10,IF($G101=Paramètres!$H$2,$D101,0),0)</f>
        <v>0</v>
      </c>
      <c r="AM101" s="116">
        <f>IF(OR(MONTH($B101)=10,MONTH($B101)=11,MONTH($B101)=12),IF($G101=Paramètres!$H$3,$D101,0),0)</f>
        <v>0</v>
      </c>
      <c r="AN101" s="116">
        <f>IF(OR(MONTH($B101)=10,MONTH($B101)=11,MONTH($B101)=12),IF($G101=Paramètres!$H$4,$D101,0),0)</f>
        <v>0</v>
      </c>
      <c r="AO101" s="116">
        <f>IF(OR(MONTH($B101)=10,MONTH($B101)=11,MONTH($B101)=12),IF($G101=Paramètres!$H$5,$D101,0),0)</f>
        <v>0</v>
      </c>
      <c r="AP101" s="116">
        <f>IF(MONTH($B101)=10,IF($G101=Paramètres!$F$4,$D101,0),0)</f>
        <v>0</v>
      </c>
      <c r="AQ101" s="116">
        <f>IF(MONTH($B101)=11,IF($G101=Paramètres!$H$2,$D101,0),0)</f>
        <v>0</v>
      </c>
      <c r="AR101" s="116">
        <f>IF(MONTH($B101)=11,IF($G101=Paramètres!$F$4,$D101,0),0)</f>
        <v>0</v>
      </c>
      <c r="AS101" s="116">
        <f>IF(MONTH($B101)=12,IF($G101=Paramètres!$H$2,$D101,0),0)</f>
        <v>0</v>
      </c>
      <c r="AT101" s="116">
        <f>IF(MONTH($B101)=12,IF($G101=Paramètres!$F$4,$D101,0),0)</f>
        <v>0</v>
      </c>
      <c r="AU101" s="116">
        <f>IF($G101=Paramètres!D$2,$D101,0)</f>
        <v>0</v>
      </c>
      <c r="AV101" s="116">
        <f>IF($G101=Paramètres!D$3,$D101,0)</f>
        <v>0</v>
      </c>
      <c r="AW101" s="116">
        <f>IF($G101=Paramètres!D$4,$D101,0)</f>
        <v>0</v>
      </c>
      <c r="AX101" s="116">
        <f>IF($G101=Paramètres!D$5,$D101,0)</f>
        <v>0</v>
      </c>
      <c r="AY101" s="116">
        <f>IF($G101=Paramètres!D$6,$D101,0)</f>
        <v>0</v>
      </c>
      <c r="AZ101" s="116">
        <f>IF($G101=Paramètres!D$7,$D101,0)</f>
        <v>0</v>
      </c>
      <c r="BA101" s="116">
        <f>IF($G101=Paramètres!D$8,$D101,0)</f>
        <v>0</v>
      </c>
      <c r="BB101" s="116">
        <f>IF($G101=Paramètres!D$9,$D101,0)</f>
        <v>0</v>
      </c>
      <c r="BC101" s="116">
        <f>IF($G101=Paramètres!D$10,$D101,0)</f>
        <v>0</v>
      </c>
      <c r="BD101" s="116">
        <f>IF($G101=Paramètres!D$11,$D101,0)</f>
        <v>0</v>
      </c>
      <c r="BE101" s="116">
        <f>IF($G101=Paramètres!D$12,$D101,0)</f>
        <v>0</v>
      </c>
      <c r="BF101" s="116">
        <f>IF($G101=Paramètres!E$2,$D101,0)</f>
        <v>0</v>
      </c>
      <c r="BG101" s="116">
        <f>IF($G101=Paramètres!E$3,$D101,0)</f>
        <v>0</v>
      </c>
      <c r="BH101" s="116">
        <f>IF($G101=Paramètres!E$4,$D101,0)</f>
        <v>0</v>
      </c>
      <c r="BI101" s="116">
        <f>IF($G101=Paramètres!F$2,$D101,0)</f>
        <v>0</v>
      </c>
      <c r="BJ101" s="116">
        <f>IF($G101=Paramètres!F$3,$D101,0)</f>
        <v>0</v>
      </c>
      <c r="BK101" s="116">
        <f>IF($G101=Paramètres!F$5,$D101,0)</f>
        <v>0</v>
      </c>
      <c r="BL101" s="116">
        <f>IF($G101=Paramètres!F$6,$D101,0)</f>
        <v>0</v>
      </c>
      <c r="BM101" s="116">
        <f>IF($G101=Paramètres!F$7,$D101,0)</f>
        <v>0</v>
      </c>
      <c r="BN101" s="116">
        <f>IF($G101=Paramètres!F$8,$D101,0)</f>
        <v>0</v>
      </c>
      <c r="BO101" s="116">
        <f>IF($G101=Paramètres!F$9,$D101,0)</f>
        <v>0</v>
      </c>
      <c r="BP101" s="116">
        <f t="shared" si="29"/>
        <v>0</v>
      </c>
      <c r="BQ101" s="116">
        <f>IF($G101=Paramètres!H$6,$D101,0)</f>
        <v>0</v>
      </c>
      <c r="BR101" s="116">
        <f>IF($G101=Paramètres!I$2,$D101,0)</f>
        <v>0</v>
      </c>
      <c r="BS101" s="116">
        <f>IF($G101=Paramètres!I$3,$D101,0)</f>
        <v>0</v>
      </c>
      <c r="BT101" s="116">
        <f>IF($G101=Paramètres!I$4,$D101,0)</f>
        <v>0</v>
      </c>
      <c r="BU101" s="116">
        <f>IF($G101=Paramètres!J$2,$D101,0)</f>
        <v>0</v>
      </c>
      <c r="BV101" s="116">
        <f>IF($G101=Paramètres!J$3,$D101,0)</f>
        <v>0</v>
      </c>
      <c r="BW101" s="116">
        <f>IF($G101=Paramètres!J$4,$D101,0)</f>
        <v>0</v>
      </c>
      <c r="BX101" s="116">
        <f t="shared" si="56"/>
        <v>0</v>
      </c>
      <c r="BY101" s="116">
        <f t="shared" si="57"/>
        <v>0</v>
      </c>
      <c r="BZ101" s="116">
        <f t="shared" si="58"/>
        <v>0</v>
      </c>
      <c r="CA101" s="116">
        <f t="shared" si="59"/>
        <v>0</v>
      </c>
      <c r="CB101" s="116">
        <f t="shared" si="60"/>
        <v>0</v>
      </c>
      <c r="CC101" s="116">
        <f t="shared" si="61"/>
        <v>0</v>
      </c>
      <c r="CD101" s="116">
        <f t="shared" si="62"/>
        <v>0</v>
      </c>
      <c r="CE101" s="116">
        <f t="shared" si="63"/>
        <v>0</v>
      </c>
      <c r="CF101" s="116">
        <f t="shared" si="64"/>
        <v>0</v>
      </c>
      <c r="CG101" s="116">
        <f t="shared" si="65"/>
        <v>0</v>
      </c>
      <c r="CH101" s="116">
        <f t="shared" si="66"/>
        <v>0</v>
      </c>
      <c r="CI101" s="116">
        <f t="shared" si="67"/>
        <v>0</v>
      </c>
      <c r="CJ101" s="116">
        <f t="shared" si="68"/>
        <v>0</v>
      </c>
      <c r="CK101" s="116">
        <f t="shared" si="69"/>
        <v>0</v>
      </c>
      <c r="CL101" s="116">
        <f t="shared" si="70"/>
        <v>0</v>
      </c>
      <c r="CM101" s="116">
        <f t="shared" si="71"/>
        <v>0</v>
      </c>
      <c r="CN101" s="116">
        <f t="shared" si="72"/>
        <v>0</v>
      </c>
      <c r="CO101" s="116">
        <f t="shared" si="73"/>
        <v>0</v>
      </c>
      <c r="CP101" s="116">
        <f t="shared" si="74"/>
        <v>0</v>
      </c>
      <c r="CQ101" s="116">
        <f t="shared" si="75"/>
        <v>0</v>
      </c>
      <c r="CR101" s="116">
        <f t="shared" si="76"/>
        <v>0</v>
      </c>
      <c r="CS101" s="116">
        <f t="shared" si="77"/>
        <v>0</v>
      </c>
      <c r="CT101" s="116">
        <f t="shared" si="78"/>
        <v>0</v>
      </c>
      <c r="CU101" s="116">
        <f t="shared" si="79"/>
        <v>0</v>
      </c>
    </row>
    <row r="102" spans="5:99">
      <c r="E102" s="106"/>
      <c r="F102" s="109"/>
      <c r="G102" s="109"/>
      <c r="H102" s="109"/>
      <c r="I102" s="109"/>
      <c r="J102" s="110" t="str">
        <f t="shared" si="55"/>
        <v/>
      </c>
      <c r="K102" s="116">
        <f>IF(MONTH($B102)=1,IF($G102=Paramètres!H$2,$D102,0),0)</f>
        <v>0</v>
      </c>
      <c r="L102" s="116">
        <f>IF(OR(MONTH($B102)=1,MONTH($B102)=2,MONTH($B102)=3),IF($G102=Paramètres!H$3,$D102,0),0)</f>
        <v>0</v>
      </c>
      <c r="M102" s="116">
        <f>IF(OR(MONTH($B102)=1,MONTH($B102)=2,MONTH($B102)=3),IF($G102=Paramètres!H$4,$D102,0),0)</f>
        <v>0</v>
      </c>
      <c r="N102" s="116">
        <f>IF(OR(MONTH($B102)=1,MONTH($B102)=2,MONTH($B102)=3),IF($G102=Paramètres!H$5,$D102,0),0)</f>
        <v>0</v>
      </c>
      <c r="O102" s="116">
        <f>IF(MONTH($B102)=1,IF($G102=Paramètres!F$4,$D102,0),0)</f>
        <v>0</v>
      </c>
      <c r="P102" s="116">
        <f>IF(MONTH($B102)=2,IF($G102=Paramètres!$H$2,$D102,0),0)</f>
        <v>0</v>
      </c>
      <c r="Q102" s="116">
        <f>IF(MONTH($B102)=2,IF($G102=Paramètres!$F$4,$D102,0),0)</f>
        <v>0</v>
      </c>
      <c r="R102" s="116">
        <f>IF(MONTH($B102)=3,IF($G102=Paramètres!$H$2,$D102,0),0)</f>
        <v>0</v>
      </c>
      <c r="S102" s="116">
        <f>IF(MONTH($B102)=3,IF($G102=Paramètres!$F$4,$D102,0),0)</f>
        <v>0</v>
      </c>
      <c r="T102" s="116">
        <f>IF(MONTH($B102)=4,IF($G102=Paramètres!$H$2,$D102,0),0)</f>
        <v>0</v>
      </c>
      <c r="U102" s="116">
        <f>IF(OR(MONTH($B102)=4,MONTH($B102)=5,MONTH($B102)=6),IF($G102=Paramètres!$H$3,$D102,0),0)</f>
        <v>0</v>
      </c>
      <c r="V102" s="116">
        <f>IF(OR(MONTH($B102)=4,MONTH($B102)=5,MONTH($B102)=6),IF($G102=Paramètres!$H$4,$D102,0),0)</f>
        <v>0</v>
      </c>
      <c r="W102" s="116">
        <f>IF(OR(MONTH($B102)=4,MONTH($B102)=5,MONTH($B102)=6),IF($G102=Paramètres!$H$5,$D102,0),0)</f>
        <v>0</v>
      </c>
      <c r="X102" s="116">
        <f>IF(MONTH($B102)=4,IF($G102=Paramètres!$F$4,$D102,0),0)</f>
        <v>0</v>
      </c>
      <c r="Y102" s="116">
        <f>IF(MONTH($B102)=5,IF($G102=Paramètres!$H$2,$D102,0),0)</f>
        <v>0</v>
      </c>
      <c r="Z102" s="116">
        <f>IF(MONTH($B102)=5,IF($G102=Paramètres!$F$4,$D102,0),0)</f>
        <v>0</v>
      </c>
      <c r="AA102" s="116">
        <f>IF(MONTH($B102)=6,IF($G102=Paramètres!$H$2,$D102,0),0)</f>
        <v>0</v>
      </c>
      <c r="AB102" s="116">
        <f>IF(MONTH($B102)=6,IF($G102=Paramètres!$F$4,$D102,0),0)</f>
        <v>0</v>
      </c>
      <c r="AC102" s="116">
        <f>IF(MONTH($B102)=7,IF($G102=Paramètres!$H$2,$D102,0),0)</f>
        <v>0</v>
      </c>
      <c r="AD102" s="116">
        <f>IF(OR(MONTH($B102)=7,MONTH($B102)=8,MONTH($B102)=9),IF($G102=Paramètres!$H$3,$D102,0),0)</f>
        <v>0</v>
      </c>
      <c r="AE102" s="116">
        <f>IF(OR(MONTH($B102)=7,MONTH($B102)=8,MONTH($B102)=9),IF($G102=Paramètres!$H$4,$D102,0),0)</f>
        <v>0</v>
      </c>
      <c r="AF102" s="116">
        <f>IF(OR(MONTH($B102)=7,MONTH($B102)=8,MONTH($B102)=9),IF($G102=Paramètres!$H$5,$D102,0),0)</f>
        <v>0</v>
      </c>
      <c r="AG102" s="116">
        <f>IF(MONTH($B102)=7,IF($G102=Paramètres!$F$4,$D102,0),0)</f>
        <v>0</v>
      </c>
      <c r="AH102" s="116">
        <f>IF(MONTH($B102)=8,IF($G102=Paramètres!$H$2,$D102,0),0)</f>
        <v>0</v>
      </c>
      <c r="AI102" s="116">
        <f>IF(MONTH($B102)=8,IF($G102=Paramètres!$F$4,$D102,0),0)</f>
        <v>0</v>
      </c>
      <c r="AJ102" s="116">
        <f>IF(MONTH($B102)=9,IF($G102=Paramètres!$H$2,$D102,0),0)</f>
        <v>0</v>
      </c>
      <c r="AK102" s="116">
        <f>IF(MONTH($B102)=9,IF($G102=Paramètres!$F$4,$D102,0),0)</f>
        <v>0</v>
      </c>
      <c r="AL102" s="116">
        <f>IF(MONTH($B102)=10,IF($G102=Paramètres!$H$2,$D102,0),0)</f>
        <v>0</v>
      </c>
      <c r="AM102" s="116">
        <f>IF(OR(MONTH($B102)=10,MONTH($B102)=11,MONTH($B102)=12),IF($G102=Paramètres!$H$3,$D102,0),0)</f>
        <v>0</v>
      </c>
      <c r="AN102" s="116">
        <f>IF(OR(MONTH($B102)=10,MONTH($B102)=11,MONTH($B102)=12),IF($G102=Paramètres!$H$4,$D102,0),0)</f>
        <v>0</v>
      </c>
      <c r="AO102" s="116">
        <f>IF(OR(MONTH($B102)=10,MONTH($B102)=11,MONTH($B102)=12),IF($G102=Paramètres!$H$5,$D102,0),0)</f>
        <v>0</v>
      </c>
      <c r="AP102" s="116">
        <f>IF(MONTH($B102)=10,IF($G102=Paramètres!$F$4,$D102,0),0)</f>
        <v>0</v>
      </c>
      <c r="AQ102" s="116">
        <f>IF(MONTH($B102)=11,IF($G102=Paramètres!$H$2,$D102,0),0)</f>
        <v>0</v>
      </c>
      <c r="AR102" s="116">
        <f>IF(MONTH($B102)=11,IF($G102=Paramètres!$F$4,$D102,0),0)</f>
        <v>0</v>
      </c>
      <c r="AS102" s="116">
        <f>IF(MONTH($B102)=12,IF($G102=Paramètres!$H$2,$D102,0),0)</f>
        <v>0</v>
      </c>
      <c r="AT102" s="116">
        <f>IF(MONTH($B102)=12,IF($G102=Paramètres!$F$4,$D102,0),0)</f>
        <v>0</v>
      </c>
      <c r="AU102" s="116">
        <f>IF($G102=Paramètres!D$2,$D102,0)</f>
        <v>0</v>
      </c>
      <c r="AV102" s="116">
        <f>IF($G102=Paramètres!D$3,$D102,0)</f>
        <v>0</v>
      </c>
      <c r="AW102" s="116">
        <f>IF($G102=Paramètres!D$4,$D102,0)</f>
        <v>0</v>
      </c>
      <c r="AX102" s="116">
        <f>IF($G102=Paramètres!D$5,$D102,0)</f>
        <v>0</v>
      </c>
      <c r="AY102" s="116">
        <f>IF($G102=Paramètres!D$6,$D102,0)</f>
        <v>0</v>
      </c>
      <c r="AZ102" s="116">
        <f>IF($G102=Paramètres!D$7,$D102,0)</f>
        <v>0</v>
      </c>
      <c r="BA102" s="116">
        <f>IF($G102=Paramètres!D$8,$D102,0)</f>
        <v>0</v>
      </c>
      <c r="BB102" s="116">
        <f>IF($G102=Paramètres!D$9,$D102,0)</f>
        <v>0</v>
      </c>
      <c r="BC102" s="116">
        <f>IF($G102=Paramètres!D$10,$D102,0)</f>
        <v>0</v>
      </c>
      <c r="BD102" s="116">
        <f>IF($G102=Paramètres!D$11,$D102,0)</f>
        <v>0</v>
      </c>
      <c r="BE102" s="116">
        <f>IF($G102=Paramètres!D$12,$D102,0)</f>
        <v>0</v>
      </c>
      <c r="BF102" s="116">
        <f>IF($G102=Paramètres!E$2,$D102,0)</f>
        <v>0</v>
      </c>
      <c r="BG102" s="116">
        <f>IF($G102=Paramètres!E$3,$D102,0)</f>
        <v>0</v>
      </c>
      <c r="BH102" s="116">
        <f>IF($G102=Paramètres!E$4,$D102,0)</f>
        <v>0</v>
      </c>
      <c r="BI102" s="116">
        <f>IF($G102=Paramètres!F$2,$D102,0)</f>
        <v>0</v>
      </c>
      <c r="BJ102" s="116">
        <f>IF($G102=Paramètres!F$3,$D102,0)</f>
        <v>0</v>
      </c>
      <c r="BK102" s="116">
        <f>IF($G102=Paramètres!F$5,$D102,0)</f>
        <v>0</v>
      </c>
      <c r="BL102" s="116">
        <f>IF($G102=Paramètres!F$6,$D102,0)</f>
        <v>0</v>
      </c>
      <c r="BM102" s="116">
        <f>IF($G102=Paramètres!F$7,$D102,0)</f>
        <v>0</v>
      </c>
      <c r="BN102" s="116">
        <f>IF($G102=Paramètres!F$8,$D102,0)</f>
        <v>0</v>
      </c>
      <c r="BO102" s="116">
        <f>IF($G102=Paramètres!F$9,$D102,0)</f>
        <v>0</v>
      </c>
      <c r="BP102" s="116">
        <f t="shared" si="29"/>
        <v>0</v>
      </c>
      <c r="BQ102" s="116">
        <f>IF($G102=Paramètres!H$6,$D102,0)</f>
        <v>0</v>
      </c>
      <c r="BR102" s="116">
        <f>IF($G102=Paramètres!I$2,$D102,0)</f>
        <v>0</v>
      </c>
      <c r="BS102" s="116">
        <f>IF($G102=Paramètres!I$3,$D102,0)</f>
        <v>0</v>
      </c>
      <c r="BT102" s="116">
        <f>IF($G102=Paramètres!I$4,$D102,0)</f>
        <v>0</v>
      </c>
      <c r="BU102" s="116">
        <f>IF($G102=Paramètres!J$2,$D102,0)</f>
        <v>0</v>
      </c>
      <c r="BV102" s="116">
        <f>IF($G102=Paramètres!J$3,$D102,0)</f>
        <v>0</v>
      </c>
      <c r="BW102" s="116">
        <f>IF($G102=Paramètres!J$4,$D102,0)</f>
        <v>0</v>
      </c>
      <c r="BX102" s="116">
        <f t="shared" si="56"/>
        <v>0</v>
      </c>
      <c r="BY102" s="116">
        <f t="shared" si="57"/>
        <v>0</v>
      </c>
      <c r="BZ102" s="116">
        <f t="shared" si="58"/>
        <v>0</v>
      </c>
      <c r="CA102" s="116">
        <f t="shared" si="59"/>
        <v>0</v>
      </c>
      <c r="CB102" s="116">
        <f t="shared" si="60"/>
        <v>0</v>
      </c>
      <c r="CC102" s="116">
        <f t="shared" si="61"/>
        <v>0</v>
      </c>
      <c r="CD102" s="116">
        <f t="shared" si="62"/>
        <v>0</v>
      </c>
      <c r="CE102" s="116">
        <f t="shared" si="63"/>
        <v>0</v>
      </c>
      <c r="CF102" s="116">
        <f t="shared" si="64"/>
        <v>0</v>
      </c>
      <c r="CG102" s="116">
        <f t="shared" si="65"/>
        <v>0</v>
      </c>
      <c r="CH102" s="116">
        <f t="shared" si="66"/>
        <v>0</v>
      </c>
      <c r="CI102" s="116">
        <f t="shared" si="67"/>
        <v>0</v>
      </c>
      <c r="CJ102" s="116">
        <f t="shared" si="68"/>
        <v>0</v>
      </c>
      <c r="CK102" s="116">
        <f t="shared" si="69"/>
        <v>0</v>
      </c>
      <c r="CL102" s="116">
        <f t="shared" si="70"/>
        <v>0</v>
      </c>
      <c r="CM102" s="116">
        <f t="shared" si="71"/>
        <v>0</v>
      </c>
      <c r="CN102" s="116">
        <f t="shared" si="72"/>
        <v>0</v>
      </c>
      <c r="CO102" s="116">
        <f t="shared" si="73"/>
        <v>0</v>
      </c>
      <c r="CP102" s="116">
        <f t="shared" si="74"/>
        <v>0</v>
      </c>
      <c r="CQ102" s="116">
        <f t="shared" si="75"/>
        <v>0</v>
      </c>
      <c r="CR102" s="116">
        <f t="shared" si="76"/>
        <v>0</v>
      </c>
      <c r="CS102" s="116">
        <f t="shared" si="77"/>
        <v>0</v>
      </c>
      <c r="CT102" s="116">
        <f t="shared" si="78"/>
        <v>0</v>
      </c>
      <c r="CU102" s="116">
        <f t="shared" si="79"/>
        <v>0</v>
      </c>
    </row>
    <row r="103" spans="5:99">
      <c r="E103" s="106"/>
      <c r="F103" s="109"/>
      <c r="G103" s="109"/>
      <c r="H103" s="109"/>
      <c r="I103" s="109"/>
      <c r="J103" s="110" t="str">
        <f t="shared" si="55"/>
        <v/>
      </c>
      <c r="K103" s="116">
        <f>IF(MONTH($B103)=1,IF($G103=Paramètres!H$2,$D103,0),0)</f>
        <v>0</v>
      </c>
      <c r="L103" s="116">
        <f>IF(OR(MONTH($B103)=1,MONTH($B103)=2,MONTH($B103)=3),IF($G103=Paramètres!H$3,$D103,0),0)</f>
        <v>0</v>
      </c>
      <c r="M103" s="116">
        <f>IF(OR(MONTH($B103)=1,MONTH($B103)=2,MONTH($B103)=3),IF($G103=Paramètres!H$4,$D103,0),0)</f>
        <v>0</v>
      </c>
      <c r="N103" s="116">
        <f>IF(OR(MONTH($B103)=1,MONTH($B103)=2,MONTH($B103)=3),IF($G103=Paramètres!H$5,$D103,0),0)</f>
        <v>0</v>
      </c>
      <c r="O103" s="116">
        <f>IF(MONTH($B103)=1,IF($G103=Paramètres!F$4,$D103,0),0)</f>
        <v>0</v>
      </c>
      <c r="P103" s="116">
        <f>IF(MONTH($B103)=2,IF($G103=Paramètres!$H$2,$D103,0),0)</f>
        <v>0</v>
      </c>
      <c r="Q103" s="116">
        <f>IF(MONTH($B103)=2,IF($G103=Paramètres!$F$4,$D103,0),0)</f>
        <v>0</v>
      </c>
      <c r="R103" s="116">
        <f>IF(MONTH($B103)=3,IF($G103=Paramètres!$H$2,$D103,0),0)</f>
        <v>0</v>
      </c>
      <c r="S103" s="116">
        <f>IF(MONTH($B103)=3,IF($G103=Paramètres!$F$4,$D103,0),0)</f>
        <v>0</v>
      </c>
      <c r="T103" s="116">
        <f>IF(MONTH($B103)=4,IF($G103=Paramètres!$H$2,$D103,0),0)</f>
        <v>0</v>
      </c>
      <c r="U103" s="116">
        <f>IF(OR(MONTH($B103)=4,MONTH($B103)=5,MONTH($B103)=6),IF($G103=Paramètres!$H$3,$D103,0),0)</f>
        <v>0</v>
      </c>
      <c r="V103" s="116">
        <f>IF(OR(MONTH($B103)=4,MONTH($B103)=5,MONTH($B103)=6),IF($G103=Paramètres!$H$4,$D103,0),0)</f>
        <v>0</v>
      </c>
      <c r="W103" s="116">
        <f>IF(OR(MONTH($B103)=4,MONTH($B103)=5,MONTH($B103)=6),IF($G103=Paramètres!$H$5,$D103,0),0)</f>
        <v>0</v>
      </c>
      <c r="X103" s="116">
        <f>IF(MONTH($B103)=4,IF($G103=Paramètres!$F$4,$D103,0),0)</f>
        <v>0</v>
      </c>
      <c r="Y103" s="116">
        <f>IF(MONTH($B103)=5,IF($G103=Paramètres!$H$2,$D103,0),0)</f>
        <v>0</v>
      </c>
      <c r="Z103" s="116">
        <f>IF(MONTH($B103)=5,IF($G103=Paramètres!$F$4,$D103,0),0)</f>
        <v>0</v>
      </c>
      <c r="AA103" s="116">
        <f>IF(MONTH($B103)=6,IF($G103=Paramètres!$H$2,$D103,0),0)</f>
        <v>0</v>
      </c>
      <c r="AB103" s="116">
        <f>IF(MONTH($B103)=6,IF($G103=Paramètres!$F$4,$D103,0),0)</f>
        <v>0</v>
      </c>
      <c r="AC103" s="116">
        <f>IF(MONTH($B103)=7,IF($G103=Paramètres!$H$2,$D103,0),0)</f>
        <v>0</v>
      </c>
      <c r="AD103" s="116">
        <f>IF(OR(MONTH($B103)=7,MONTH($B103)=8,MONTH($B103)=9),IF($G103=Paramètres!$H$3,$D103,0),0)</f>
        <v>0</v>
      </c>
      <c r="AE103" s="116">
        <f>IF(OR(MONTH($B103)=7,MONTH($B103)=8,MONTH($B103)=9),IF($G103=Paramètres!$H$4,$D103,0),0)</f>
        <v>0</v>
      </c>
      <c r="AF103" s="116">
        <f>IF(OR(MONTH($B103)=7,MONTH($B103)=8,MONTH($B103)=9),IF($G103=Paramètres!$H$5,$D103,0),0)</f>
        <v>0</v>
      </c>
      <c r="AG103" s="116">
        <f>IF(MONTH($B103)=7,IF($G103=Paramètres!$F$4,$D103,0),0)</f>
        <v>0</v>
      </c>
      <c r="AH103" s="116">
        <f>IF(MONTH($B103)=8,IF($G103=Paramètres!$H$2,$D103,0),0)</f>
        <v>0</v>
      </c>
      <c r="AI103" s="116">
        <f>IF(MONTH($B103)=8,IF($G103=Paramètres!$F$4,$D103,0),0)</f>
        <v>0</v>
      </c>
      <c r="AJ103" s="116">
        <f>IF(MONTH($B103)=9,IF($G103=Paramètres!$H$2,$D103,0),0)</f>
        <v>0</v>
      </c>
      <c r="AK103" s="116">
        <f>IF(MONTH($B103)=9,IF($G103=Paramètres!$F$4,$D103,0),0)</f>
        <v>0</v>
      </c>
      <c r="AL103" s="116">
        <f>IF(MONTH($B103)=10,IF($G103=Paramètres!$H$2,$D103,0),0)</f>
        <v>0</v>
      </c>
      <c r="AM103" s="116">
        <f>IF(OR(MONTH($B103)=10,MONTH($B103)=11,MONTH($B103)=12),IF($G103=Paramètres!$H$3,$D103,0),0)</f>
        <v>0</v>
      </c>
      <c r="AN103" s="116">
        <f>IF(OR(MONTH($B103)=10,MONTH($B103)=11,MONTH($B103)=12),IF($G103=Paramètres!$H$4,$D103,0),0)</f>
        <v>0</v>
      </c>
      <c r="AO103" s="116">
        <f>IF(OR(MONTH($B103)=10,MONTH($B103)=11,MONTH($B103)=12),IF($G103=Paramètres!$H$5,$D103,0),0)</f>
        <v>0</v>
      </c>
      <c r="AP103" s="116">
        <f>IF(MONTH($B103)=10,IF($G103=Paramètres!$F$4,$D103,0),0)</f>
        <v>0</v>
      </c>
      <c r="AQ103" s="116">
        <f>IF(MONTH($B103)=11,IF($G103=Paramètres!$H$2,$D103,0),0)</f>
        <v>0</v>
      </c>
      <c r="AR103" s="116">
        <f>IF(MONTH($B103)=11,IF($G103=Paramètres!$F$4,$D103,0),0)</f>
        <v>0</v>
      </c>
      <c r="AS103" s="116">
        <f>IF(MONTH($B103)=12,IF($G103=Paramètres!$H$2,$D103,0),0)</f>
        <v>0</v>
      </c>
      <c r="AT103" s="116">
        <f>IF(MONTH($B103)=12,IF($G103=Paramètres!$F$4,$D103,0),0)</f>
        <v>0</v>
      </c>
      <c r="AU103" s="116">
        <f>IF($G103=Paramètres!D$2,$D103,0)</f>
        <v>0</v>
      </c>
      <c r="AV103" s="116">
        <f>IF($G103=Paramètres!D$3,$D103,0)</f>
        <v>0</v>
      </c>
      <c r="AW103" s="116">
        <f>IF($G103=Paramètres!D$4,$D103,0)</f>
        <v>0</v>
      </c>
      <c r="AX103" s="116">
        <f>IF($G103=Paramètres!D$5,$D103,0)</f>
        <v>0</v>
      </c>
      <c r="AY103" s="116">
        <f>IF($G103=Paramètres!D$6,$D103,0)</f>
        <v>0</v>
      </c>
      <c r="AZ103" s="116">
        <f>IF($G103=Paramètres!D$7,$D103,0)</f>
        <v>0</v>
      </c>
      <c r="BA103" s="116">
        <f>IF($G103=Paramètres!D$8,$D103,0)</f>
        <v>0</v>
      </c>
      <c r="BB103" s="116">
        <f>IF($G103=Paramètres!D$9,$D103,0)</f>
        <v>0</v>
      </c>
      <c r="BC103" s="116">
        <f>IF($G103=Paramètres!D$10,$D103,0)</f>
        <v>0</v>
      </c>
      <c r="BD103" s="116">
        <f>IF($G103=Paramètres!D$11,$D103,0)</f>
        <v>0</v>
      </c>
      <c r="BE103" s="116">
        <f>IF($G103=Paramètres!D$12,$D103,0)</f>
        <v>0</v>
      </c>
      <c r="BF103" s="116">
        <f>IF($G103=Paramètres!E$2,$D103,0)</f>
        <v>0</v>
      </c>
      <c r="BG103" s="116">
        <f>IF($G103=Paramètres!E$3,$D103,0)</f>
        <v>0</v>
      </c>
      <c r="BH103" s="116">
        <f>IF($G103=Paramètres!E$4,$D103,0)</f>
        <v>0</v>
      </c>
      <c r="BI103" s="116">
        <f>IF($G103=Paramètres!F$2,$D103,0)</f>
        <v>0</v>
      </c>
      <c r="BJ103" s="116">
        <f>IF($G103=Paramètres!F$3,$D103,0)</f>
        <v>0</v>
      </c>
      <c r="BK103" s="116">
        <f>IF($G103=Paramètres!F$5,$D103,0)</f>
        <v>0</v>
      </c>
      <c r="BL103" s="116">
        <f>IF($G103=Paramètres!F$6,$D103,0)</f>
        <v>0</v>
      </c>
      <c r="BM103" s="116">
        <f>IF($G103=Paramètres!F$7,$D103,0)</f>
        <v>0</v>
      </c>
      <c r="BN103" s="116">
        <f>IF($G103=Paramètres!F$8,$D103,0)</f>
        <v>0</v>
      </c>
      <c r="BO103" s="116">
        <f>IF($G103=Paramètres!F$9,$D103,0)</f>
        <v>0</v>
      </c>
      <c r="BP103" s="116">
        <f t="shared" si="29"/>
        <v>0</v>
      </c>
      <c r="BQ103" s="116">
        <f>IF($G103=Paramètres!H$6,$D103,0)</f>
        <v>0</v>
      </c>
      <c r="BR103" s="116">
        <f>IF($G103=Paramètres!I$2,$D103,0)</f>
        <v>0</v>
      </c>
      <c r="BS103" s="116">
        <f>IF($G103=Paramètres!I$3,$D103,0)</f>
        <v>0</v>
      </c>
      <c r="BT103" s="116">
        <f>IF($G103=Paramètres!I$4,$D103,0)</f>
        <v>0</v>
      </c>
      <c r="BU103" s="116">
        <f>IF($G103=Paramètres!J$2,$D103,0)</f>
        <v>0</v>
      </c>
      <c r="BV103" s="116">
        <f>IF($G103=Paramètres!J$3,$D103,0)</f>
        <v>0</v>
      </c>
      <c r="BW103" s="116">
        <f>IF($G103=Paramètres!J$4,$D103,0)</f>
        <v>0</v>
      </c>
      <c r="BX103" s="116">
        <f t="shared" si="56"/>
        <v>0</v>
      </c>
      <c r="BY103" s="116">
        <f t="shared" si="57"/>
        <v>0</v>
      </c>
      <c r="BZ103" s="116">
        <f t="shared" si="58"/>
        <v>0</v>
      </c>
      <c r="CA103" s="116">
        <f t="shared" si="59"/>
        <v>0</v>
      </c>
      <c r="CB103" s="116">
        <f t="shared" si="60"/>
        <v>0</v>
      </c>
      <c r="CC103" s="116">
        <f t="shared" si="61"/>
        <v>0</v>
      </c>
      <c r="CD103" s="116">
        <f t="shared" si="62"/>
        <v>0</v>
      </c>
      <c r="CE103" s="116">
        <f t="shared" si="63"/>
        <v>0</v>
      </c>
      <c r="CF103" s="116">
        <f t="shared" si="64"/>
        <v>0</v>
      </c>
      <c r="CG103" s="116">
        <f t="shared" si="65"/>
        <v>0</v>
      </c>
      <c r="CH103" s="116">
        <f t="shared" si="66"/>
        <v>0</v>
      </c>
      <c r="CI103" s="116">
        <f t="shared" si="67"/>
        <v>0</v>
      </c>
      <c r="CJ103" s="116">
        <f t="shared" si="68"/>
        <v>0</v>
      </c>
      <c r="CK103" s="116">
        <f t="shared" si="69"/>
        <v>0</v>
      </c>
      <c r="CL103" s="116">
        <f t="shared" si="70"/>
        <v>0</v>
      </c>
      <c r="CM103" s="116">
        <f t="shared" si="71"/>
        <v>0</v>
      </c>
      <c r="CN103" s="116">
        <f t="shared" si="72"/>
        <v>0</v>
      </c>
      <c r="CO103" s="116">
        <f t="shared" si="73"/>
        <v>0</v>
      </c>
      <c r="CP103" s="116">
        <f t="shared" si="74"/>
        <v>0</v>
      </c>
      <c r="CQ103" s="116">
        <f t="shared" si="75"/>
        <v>0</v>
      </c>
      <c r="CR103" s="116">
        <f t="shared" si="76"/>
        <v>0</v>
      </c>
      <c r="CS103" s="116">
        <f t="shared" si="77"/>
        <v>0</v>
      </c>
      <c r="CT103" s="116">
        <f t="shared" si="78"/>
        <v>0</v>
      </c>
      <c r="CU103" s="116">
        <f t="shared" si="79"/>
        <v>0</v>
      </c>
    </row>
    <row r="104" spans="5:99">
      <c r="E104" s="106"/>
      <c r="F104" s="109"/>
      <c r="G104" s="109"/>
      <c r="H104" s="109"/>
      <c r="I104" s="109"/>
      <c r="J104" s="110" t="str">
        <f t="shared" si="55"/>
        <v/>
      </c>
      <c r="K104" s="116">
        <f>IF(MONTH($B104)=1,IF($G104=Paramètres!H$2,$D104,0),0)</f>
        <v>0</v>
      </c>
      <c r="L104" s="116">
        <f>IF(OR(MONTH($B104)=1,MONTH($B104)=2,MONTH($B104)=3),IF($G104=Paramètres!H$3,$D104,0),0)</f>
        <v>0</v>
      </c>
      <c r="M104" s="116">
        <f>IF(OR(MONTH($B104)=1,MONTH($B104)=2,MONTH($B104)=3),IF($G104=Paramètres!H$4,$D104,0),0)</f>
        <v>0</v>
      </c>
      <c r="N104" s="116">
        <f>IF(OR(MONTH($B104)=1,MONTH($B104)=2,MONTH($B104)=3),IF($G104=Paramètres!H$5,$D104,0),0)</f>
        <v>0</v>
      </c>
      <c r="O104" s="116">
        <f>IF(MONTH($B104)=1,IF($G104=Paramètres!F$4,$D104,0),0)</f>
        <v>0</v>
      </c>
      <c r="P104" s="116">
        <f>IF(MONTH($B104)=2,IF($G104=Paramètres!$H$2,$D104,0),0)</f>
        <v>0</v>
      </c>
      <c r="Q104" s="116">
        <f>IF(MONTH($B104)=2,IF($G104=Paramètres!$F$4,$D104,0),0)</f>
        <v>0</v>
      </c>
      <c r="R104" s="116">
        <f>IF(MONTH($B104)=3,IF($G104=Paramètres!$H$2,$D104,0),0)</f>
        <v>0</v>
      </c>
      <c r="S104" s="116">
        <f>IF(MONTH($B104)=3,IF($G104=Paramètres!$F$4,$D104,0),0)</f>
        <v>0</v>
      </c>
      <c r="T104" s="116">
        <f>IF(MONTH($B104)=4,IF($G104=Paramètres!$H$2,$D104,0),0)</f>
        <v>0</v>
      </c>
      <c r="U104" s="116">
        <f>IF(OR(MONTH($B104)=4,MONTH($B104)=5,MONTH($B104)=6),IF($G104=Paramètres!$H$3,$D104,0),0)</f>
        <v>0</v>
      </c>
      <c r="V104" s="116">
        <f>IF(OR(MONTH($B104)=4,MONTH($B104)=5,MONTH($B104)=6),IF($G104=Paramètres!$H$4,$D104,0),0)</f>
        <v>0</v>
      </c>
      <c r="W104" s="116">
        <f>IF(OR(MONTH($B104)=4,MONTH($B104)=5,MONTH($B104)=6),IF($G104=Paramètres!$H$5,$D104,0),0)</f>
        <v>0</v>
      </c>
      <c r="X104" s="116">
        <f>IF(MONTH($B104)=4,IF($G104=Paramètres!$F$4,$D104,0),0)</f>
        <v>0</v>
      </c>
      <c r="Y104" s="116">
        <f>IF(MONTH($B104)=5,IF($G104=Paramètres!$H$2,$D104,0),0)</f>
        <v>0</v>
      </c>
      <c r="Z104" s="116">
        <f>IF(MONTH($B104)=5,IF($G104=Paramètres!$F$4,$D104,0),0)</f>
        <v>0</v>
      </c>
      <c r="AA104" s="116">
        <f>IF(MONTH($B104)=6,IF($G104=Paramètres!$H$2,$D104,0),0)</f>
        <v>0</v>
      </c>
      <c r="AB104" s="116">
        <f>IF(MONTH($B104)=6,IF($G104=Paramètres!$F$4,$D104,0),0)</f>
        <v>0</v>
      </c>
      <c r="AC104" s="116">
        <f>IF(MONTH($B104)=7,IF($G104=Paramètres!$H$2,$D104,0),0)</f>
        <v>0</v>
      </c>
      <c r="AD104" s="116">
        <f>IF(OR(MONTH($B104)=7,MONTH($B104)=8,MONTH($B104)=9),IF($G104=Paramètres!$H$3,$D104,0),0)</f>
        <v>0</v>
      </c>
      <c r="AE104" s="116">
        <f>IF(OR(MONTH($B104)=7,MONTH($B104)=8,MONTH($B104)=9),IF($G104=Paramètres!$H$4,$D104,0),0)</f>
        <v>0</v>
      </c>
      <c r="AF104" s="116">
        <f>IF(OR(MONTH($B104)=7,MONTH($B104)=8,MONTH($B104)=9),IF($G104=Paramètres!$H$5,$D104,0),0)</f>
        <v>0</v>
      </c>
      <c r="AG104" s="116">
        <f>IF(MONTH($B104)=7,IF($G104=Paramètres!$F$4,$D104,0),0)</f>
        <v>0</v>
      </c>
      <c r="AH104" s="116">
        <f>IF(MONTH($B104)=8,IF($G104=Paramètres!$H$2,$D104,0),0)</f>
        <v>0</v>
      </c>
      <c r="AI104" s="116">
        <f>IF(MONTH($B104)=8,IF($G104=Paramètres!$F$4,$D104,0),0)</f>
        <v>0</v>
      </c>
      <c r="AJ104" s="116">
        <f>IF(MONTH($B104)=9,IF($G104=Paramètres!$H$2,$D104,0),0)</f>
        <v>0</v>
      </c>
      <c r="AK104" s="116">
        <f>IF(MONTH($B104)=9,IF($G104=Paramètres!$F$4,$D104,0),0)</f>
        <v>0</v>
      </c>
      <c r="AL104" s="116">
        <f>IF(MONTH($B104)=10,IF($G104=Paramètres!$H$2,$D104,0),0)</f>
        <v>0</v>
      </c>
      <c r="AM104" s="116">
        <f>IF(OR(MONTH($B104)=10,MONTH($B104)=11,MONTH($B104)=12),IF($G104=Paramètres!$H$3,$D104,0),0)</f>
        <v>0</v>
      </c>
      <c r="AN104" s="116">
        <f>IF(OR(MONTH($B104)=10,MONTH($B104)=11,MONTH($B104)=12),IF($G104=Paramètres!$H$4,$D104,0),0)</f>
        <v>0</v>
      </c>
      <c r="AO104" s="116">
        <f>IF(OR(MONTH($B104)=10,MONTH($B104)=11,MONTH($B104)=12),IF($G104=Paramètres!$H$5,$D104,0),0)</f>
        <v>0</v>
      </c>
      <c r="AP104" s="116">
        <f>IF(MONTH($B104)=10,IF($G104=Paramètres!$F$4,$D104,0),0)</f>
        <v>0</v>
      </c>
      <c r="AQ104" s="116">
        <f>IF(MONTH($B104)=11,IF($G104=Paramètres!$H$2,$D104,0),0)</f>
        <v>0</v>
      </c>
      <c r="AR104" s="116">
        <f>IF(MONTH($B104)=11,IF($G104=Paramètres!$F$4,$D104,0),0)</f>
        <v>0</v>
      </c>
      <c r="AS104" s="116">
        <f>IF(MONTH($B104)=12,IF($G104=Paramètres!$H$2,$D104,0),0)</f>
        <v>0</v>
      </c>
      <c r="AT104" s="116">
        <f>IF(MONTH($B104)=12,IF($G104=Paramètres!$F$4,$D104,0),0)</f>
        <v>0</v>
      </c>
      <c r="AU104" s="116">
        <f>IF($G104=Paramètres!D$2,$D104,0)</f>
        <v>0</v>
      </c>
      <c r="AV104" s="116">
        <f>IF($G104=Paramètres!D$3,$D104,0)</f>
        <v>0</v>
      </c>
      <c r="AW104" s="116">
        <f>IF($G104=Paramètres!D$4,$D104,0)</f>
        <v>0</v>
      </c>
      <c r="AX104" s="116">
        <f>IF($G104=Paramètres!D$5,$D104,0)</f>
        <v>0</v>
      </c>
      <c r="AY104" s="116">
        <f>IF($G104=Paramètres!D$6,$D104,0)</f>
        <v>0</v>
      </c>
      <c r="AZ104" s="116">
        <f>IF($G104=Paramètres!D$7,$D104,0)</f>
        <v>0</v>
      </c>
      <c r="BA104" s="116">
        <f>IF($G104=Paramètres!D$8,$D104,0)</f>
        <v>0</v>
      </c>
      <c r="BB104" s="116">
        <f>IF($G104=Paramètres!D$9,$D104,0)</f>
        <v>0</v>
      </c>
      <c r="BC104" s="116">
        <f>IF($G104=Paramètres!D$10,$D104,0)</f>
        <v>0</v>
      </c>
      <c r="BD104" s="116">
        <f>IF($G104=Paramètres!D$11,$D104,0)</f>
        <v>0</v>
      </c>
      <c r="BE104" s="116">
        <f>IF($G104=Paramètres!D$12,$D104,0)</f>
        <v>0</v>
      </c>
      <c r="BF104" s="116">
        <f>IF($G104=Paramètres!E$2,$D104,0)</f>
        <v>0</v>
      </c>
      <c r="BG104" s="116">
        <f>IF($G104=Paramètres!E$3,$D104,0)</f>
        <v>0</v>
      </c>
      <c r="BH104" s="116">
        <f>IF($G104=Paramètres!E$4,$D104,0)</f>
        <v>0</v>
      </c>
      <c r="BI104" s="116">
        <f>IF($G104=Paramètres!F$2,$D104,0)</f>
        <v>0</v>
      </c>
      <c r="BJ104" s="116">
        <f>IF($G104=Paramètres!F$3,$D104,0)</f>
        <v>0</v>
      </c>
      <c r="BK104" s="116">
        <f>IF($G104=Paramètres!F$5,$D104,0)</f>
        <v>0</v>
      </c>
      <c r="BL104" s="116">
        <f>IF($G104=Paramètres!F$6,$D104,0)</f>
        <v>0</v>
      </c>
      <c r="BM104" s="116">
        <f>IF($G104=Paramètres!F$7,$D104,0)</f>
        <v>0</v>
      </c>
      <c r="BN104" s="116">
        <f>IF($G104=Paramètres!F$8,$D104,0)</f>
        <v>0</v>
      </c>
      <c r="BO104" s="116">
        <f>IF($G104=Paramètres!F$9,$D104,0)</f>
        <v>0</v>
      </c>
      <c r="BP104" s="116">
        <f t="shared" si="29"/>
        <v>0</v>
      </c>
      <c r="BQ104" s="116">
        <f>IF($G104=Paramètres!H$6,$D104,0)</f>
        <v>0</v>
      </c>
      <c r="BR104" s="116">
        <f>IF($G104=Paramètres!I$2,$D104,0)</f>
        <v>0</v>
      </c>
      <c r="BS104" s="116">
        <f>IF($G104=Paramètres!I$3,$D104,0)</f>
        <v>0</v>
      </c>
      <c r="BT104" s="116">
        <f>IF($G104=Paramètres!I$4,$D104,0)</f>
        <v>0</v>
      </c>
      <c r="BU104" s="116">
        <f>IF($G104=Paramètres!J$2,$D104,0)</f>
        <v>0</v>
      </c>
      <c r="BV104" s="116">
        <f>IF($G104=Paramètres!J$3,$D104,0)</f>
        <v>0</v>
      </c>
      <c r="BW104" s="116">
        <f>IF($G104=Paramètres!J$4,$D104,0)</f>
        <v>0</v>
      </c>
      <c r="BX104" s="116">
        <f t="shared" si="56"/>
        <v>0</v>
      </c>
      <c r="BY104" s="116">
        <f t="shared" si="57"/>
        <v>0</v>
      </c>
      <c r="BZ104" s="116">
        <f t="shared" si="58"/>
        <v>0</v>
      </c>
      <c r="CA104" s="116">
        <f t="shared" si="59"/>
        <v>0</v>
      </c>
      <c r="CB104" s="116">
        <f t="shared" si="60"/>
        <v>0</v>
      </c>
      <c r="CC104" s="116">
        <f t="shared" si="61"/>
        <v>0</v>
      </c>
      <c r="CD104" s="116">
        <f t="shared" si="62"/>
        <v>0</v>
      </c>
      <c r="CE104" s="116">
        <f t="shared" si="63"/>
        <v>0</v>
      </c>
      <c r="CF104" s="116">
        <f t="shared" si="64"/>
        <v>0</v>
      </c>
      <c r="CG104" s="116">
        <f t="shared" si="65"/>
        <v>0</v>
      </c>
      <c r="CH104" s="116">
        <f t="shared" si="66"/>
        <v>0</v>
      </c>
      <c r="CI104" s="116">
        <f t="shared" si="67"/>
        <v>0</v>
      </c>
      <c r="CJ104" s="116">
        <f t="shared" si="68"/>
        <v>0</v>
      </c>
      <c r="CK104" s="116">
        <f t="shared" si="69"/>
        <v>0</v>
      </c>
      <c r="CL104" s="116">
        <f t="shared" si="70"/>
        <v>0</v>
      </c>
      <c r="CM104" s="116">
        <f t="shared" si="71"/>
        <v>0</v>
      </c>
      <c r="CN104" s="116">
        <f t="shared" si="72"/>
        <v>0</v>
      </c>
      <c r="CO104" s="116">
        <f t="shared" si="73"/>
        <v>0</v>
      </c>
      <c r="CP104" s="116">
        <f t="shared" si="74"/>
        <v>0</v>
      </c>
      <c r="CQ104" s="116">
        <f t="shared" si="75"/>
        <v>0</v>
      </c>
      <c r="CR104" s="116">
        <f t="shared" si="76"/>
        <v>0</v>
      </c>
      <c r="CS104" s="116">
        <f t="shared" si="77"/>
        <v>0</v>
      </c>
      <c r="CT104" s="116">
        <f t="shared" si="78"/>
        <v>0</v>
      </c>
      <c r="CU104" s="116">
        <f t="shared" si="79"/>
        <v>0</v>
      </c>
    </row>
    <row r="105" spans="5:99">
      <c r="E105" s="106"/>
      <c r="F105" s="109"/>
      <c r="G105" s="109"/>
      <c r="H105" s="109"/>
      <c r="I105" s="109"/>
      <c r="J105" s="110" t="str">
        <f t="shared" si="55"/>
        <v/>
      </c>
      <c r="K105" s="116">
        <f>IF(MONTH($B105)=1,IF($G105=Paramètres!H$2,$D105,0),0)</f>
        <v>0</v>
      </c>
      <c r="L105" s="116">
        <f>IF(OR(MONTH($B105)=1,MONTH($B105)=2,MONTH($B105)=3),IF($G105=Paramètres!H$3,$D105,0),0)</f>
        <v>0</v>
      </c>
      <c r="M105" s="116">
        <f>IF(OR(MONTH($B105)=1,MONTH($B105)=2,MONTH($B105)=3),IF($G105=Paramètres!H$4,$D105,0),0)</f>
        <v>0</v>
      </c>
      <c r="N105" s="116">
        <f>IF(OR(MONTH($B105)=1,MONTH($B105)=2,MONTH($B105)=3),IF($G105=Paramètres!H$5,$D105,0),0)</f>
        <v>0</v>
      </c>
      <c r="O105" s="116">
        <f>IF(MONTH($B105)=1,IF($G105=Paramètres!F$4,$D105,0),0)</f>
        <v>0</v>
      </c>
      <c r="P105" s="116">
        <f>IF(MONTH($B105)=2,IF($G105=Paramètres!$H$2,$D105,0),0)</f>
        <v>0</v>
      </c>
      <c r="Q105" s="116">
        <f>IF(MONTH($B105)=2,IF($G105=Paramètres!$F$4,$D105,0),0)</f>
        <v>0</v>
      </c>
      <c r="R105" s="116">
        <f>IF(MONTH($B105)=3,IF($G105=Paramètres!$H$2,$D105,0),0)</f>
        <v>0</v>
      </c>
      <c r="S105" s="116">
        <f>IF(MONTH($B105)=3,IF($G105=Paramètres!$F$4,$D105,0),0)</f>
        <v>0</v>
      </c>
      <c r="T105" s="116">
        <f>IF(MONTH($B105)=4,IF($G105=Paramètres!$H$2,$D105,0),0)</f>
        <v>0</v>
      </c>
      <c r="U105" s="116">
        <f>IF(OR(MONTH($B105)=4,MONTH($B105)=5,MONTH($B105)=6),IF($G105=Paramètres!$H$3,$D105,0),0)</f>
        <v>0</v>
      </c>
      <c r="V105" s="116">
        <f>IF(OR(MONTH($B105)=4,MONTH($B105)=5,MONTH($B105)=6),IF($G105=Paramètres!$H$4,$D105,0),0)</f>
        <v>0</v>
      </c>
      <c r="W105" s="116">
        <f>IF(OR(MONTH($B105)=4,MONTH($B105)=5,MONTH($B105)=6),IF($G105=Paramètres!$H$5,$D105,0),0)</f>
        <v>0</v>
      </c>
      <c r="X105" s="116">
        <f>IF(MONTH($B105)=4,IF($G105=Paramètres!$F$4,$D105,0),0)</f>
        <v>0</v>
      </c>
      <c r="Y105" s="116">
        <f>IF(MONTH($B105)=5,IF($G105=Paramètres!$H$2,$D105,0),0)</f>
        <v>0</v>
      </c>
      <c r="Z105" s="116">
        <f>IF(MONTH($B105)=5,IF($G105=Paramètres!$F$4,$D105,0),0)</f>
        <v>0</v>
      </c>
      <c r="AA105" s="116">
        <f>IF(MONTH($B105)=6,IF($G105=Paramètres!$H$2,$D105,0),0)</f>
        <v>0</v>
      </c>
      <c r="AB105" s="116">
        <f>IF(MONTH($B105)=6,IF($G105=Paramètres!$F$4,$D105,0),0)</f>
        <v>0</v>
      </c>
      <c r="AC105" s="116">
        <f>IF(MONTH($B105)=7,IF($G105=Paramètres!$H$2,$D105,0),0)</f>
        <v>0</v>
      </c>
      <c r="AD105" s="116">
        <f>IF(OR(MONTH($B105)=7,MONTH($B105)=8,MONTH($B105)=9),IF($G105=Paramètres!$H$3,$D105,0),0)</f>
        <v>0</v>
      </c>
      <c r="AE105" s="116">
        <f>IF(OR(MONTH($B105)=7,MONTH($B105)=8,MONTH($B105)=9),IF($G105=Paramètres!$H$4,$D105,0),0)</f>
        <v>0</v>
      </c>
      <c r="AF105" s="116">
        <f>IF(OR(MONTH($B105)=7,MONTH($B105)=8,MONTH($B105)=9),IF($G105=Paramètres!$H$5,$D105,0),0)</f>
        <v>0</v>
      </c>
      <c r="AG105" s="116">
        <f>IF(MONTH($B105)=7,IF($G105=Paramètres!$F$4,$D105,0),0)</f>
        <v>0</v>
      </c>
      <c r="AH105" s="116">
        <f>IF(MONTH($B105)=8,IF($G105=Paramètres!$H$2,$D105,0),0)</f>
        <v>0</v>
      </c>
      <c r="AI105" s="116">
        <f>IF(MONTH($B105)=8,IF($G105=Paramètres!$F$4,$D105,0),0)</f>
        <v>0</v>
      </c>
      <c r="AJ105" s="116">
        <f>IF(MONTH($B105)=9,IF($G105=Paramètres!$H$2,$D105,0),0)</f>
        <v>0</v>
      </c>
      <c r="AK105" s="116">
        <f>IF(MONTH($B105)=9,IF($G105=Paramètres!$F$4,$D105,0),0)</f>
        <v>0</v>
      </c>
      <c r="AL105" s="116">
        <f>IF(MONTH($B105)=10,IF($G105=Paramètres!$H$2,$D105,0),0)</f>
        <v>0</v>
      </c>
      <c r="AM105" s="116">
        <f>IF(OR(MONTH($B105)=10,MONTH($B105)=11,MONTH($B105)=12),IF($G105=Paramètres!$H$3,$D105,0),0)</f>
        <v>0</v>
      </c>
      <c r="AN105" s="116">
        <f>IF(OR(MONTH($B105)=10,MONTH($B105)=11,MONTH($B105)=12),IF($G105=Paramètres!$H$4,$D105,0),0)</f>
        <v>0</v>
      </c>
      <c r="AO105" s="116">
        <f>IF(OR(MONTH($B105)=10,MONTH($B105)=11,MONTH($B105)=12),IF($G105=Paramètres!$H$5,$D105,0),0)</f>
        <v>0</v>
      </c>
      <c r="AP105" s="116">
        <f>IF(MONTH($B105)=10,IF($G105=Paramètres!$F$4,$D105,0),0)</f>
        <v>0</v>
      </c>
      <c r="AQ105" s="116">
        <f>IF(MONTH($B105)=11,IF($G105=Paramètres!$H$2,$D105,0),0)</f>
        <v>0</v>
      </c>
      <c r="AR105" s="116">
        <f>IF(MONTH($B105)=11,IF($G105=Paramètres!$F$4,$D105,0),0)</f>
        <v>0</v>
      </c>
      <c r="AS105" s="116">
        <f>IF(MONTH($B105)=12,IF($G105=Paramètres!$H$2,$D105,0),0)</f>
        <v>0</v>
      </c>
      <c r="AT105" s="116">
        <f>IF(MONTH($B105)=12,IF($G105=Paramètres!$F$4,$D105,0),0)</f>
        <v>0</v>
      </c>
      <c r="AU105" s="116">
        <f>IF($G105=Paramètres!D$2,$D105,0)</f>
        <v>0</v>
      </c>
      <c r="AV105" s="116">
        <f>IF($G105=Paramètres!D$3,$D105,0)</f>
        <v>0</v>
      </c>
      <c r="AW105" s="116">
        <f>IF($G105=Paramètres!D$4,$D105,0)</f>
        <v>0</v>
      </c>
      <c r="AX105" s="116">
        <f>IF($G105=Paramètres!D$5,$D105,0)</f>
        <v>0</v>
      </c>
      <c r="AY105" s="116">
        <f>IF($G105=Paramètres!D$6,$D105,0)</f>
        <v>0</v>
      </c>
      <c r="AZ105" s="116">
        <f>IF($G105=Paramètres!D$7,$D105,0)</f>
        <v>0</v>
      </c>
      <c r="BA105" s="116">
        <f>IF($G105=Paramètres!D$8,$D105,0)</f>
        <v>0</v>
      </c>
      <c r="BB105" s="116">
        <f>IF($G105=Paramètres!D$9,$D105,0)</f>
        <v>0</v>
      </c>
      <c r="BC105" s="116">
        <f>IF($G105=Paramètres!D$10,$D105,0)</f>
        <v>0</v>
      </c>
      <c r="BD105" s="116">
        <f>IF($G105=Paramètres!D$11,$D105,0)</f>
        <v>0</v>
      </c>
      <c r="BE105" s="116">
        <f>IF($G105=Paramètres!D$12,$D105,0)</f>
        <v>0</v>
      </c>
      <c r="BF105" s="116">
        <f>IF($G105=Paramètres!E$2,$D105,0)</f>
        <v>0</v>
      </c>
      <c r="BG105" s="116">
        <f>IF($G105=Paramètres!E$3,$D105,0)</f>
        <v>0</v>
      </c>
      <c r="BH105" s="116">
        <f>IF($G105=Paramètres!E$4,$D105,0)</f>
        <v>0</v>
      </c>
      <c r="BI105" s="116">
        <f>IF($G105=Paramètres!F$2,$D105,0)</f>
        <v>0</v>
      </c>
      <c r="BJ105" s="116">
        <f>IF($G105=Paramètres!F$3,$D105,0)</f>
        <v>0</v>
      </c>
      <c r="BK105" s="116">
        <f>IF($G105=Paramètres!F$5,$D105,0)</f>
        <v>0</v>
      </c>
      <c r="BL105" s="116">
        <f>IF($G105=Paramètres!F$6,$D105,0)</f>
        <v>0</v>
      </c>
      <c r="BM105" s="116">
        <f>IF($G105=Paramètres!F$7,$D105,0)</f>
        <v>0</v>
      </c>
      <c r="BN105" s="116">
        <f>IF($G105=Paramètres!F$8,$D105,0)</f>
        <v>0</v>
      </c>
      <c r="BO105" s="116">
        <f>IF($G105=Paramètres!F$9,$D105,0)</f>
        <v>0</v>
      </c>
      <c r="BP105" s="116">
        <f t="shared" si="29"/>
        <v>0</v>
      </c>
      <c r="BQ105" s="116">
        <f>IF($G105=Paramètres!H$6,$D105,0)</f>
        <v>0</v>
      </c>
      <c r="BR105" s="116">
        <f>IF($G105=Paramètres!I$2,$D105,0)</f>
        <v>0</v>
      </c>
      <c r="BS105" s="116">
        <f>IF($G105=Paramètres!I$3,$D105,0)</f>
        <v>0</v>
      </c>
      <c r="BT105" s="116">
        <f>IF($G105=Paramètres!I$4,$D105,0)</f>
        <v>0</v>
      </c>
      <c r="BU105" s="116">
        <f>IF($G105=Paramètres!J$2,$D105,0)</f>
        <v>0</v>
      </c>
      <c r="BV105" s="116">
        <f>IF($G105=Paramètres!J$3,$D105,0)</f>
        <v>0</v>
      </c>
      <c r="BW105" s="116">
        <f>IF($G105=Paramètres!J$4,$D105,0)</f>
        <v>0</v>
      </c>
      <c r="BX105" s="116">
        <f t="shared" si="56"/>
        <v>0</v>
      </c>
      <c r="BY105" s="116">
        <f t="shared" si="57"/>
        <v>0</v>
      </c>
      <c r="BZ105" s="116">
        <f t="shared" si="58"/>
        <v>0</v>
      </c>
      <c r="CA105" s="116">
        <f t="shared" si="59"/>
        <v>0</v>
      </c>
      <c r="CB105" s="116">
        <f t="shared" si="60"/>
        <v>0</v>
      </c>
      <c r="CC105" s="116">
        <f t="shared" si="61"/>
        <v>0</v>
      </c>
      <c r="CD105" s="116">
        <f t="shared" si="62"/>
        <v>0</v>
      </c>
      <c r="CE105" s="116">
        <f t="shared" si="63"/>
        <v>0</v>
      </c>
      <c r="CF105" s="116">
        <f t="shared" si="64"/>
        <v>0</v>
      </c>
      <c r="CG105" s="116">
        <f t="shared" si="65"/>
        <v>0</v>
      </c>
      <c r="CH105" s="116">
        <f t="shared" si="66"/>
        <v>0</v>
      </c>
      <c r="CI105" s="116">
        <f t="shared" si="67"/>
        <v>0</v>
      </c>
      <c r="CJ105" s="116">
        <f t="shared" si="68"/>
        <v>0</v>
      </c>
      <c r="CK105" s="116">
        <f t="shared" si="69"/>
        <v>0</v>
      </c>
      <c r="CL105" s="116">
        <f t="shared" si="70"/>
        <v>0</v>
      </c>
      <c r="CM105" s="116">
        <f t="shared" si="71"/>
        <v>0</v>
      </c>
      <c r="CN105" s="116">
        <f t="shared" si="72"/>
        <v>0</v>
      </c>
      <c r="CO105" s="116">
        <f t="shared" si="73"/>
        <v>0</v>
      </c>
      <c r="CP105" s="116">
        <f t="shared" si="74"/>
        <v>0</v>
      </c>
      <c r="CQ105" s="116">
        <f t="shared" si="75"/>
        <v>0</v>
      </c>
      <c r="CR105" s="116">
        <f t="shared" si="76"/>
        <v>0</v>
      </c>
      <c r="CS105" s="116">
        <f t="shared" si="77"/>
        <v>0</v>
      </c>
      <c r="CT105" s="116">
        <f t="shared" si="78"/>
        <v>0</v>
      </c>
      <c r="CU105" s="116">
        <f t="shared" si="79"/>
        <v>0</v>
      </c>
    </row>
    <row r="106" spans="5:99">
      <c r="E106" s="106"/>
      <c r="F106" s="109"/>
      <c r="G106" s="109"/>
      <c r="H106" s="109"/>
      <c r="I106" s="109"/>
      <c r="J106" s="110" t="str">
        <f t="shared" si="55"/>
        <v/>
      </c>
      <c r="K106" s="116">
        <f>IF(MONTH($B106)=1,IF($G106=Paramètres!H$2,$D106,0),0)</f>
        <v>0</v>
      </c>
      <c r="L106" s="116">
        <f>IF(OR(MONTH($B106)=1,MONTH($B106)=2,MONTH($B106)=3),IF($G106=Paramètres!H$3,$D106,0),0)</f>
        <v>0</v>
      </c>
      <c r="M106" s="116">
        <f>IF(OR(MONTH($B106)=1,MONTH($B106)=2,MONTH($B106)=3),IF($G106=Paramètres!H$4,$D106,0),0)</f>
        <v>0</v>
      </c>
      <c r="N106" s="116">
        <f>IF(OR(MONTH($B106)=1,MONTH($B106)=2,MONTH($B106)=3),IF($G106=Paramètres!H$5,$D106,0),0)</f>
        <v>0</v>
      </c>
      <c r="O106" s="116">
        <f>IF(MONTH($B106)=1,IF($G106=Paramètres!F$4,$D106,0),0)</f>
        <v>0</v>
      </c>
      <c r="P106" s="116">
        <f>IF(MONTH($B106)=2,IF($G106=Paramètres!$H$2,$D106,0),0)</f>
        <v>0</v>
      </c>
      <c r="Q106" s="116">
        <f>IF(MONTH($B106)=2,IF($G106=Paramètres!$F$4,$D106,0),0)</f>
        <v>0</v>
      </c>
      <c r="R106" s="116">
        <f>IF(MONTH($B106)=3,IF($G106=Paramètres!$H$2,$D106,0),0)</f>
        <v>0</v>
      </c>
      <c r="S106" s="116">
        <f>IF(MONTH($B106)=3,IF($G106=Paramètres!$F$4,$D106,0),0)</f>
        <v>0</v>
      </c>
      <c r="T106" s="116">
        <f>IF(MONTH($B106)=4,IF($G106=Paramètres!$H$2,$D106,0),0)</f>
        <v>0</v>
      </c>
      <c r="U106" s="116">
        <f>IF(OR(MONTH($B106)=4,MONTH($B106)=5,MONTH($B106)=6),IF($G106=Paramètres!$H$3,$D106,0),0)</f>
        <v>0</v>
      </c>
      <c r="V106" s="116">
        <f>IF(OR(MONTH($B106)=4,MONTH($B106)=5,MONTH($B106)=6),IF($G106=Paramètres!$H$4,$D106,0),0)</f>
        <v>0</v>
      </c>
      <c r="W106" s="116">
        <f>IF(OR(MONTH($B106)=4,MONTH($B106)=5,MONTH($B106)=6),IF($G106=Paramètres!$H$5,$D106,0),0)</f>
        <v>0</v>
      </c>
      <c r="X106" s="116">
        <f>IF(MONTH($B106)=4,IF($G106=Paramètres!$F$4,$D106,0),0)</f>
        <v>0</v>
      </c>
      <c r="Y106" s="116">
        <f>IF(MONTH($B106)=5,IF($G106=Paramètres!$H$2,$D106,0),0)</f>
        <v>0</v>
      </c>
      <c r="Z106" s="116">
        <f>IF(MONTH($B106)=5,IF($G106=Paramètres!$F$4,$D106,0),0)</f>
        <v>0</v>
      </c>
      <c r="AA106" s="116">
        <f>IF(MONTH($B106)=6,IF($G106=Paramètres!$H$2,$D106,0),0)</f>
        <v>0</v>
      </c>
      <c r="AB106" s="116">
        <f>IF(MONTH($B106)=6,IF($G106=Paramètres!$F$4,$D106,0),0)</f>
        <v>0</v>
      </c>
      <c r="AC106" s="116">
        <f>IF(MONTH($B106)=7,IF($G106=Paramètres!$H$2,$D106,0),0)</f>
        <v>0</v>
      </c>
      <c r="AD106" s="116">
        <f>IF(OR(MONTH($B106)=7,MONTH($B106)=8,MONTH($B106)=9),IF($G106=Paramètres!$H$3,$D106,0),0)</f>
        <v>0</v>
      </c>
      <c r="AE106" s="116">
        <f>IF(OR(MONTH($B106)=7,MONTH($B106)=8,MONTH($B106)=9),IF($G106=Paramètres!$H$4,$D106,0),0)</f>
        <v>0</v>
      </c>
      <c r="AF106" s="116">
        <f>IF(OR(MONTH($B106)=7,MONTH($B106)=8,MONTH($B106)=9),IF($G106=Paramètres!$H$5,$D106,0),0)</f>
        <v>0</v>
      </c>
      <c r="AG106" s="116">
        <f>IF(MONTH($B106)=7,IF($G106=Paramètres!$F$4,$D106,0),0)</f>
        <v>0</v>
      </c>
      <c r="AH106" s="116">
        <f>IF(MONTH($B106)=8,IF($G106=Paramètres!$H$2,$D106,0),0)</f>
        <v>0</v>
      </c>
      <c r="AI106" s="116">
        <f>IF(MONTH($B106)=8,IF($G106=Paramètres!$F$4,$D106,0),0)</f>
        <v>0</v>
      </c>
      <c r="AJ106" s="116">
        <f>IF(MONTH($B106)=9,IF($G106=Paramètres!$H$2,$D106,0),0)</f>
        <v>0</v>
      </c>
      <c r="AK106" s="116">
        <f>IF(MONTH($B106)=9,IF($G106=Paramètres!$F$4,$D106,0),0)</f>
        <v>0</v>
      </c>
      <c r="AL106" s="116">
        <f>IF(MONTH($B106)=10,IF($G106=Paramètres!$H$2,$D106,0),0)</f>
        <v>0</v>
      </c>
      <c r="AM106" s="116">
        <f>IF(OR(MONTH($B106)=10,MONTH($B106)=11,MONTH($B106)=12),IF($G106=Paramètres!$H$3,$D106,0),0)</f>
        <v>0</v>
      </c>
      <c r="AN106" s="116">
        <f>IF(OR(MONTH($B106)=10,MONTH($B106)=11,MONTH($B106)=12),IF($G106=Paramètres!$H$4,$D106,0),0)</f>
        <v>0</v>
      </c>
      <c r="AO106" s="116">
        <f>IF(OR(MONTH($B106)=10,MONTH($B106)=11,MONTH($B106)=12),IF($G106=Paramètres!$H$5,$D106,0),0)</f>
        <v>0</v>
      </c>
      <c r="AP106" s="116">
        <f>IF(MONTH($B106)=10,IF($G106=Paramètres!$F$4,$D106,0),0)</f>
        <v>0</v>
      </c>
      <c r="AQ106" s="116">
        <f>IF(MONTH($B106)=11,IF($G106=Paramètres!$H$2,$D106,0),0)</f>
        <v>0</v>
      </c>
      <c r="AR106" s="116">
        <f>IF(MONTH($B106)=11,IF($G106=Paramètres!$F$4,$D106,0),0)</f>
        <v>0</v>
      </c>
      <c r="AS106" s="116">
        <f>IF(MONTH($B106)=12,IF($G106=Paramètres!$H$2,$D106,0),0)</f>
        <v>0</v>
      </c>
      <c r="AT106" s="116">
        <f>IF(MONTH($B106)=12,IF($G106=Paramètres!$F$4,$D106,0),0)</f>
        <v>0</v>
      </c>
      <c r="AU106" s="116">
        <f>IF($G106=Paramètres!D$2,$D106,0)</f>
        <v>0</v>
      </c>
      <c r="AV106" s="116">
        <f>IF($G106=Paramètres!D$3,$D106,0)</f>
        <v>0</v>
      </c>
      <c r="AW106" s="116">
        <f>IF($G106=Paramètres!D$4,$D106,0)</f>
        <v>0</v>
      </c>
      <c r="AX106" s="116">
        <f>IF($G106=Paramètres!D$5,$D106,0)</f>
        <v>0</v>
      </c>
      <c r="AY106" s="116">
        <f>IF($G106=Paramètres!D$6,$D106,0)</f>
        <v>0</v>
      </c>
      <c r="AZ106" s="116">
        <f>IF($G106=Paramètres!D$7,$D106,0)</f>
        <v>0</v>
      </c>
      <c r="BA106" s="116">
        <f>IF($G106=Paramètres!D$8,$D106,0)</f>
        <v>0</v>
      </c>
      <c r="BB106" s="116">
        <f>IF($G106=Paramètres!D$9,$D106,0)</f>
        <v>0</v>
      </c>
      <c r="BC106" s="116">
        <f>IF($G106=Paramètres!D$10,$D106,0)</f>
        <v>0</v>
      </c>
      <c r="BD106" s="116">
        <f>IF($G106=Paramètres!D$11,$D106,0)</f>
        <v>0</v>
      </c>
      <c r="BE106" s="116">
        <f>IF($G106=Paramètres!D$12,$D106,0)</f>
        <v>0</v>
      </c>
      <c r="BF106" s="116">
        <f>IF($G106=Paramètres!E$2,$D106,0)</f>
        <v>0</v>
      </c>
      <c r="BG106" s="116">
        <f>IF($G106=Paramètres!E$3,$D106,0)</f>
        <v>0</v>
      </c>
      <c r="BH106" s="116">
        <f>IF($G106=Paramètres!E$4,$D106,0)</f>
        <v>0</v>
      </c>
      <c r="BI106" s="116">
        <f>IF($G106=Paramètres!F$2,$D106,0)</f>
        <v>0</v>
      </c>
      <c r="BJ106" s="116">
        <f>IF($G106=Paramètres!F$3,$D106,0)</f>
        <v>0</v>
      </c>
      <c r="BK106" s="116">
        <f>IF($G106=Paramètres!F$5,$D106,0)</f>
        <v>0</v>
      </c>
      <c r="BL106" s="116">
        <f>IF($G106=Paramètres!F$6,$D106,0)</f>
        <v>0</v>
      </c>
      <c r="BM106" s="116">
        <f>IF($G106=Paramètres!F$7,$D106,0)</f>
        <v>0</v>
      </c>
      <c r="BN106" s="116">
        <f>IF($G106=Paramètres!F$8,$D106,0)</f>
        <v>0</v>
      </c>
      <c r="BO106" s="116">
        <f>IF($G106=Paramètres!F$9,$D106,0)</f>
        <v>0</v>
      </c>
      <c r="BP106" s="116">
        <f t="shared" si="29"/>
        <v>0</v>
      </c>
      <c r="BQ106" s="116">
        <f>IF($G106=Paramètres!H$6,$D106,0)</f>
        <v>0</v>
      </c>
      <c r="BR106" s="116">
        <f>IF($G106=Paramètres!I$2,$D106,0)</f>
        <v>0</v>
      </c>
      <c r="BS106" s="116">
        <f>IF($G106=Paramètres!I$3,$D106,0)</f>
        <v>0</v>
      </c>
      <c r="BT106" s="116">
        <f>IF($G106=Paramètres!I$4,$D106,0)</f>
        <v>0</v>
      </c>
      <c r="BU106" s="116">
        <f>IF($G106=Paramètres!J$2,$D106,0)</f>
        <v>0</v>
      </c>
      <c r="BV106" s="116">
        <f>IF($G106=Paramètres!J$3,$D106,0)</f>
        <v>0</v>
      </c>
      <c r="BW106" s="116">
        <f>IF($G106=Paramètres!J$4,$D106,0)</f>
        <v>0</v>
      </c>
      <c r="BX106" s="116">
        <f t="shared" si="56"/>
        <v>0</v>
      </c>
      <c r="BY106" s="116">
        <f t="shared" si="57"/>
        <v>0</v>
      </c>
      <c r="BZ106" s="116">
        <f t="shared" si="58"/>
        <v>0</v>
      </c>
      <c r="CA106" s="116">
        <f t="shared" si="59"/>
        <v>0</v>
      </c>
      <c r="CB106" s="116">
        <f t="shared" si="60"/>
        <v>0</v>
      </c>
      <c r="CC106" s="116">
        <f t="shared" si="61"/>
        <v>0</v>
      </c>
      <c r="CD106" s="116">
        <f t="shared" si="62"/>
        <v>0</v>
      </c>
      <c r="CE106" s="116">
        <f t="shared" si="63"/>
        <v>0</v>
      </c>
      <c r="CF106" s="116">
        <f t="shared" si="64"/>
        <v>0</v>
      </c>
      <c r="CG106" s="116">
        <f t="shared" si="65"/>
        <v>0</v>
      </c>
      <c r="CH106" s="116">
        <f t="shared" si="66"/>
        <v>0</v>
      </c>
      <c r="CI106" s="116">
        <f t="shared" si="67"/>
        <v>0</v>
      </c>
      <c r="CJ106" s="116">
        <f t="shared" si="68"/>
        <v>0</v>
      </c>
      <c r="CK106" s="116">
        <f t="shared" si="69"/>
        <v>0</v>
      </c>
      <c r="CL106" s="116">
        <f t="shared" si="70"/>
        <v>0</v>
      </c>
      <c r="CM106" s="116">
        <f t="shared" si="71"/>
        <v>0</v>
      </c>
      <c r="CN106" s="116">
        <f t="shared" si="72"/>
        <v>0</v>
      </c>
      <c r="CO106" s="116">
        <f t="shared" si="73"/>
        <v>0</v>
      </c>
      <c r="CP106" s="116">
        <f t="shared" si="74"/>
        <v>0</v>
      </c>
      <c r="CQ106" s="116">
        <f t="shared" si="75"/>
        <v>0</v>
      </c>
      <c r="CR106" s="116">
        <f t="shared" si="76"/>
        <v>0</v>
      </c>
      <c r="CS106" s="116">
        <f t="shared" si="77"/>
        <v>0</v>
      </c>
      <c r="CT106" s="116">
        <f t="shared" si="78"/>
        <v>0</v>
      </c>
      <c r="CU106" s="116">
        <f t="shared" si="79"/>
        <v>0</v>
      </c>
    </row>
    <row r="107" spans="5:99">
      <c r="E107" s="106"/>
      <c r="F107" s="109"/>
      <c r="G107" s="109"/>
      <c r="H107" s="109"/>
      <c r="I107" s="109"/>
      <c r="J107" s="110" t="str">
        <f t="shared" ref="J107:J132" si="80">IF(LEFT($F107,2)="60","Achats",IF(LEFT($F107,2)="61","Services",IF(LEFT($F107,2)="62","Extérieur",IF(LEFT($F107,2)="63","Impot",IF(LEFT($F107,2)="64","Personnel",IF(LEFT($F107,2)="65","Gestion",IF(LEFT($F107,2)="66","Dotations","")))))))</f>
        <v/>
      </c>
      <c r="K107" s="116">
        <f>IF(MONTH($B107)=1,IF($G107=Paramètres!H$2,$D107,0),0)</f>
        <v>0</v>
      </c>
      <c r="L107" s="116">
        <f>IF(OR(MONTH($B107)=1,MONTH($B107)=2,MONTH($B107)=3),IF($G107=Paramètres!H$3,$D107,0),0)</f>
        <v>0</v>
      </c>
      <c r="M107" s="116">
        <f>IF(OR(MONTH($B107)=1,MONTH($B107)=2,MONTH($B107)=3),IF($G107=Paramètres!H$4,$D107,0),0)</f>
        <v>0</v>
      </c>
      <c r="N107" s="116">
        <f>IF(OR(MONTH($B107)=1,MONTH($B107)=2,MONTH($B107)=3),IF($G107=Paramètres!H$5,$D107,0),0)</f>
        <v>0</v>
      </c>
      <c r="O107" s="116">
        <f>IF(MONTH($B107)=1,IF($G107=Paramètres!F$4,$D107,0),0)</f>
        <v>0</v>
      </c>
      <c r="P107" s="116">
        <f>IF(MONTH($B107)=2,IF($G107=Paramètres!$H$2,$D107,0),0)</f>
        <v>0</v>
      </c>
      <c r="Q107" s="116">
        <f>IF(MONTH($B107)=2,IF($G107=Paramètres!$F$4,$D107,0),0)</f>
        <v>0</v>
      </c>
      <c r="R107" s="116">
        <f>IF(MONTH($B107)=3,IF($G107=Paramètres!$H$2,$D107,0),0)</f>
        <v>0</v>
      </c>
      <c r="S107" s="116">
        <f>IF(MONTH($B107)=3,IF($G107=Paramètres!$F$4,$D107,0),0)</f>
        <v>0</v>
      </c>
      <c r="T107" s="116">
        <f>IF(MONTH($B107)=4,IF($G107=Paramètres!$H$2,$D107,0),0)</f>
        <v>0</v>
      </c>
      <c r="U107" s="116">
        <f>IF(OR(MONTH($B107)=4,MONTH($B107)=5,MONTH($B107)=6),IF($G107=Paramètres!$H$3,$D107,0),0)</f>
        <v>0</v>
      </c>
      <c r="V107" s="116">
        <f>IF(OR(MONTH($B107)=4,MONTH($B107)=5,MONTH($B107)=6),IF($G107=Paramètres!$H$4,$D107,0),0)</f>
        <v>0</v>
      </c>
      <c r="W107" s="116">
        <f>IF(OR(MONTH($B107)=4,MONTH($B107)=5,MONTH($B107)=6),IF($G107=Paramètres!$H$5,$D107,0),0)</f>
        <v>0</v>
      </c>
      <c r="X107" s="116">
        <f>IF(MONTH($B107)=4,IF($G107=Paramètres!$F$4,$D107,0),0)</f>
        <v>0</v>
      </c>
      <c r="Y107" s="116">
        <f>IF(MONTH($B107)=5,IF($G107=Paramètres!$H$2,$D107,0),0)</f>
        <v>0</v>
      </c>
      <c r="Z107" s="116">
        <f>IF(MONTH($B107)=5,IF($G107=Paramètres!$F$4,$D107,0),0)</f>
        <v>0</v>
      </c>
      <c r="AA107" s="116">
        <f>IF(MONTH($B107)=6,IF($G107=Paramètres!$H$2,$D107,0),0)</f>
        <v>0</v>
      </c>
      <c r="AB107" s="116">
        <f>IF(MONTH($B107)=6,IF($G107=Paramètres!$F$4,$D107,0),0)</f>
        <v>0</v>
      </c>
      <c r="AC107" s="116">
        <f>IF(MONTH($B107)=7,IF($G107=Paramètres!$H$2,$D107,0),0)</f>
        <v>0</v>
      </c>
      <c r="AD107" s="116">
        <f>IF(OR(MONTH($B107)=7,MONTH($B107)=8,MONTH($B107)=9),IF($G107=Paramètres!$H$3,$D107,0),0)</f>
        <v>0</v>
      </c>
      <c r="AE107" s="116">
        <f>IF(OR(MONTH($B107)=7,MONTH($B107)=8,MONTH($B107)=9),IF($G107=Paramètres!$H$4,$D107,0),0)</f>
        <v>0</v>
      </c>
      <c r="AF107" s="116">
        <f>IF(OR(MONTH($B107)=7,MONTH($B107)=8,MONTH($B107)=9),IF($G107=Paramètres!$H$5,$D107,0),0)</f>
        <v>0</v>
      </c>
      <c r="AG107" s="116">
        <f>IF(MONTH($B107)=7,IF($G107=Paramètres!$F$4,$D107,0),0)</f>
        <v>0</v>
      </c>
      <c r="AH107" s="116">
        <f>IF(MONTH($B107)=8,IF($G107=Paramètres!$H$2,$D107,0),0)</f>
        <v>0</v>
      </c>
      <c r="AI107" s="116">
        <f>IF(MONTH($B107)=8,IF($G107=Paramètres!$F$4,$D107,0),0)</f>
        <v>0</v>
      </c>
      <c r="AJ107" s="116">
        <f>IF(MONTH($B107)=9,IF($G107=Paramètres!$H$2,$D107,0),0)</f>
        <v>0</v>
      </c>
      <c r="AK107" s="116">
        <f>IF(MONTH($B107)=9,IF($G107=Paramètres!$F$4,$D107,0),0)</f>
        <v>0</v>
      </c>
      <c r="AL107" s="116">
        <f>IF(MONTH($B107)=10,IF($G107=Paramètres!$H$2,$D107,0),0)</f>
        <v>0</v>
      </c>
      <c r="AM107" s="116">
        <f>IF(OR(MONTH($B107)=10,MONTH($B107)=11,MONTH($B107)=12),IF($G107=Paramètres!$H$3,$D107,0),0)</f>
        <v>0</v>
      </c>
      <c r="AN107" s="116">
        <f>IF(OR(MONTH($B107)=10,MONTH($B107)=11,MONTH($B107)=12),IF($G107=Paramètres!$H$4,$D107,0),0)</f>
        <v>0</v>
      </c>
      <c r="AO107" s="116">
        <f>IF(OR(MONTH($B107)=10,MONTH($B107)=11,MONTH($B107)=12),IF($G107=Paramètres!$H$5,$D107,0),0)</f>
        <v>0</v>
      </c>
      <c r="AP107" s="116">
        <f>IF(MONTH($B107)=10,IF($G107=Paramètres!$F$4,$D107,0),0)</f>
        <v>0</v>
      </c>
      <c r="AQ107" s="116">
        <f>IF(MONTH($B107)=11,IF($G107=Paramètres!$H$2,$D107,0),0)</f>
        <v>0</v>
      </c>
      <c r="AR107" s="116">
        <f>IF(MONTH($B107)=11,IF($G107=Paramètres!$F$4,$D107,0),0)</f>
        <v>0</v>
      </c>
      <c r="AS107" s="116">
        <f>IF(MONTH($B107)=12,IF($G107=Paramètres!$H$2,$D107,0),0)</f>
        <v>0</v>
      </c>
      <c r="AT107" s="116">
        <f>IF(MONTH($B107)=12,IF($G107=Paramètres!$F$4,$D107,0),0)</f>
        <v>0</v>
      </c>
      <c r="AU107" s="116">
        <f>IF($G107=Paramètres!D$2,$D107,0)</f>
        <v>0</v>
      </c>
      <c r="AV107" s="116">
        <f>IF($G107=Paramètres!D$3,$D107,0)</f>
        <v>0</v>
      </c>
      <c r="AW107" s="116">
        <f>IF($G107=Paramètres!D$4,$D107,0)</f>
        <v>0</v>
      </c>
      <c r="AX107" s="116">
        <f>IF($G107=Paramètres!D$5,$D107,0)</f>
        <v>0</v>
      </c>
      <c r="AY107" s="116">
        <f>IF($G107=Paramètres!D$6,$D107,0)</f>
        <v>0</v>
      </c>
      <c r="AZ107" s="116">
        <f>IF($G107=Paramètres!D$7,$D107,0)</f>
        <v>0</v>
      </c>
      <c r="BA107" s="116">
        <f>IF($G107=Paramètres!D$8,$D107,0)</f>
        <v>0</v>
      </c>
      <c r="BB107" s="116">
        <f>IF($G107=Paramètres!D$9,$D107,0)</f>
        <v>0</v>
      </c>
      <c r="BC107" s="116">
        <f>IF($G107=Paramètres!D$10,$D107,0)</f>
        <v>0</v>
      </c>
      <c r="BD107" s="116">
        <f>IF($G107=Paramètres!D$11,$D107,0)</f>
        <v>0</v>
      </c>
      <c r="BE107" s="116">
        <f>IF($G107=Paramètres!D$12,$D107,0)</f>
        <v>0</v>
      </c>
      <c r="BF107" s="116">
        <f>IF($G107=Paramètres!E$2,$D107,0)</f>
        <v>0</v>
      </c>
      <c r="BG107" s="116">
        <f>IF($G107=Paramètres!E$3,$D107,0)</f>
        <v>0</v>
      </c>
      <c r="BH107" s="116">
        <f>IF($G107=Paramètres!E$4,$D107,0)</f>
        <v>0</v>
      </c>
      <c r="BI107" s="116">
        <f>IF($G107=Paramètres!F$2,$D107,0)</f>
        <v>0</v>
      </c>
      <c r="BJ107" s="116">
        <f>IF($G107=Paramètres!F$3,$D107,0)</f>
        <v>0</v>
      </c>
      <c r="BK107" s="116">
        <f>IF($G107=Paramètres!F$5,$D107,0)</f>
        <v>0</v>
      </c>
      <c r="BL107" s="116">
        <f>IF($G107=Paramètres!F$6,$D107,0)</f>
        <v>0</v>
      </c>
      <c r="BM107" s="116">
        <f>IF($G107=Paramètres!F$7,$D107,0)</f>
        <v>0</v>
      </c>
      <c r="BN107" s="116">
        <f>IF($G107=Paramètres!F$8,$D107,0)</f>
        <v>0</v>
      </c>
      <c r="BO107" s="116">
        <f>IF($G107=Paramètres!F$9,$D107,0)</f>
        <v>0</v>
      </c>
      <c r="BP107" s="116">
        <f t="shared" si="29"/>
        <v>0</v>
      </c>
      <c r="BQ107" s="116">
        <f>IF($G107=Paramètres!H$6,$D107,0)</f>
        <v>0</v>
      </c>
      <c r="BR107" s="116">
        <f>IF($G107=Paramètres!I$2,$D107,0)</f>
        <v>0</v>
      </c>
      <c r="BS107" s="116">
        <f>IF($G107=Paramètres!I$3,$D107,0)</f>
        <v>0</v>
      </c>
      <c r="BT107" s="116">
        <f>IF($G107=Paramètres!I$4,$D107,0)</f>
        <v>0</v>
      </c>
      <c r="BU107" s="116">
        <f>IF($G107=Paramètres!J$2,$D107,0)</f>
        <v>0</v>
      </c>
      <c r="BV107" s="116">
        <f>IF($G107=Paramètres!J$3,$D107,0)</f>
        <v>0</v>
      </c>
      <c r="BW107" s="116">
        <f>IF($G107=Paramètres!J$4,$D107,0)</f>
        <v>0</v>
      </c>
      <c r="BX107" s="116">
        <f t="shared" ref="BX107:BX132" si="81">IF(MONTH($B107)=1,IF($E107="Caisse",$D107,0),0)</f>
        <v>0</v>
      </c>
      <c r="BY107" s="116">
        <f t="shared" ref="BY107:BY132" si="82">IF(MONTH($B107)=2,IF($E107="Caisse",$D107,0),0)</f>
        <v>0</v>
      </c>
      <c r="BZ107" s="116">
        <f t="shared" ref="BZ107:BZ132" si="83">IF(MONTH($B107)=3,IF($E107="Caisse",$D107,0),0)</f>
        <v>0</v>
      </c>
      <c r="CA107" s="116">
        <f t="shared" ref="CA107:CA132" si="84">IF(MONTH($B107)=4,IF($E107="Caisse",$D107,0),0)</f>
        <v>0</v>
      </c>
      <c r="CB107" s="116">
        <f t="shared" ref="CB107:CB132" si="85">IF(MONTH($B107)=5,IF($E107="Caisse",$D107,0),0)</f>
        <v>0</v>
      </c>
      <c r="CC107" s="116">
        <f t="shared" ref="CC107:CC132" si="86">IF(MONTH($B107)=6,IF($E107="Caisse",$D107,0),0)</f>
        <v>0</v>
      </c>
      <c r="CD107" s="116">
        <f t="shared" ref="CD107:CD132" si="87">IF(MONTH($B107)=7,IF($E107="Caisse",$D107,0),0)</f>
        <v>0</v>
      </c>
      <c r="CE107" s="116">
        <f t="shared" ref="CE107:CE132" si="88">IF(MONTH($B107)=8,IF($E107="Caisse",$D107,0),0)</f>
        <v>0</v>
      </c>
      <c r="CF107" s="116">
        <f t="shared" ref="CF107:CF132" si="89">IF(MONTH($B107)=9,IF($E107="Caisse",$D107,0),0)</f>
        <v>0</v>
      </c>
      <c r="CG107" s="116">
        <f t="shared" ref="CG107:CG132" si="90">IF(MONTH($B107)=10,IF($E107="Caisse",$D107,0),0)</f>
        <v>0</v>
      </c>
      <c r="CH107" s="116">
        <f t="shared" ref="CH107:CH132" si="91">IF(MONTH($B107)=11,IF($E107="Caisse",$D107,0),0)</f>
        <v>0</v>
      </c>
      <c r="CI107" s="116">
        <f t="shared" ref="CI107:CI132" si="92">IF(MONTH($B107)=12,IF($E107="Caisse",$D107,0),0)</f>
        <v>0</v>
      </c>
      <c r="CJ107" s="116">
        <f t="shared" ref="CJ107:CJ132" si="93">IF(MONTH($B107)=1,IF($E107="Banque",$D107,0),0)</f>
        <v>0</v>
      </c>
      <c r="CK107" s="116">
        <f t="shared" ref="CK107:CK132" si="94">IF(MONTH($B107)=2,IF($E107="Banque",$D107,0),0)</f>
        <v>0</v>
      </c>
      <c r="CL107" s="116">
        <f t="shared" ref="CL107:CL132" si="95">IF(MONTH($B107)=3,IF($E107="Banque",$D107,0),0)</f>
        <v>0</v>
      </c>
      <c r="CM107" s="116">
        <f t="shared" ref="CM107:CM132" si="96">IF(MONTH($B107)=4,IF($E107="Banque",$D107,0),0)</f>
        <v>0</v>
      </c>
      <c r="CN107" s="116">
        <f t="shared" ref="CN107:CN132" si="97">IF(MONTH($B107)=5,IF($E107="Banque",$D107,0),0)</f>
        <v>0</v>
      </c>
      <c r="CO107" s="116">
        <f t="shared" ref="CO107:CO132" si="98">IF(MONTH($B107)=6,IF($E107="Banque",$D107,0),0)</f>
        <v>0</v>
      </c>
      <c r="CP107" s="116">
        <f t="shared" ref="CP107:CP132" si="99">IF(MONTH($B107)=7,IF($E107="Banque",$D107,0),0)</f>
        <v>0</v>
      </c>
      <c r="CQ107" s="116">
        <f t="shared" ref="CQ107:CQ132" si="100">IF(MONTH($B107)=8,IF($E107="Banque",$D107,0),0)</f>
        <v>0</v>
      </c>
      <c r="CR107" s="116">
        <f t="shared" ref="CR107:CR132" si="101">IF(MONTH($B107)=9,IF($E107="Banque",$D107,0),0)</f>
        <v>0</v>
      </c>
      <c r="CS107" s="116">
        <f t="shared" ref="CS107:CS132" si="102">IF(MONTH($B107)=10,IF($E107="Banque",$D107,0),0)</f>
        <v>0</v>
      </c>
      <c r="CT107" s="116">
        <f t="shared" ref="CT107:CT132" si="103">IF(MONTH($B107)=11,IF($E107="Banque",$D107,0),0)</f>
        <v>0</v>
      </c>
      <c r="CU107" s="116">
        <f t="shared" ref="CU107:CU132" si="104">IF(MONTH($B107)=12,IF($E107="Banque",$D107,0),0)</f>
        <v>0</v>
      </c>
    </row>
    <row r="108" spans="5:99">
      <c r="E108" s="106"/>
      <c r="F108" s="109"/>
      <c r="G108" s="109"/>
      <c r="H108" s="109"/>
      <c r="I108" s="109"/>
      <c r="J108" s="110" t="str">
        <f t="shared" si="80"/>
        <v/>
      </c>
      <c r="K108" s="116">
        <f>IF(MONTH($B108)=1,IF($G108=Paramètres!H$2,$D108,0),0)</f>
        <v>0</v>
      </c>
      <c r="L108" s="116">
        <f>IF(OR(MONTH($B108)=1,MONTH($B108)=2,MONTH($B108)=3),IF($G108=Paramètres!H$3,$D108,0),0)</f>
        <v>0</v>
      </c>
      <c r="M108" s="116">
        <f>IF(OR(MONTH($B108)=1,MONTH($B108)=2,MONTH($B108)=3),IF($G108=Paramètres!H$4,$D108,0),0)</f>
        <v>0</v>
      </c>
      <c r="N108" s="116">
        <f>IF(OR(MONTH($B108)=1,MONTH($B108)=2,MONTH($B108)=3),IF($G108=Paramètres!H$5,$D108,0),0)</f>
        <v>0</v>
      </c>
      <c r="O108" s="116">
        <f>IF(MONTH($B108)=1,IF($G108=Paramètres!F$4,$D108,0),0)</f>
        <v>0</v>
      </c>
      <c r="P108" s="116">
        <f>IF(MONTH($B108)=2,IF($G108=Paramètres!$H$2,$D108,0),0)</f>
        <v>0</v>
      </c>
      <c r="Q108" s="116">
        <f>IF(MONTH($B108)=2,IF($G108=Paramètres!$F$4,$D108,0),0)</f>
        <v>0</v>
      </c>
      <c r="R108" s="116">
        <f>IF(MONTH($B108)=3,IF($G108=Paramètres!$H$2,$D108,0),0)</f>
        <v>0</v>
      </c>
      <c r="S108" s="116">
        <f>IF(MONTH($B108)=3,IF($G108=Paramètres!$F$4,$D108,0),0)</f>
        <v>0</v>
      </c>
      <c r="T108" s="116">
        <f>IF(MONTH($B108)=4,IF($G108=Paramètres!$H$2,$D108,0),0)</f>
        <v>0</v>
      </c>
      <c r="U108" s="116">
        <f>IF(OR(MONTH($B108)=4,MONTH($B108)=5,MONTH($B108)=6),IF($G108=Paramètres!$H$3,$D108,0),0)</f>
        <v>0</v>
      </c>
      <c r="V108" s="116">
        <f>IF(OR(MONTH($B108)=4,MONTH($B108)=5,MONTH($B108)=6),IF($G108=Paramètres!$H$4,$D108,0),0)</f>
        <v>0</v>
      </c>
      <c r="W108" s="116">
        <f>IF(OR(MONTH($B108)=4,MONTH($B108)=5,MONTH($B108)=6),IF($G108=Paramètres!$H$5,$D108,0),0)</f>
        <v>0</v>
      </c>
      <c r="X108" s="116">
        <f>IF(MONTH($B108)=4,IF($G108=Paramètres!$F$4,$D108,0),0)</f>
        <v>0</v>
      </c>
      <c r="Y108" s="116">
        <f>IF(MONTH($B108)=5,IF($G108=Paramètres!$H$2,$D108,0),0)</f>
        <v>0</v>
      </c>
      <c r="Z108" s="116">
        <f>IF(MONTH($B108)=5,IF($G108=Paramètres!$F$4,$D108,0),0)</f>
        <v>0</v>
      </c>
      <c r="AA108" s="116">
        <f>IF(MONTH($B108)=6,IF($G108=Paramètres!$H$2,$D108,0),0)</f>
        <v>0</v>
      </c>
      <c r="AB108" s="116">
        <f>IF(MONTH($B108)=6,IF($G108=Paramètres!$F$4,$D108,0),0)</f>
        <v>0</v>
      </c>
      <c r="AC108" s="116">
        <f>IF(MONTH($B108)=7,IF($G108=Paramètres!$H$2,$D108,0),0)</f>
        <v>0</v>
      </c>
      <c r="AD108" s="116">
        <f>IF(OR(MONTH($B108)=7,MONTH($B108)=8,MONTH($B108)=9),IF($G108=Paramètres!$H$3,$D108,0),0)</f>
        <v>0</v>
      </c>
      <c r="AE108" s="116">
        <f>IF(OR(MONTH($B108)=7,MONTH($B108)=8,MONTH($B108)=9),IF($G108=Paramètres!$H$4,$D108,0),0)</f>
        <v>0</v>
      </c>
      <c r="AF108" s="116">
        <f>IF(OR(MONTH($B108)=7,MONTH($B108)=8,MONTH($B108)=9),IF($G108=Paramètres!$H$5,$D108,0),0)</f>
        <v>0</v>
      </c>
      <c r="AG108" s="116">
        <f>IF(MONTH($B108)=7,IF($G108=Paramètres!$F$4,$D108,0),0)</f>
        <v>0</v>
      </c>
      <c r="AH108" s="116">
        <f>IF(MONTH($B108)=8,IF($G108=Paramètres!$H$2,$D108,0),0)</f>
        <v>0</v>
      </c>
      <c r="AI108" s="116">
        <f>IF(MONTH($B108)=8,IF($G108=Paramètres!$F$4,$D108,0),0)</f>
        <v>0</v>
      </c>
      <c r="AJ108" s="116">
        <f>IF(MONTH($B108)=9,IF($G108=Paramètres!$H$2,$D108,0),0)</f>
        <v>0</v>
      </c>
      <c r="AK108" s="116">
        <f>IF(MONTH($B108)=9,IF($G108=Paramètres!$F$4,$D108,0),0)</f>
        <v>0</v>
      </c>
      <c r="AL108" s="116">
        <f>IF(MONTH($B108)=10,IF($G108=Paramètres!$H$2,$D108,0),0)</f>
        <v>0</v>
      </c>
      <c r="AM108" s="116">
        <f>IF(OR(MONTH($B108)=10,MONTH($B108)=11,MONTH($B108)=12),IF($G108=Paramètres!$H$3,$D108,0),0)</f>
        <v>0</v>
      </c>
      <c r="AN108" s="116">
        <f>IF(OR(MONTH($B108)=10,MONTH($B108)=11,MONTH($B108)=12),IF($G108=Paramètres!$H$4,$D108,0),0)</f>
        <v>0</v>
      </c>
      <c r="AO108" s="116">
        <f>IF(OR(MONTH($B108)=10,MONTH($B108)=11,MONTH($B108)=12),IF($G108=Paramètres!$H$5,$D108,0),0)</f>
        <v>0</v>
      </c>
      <c r="AP108" s="116">
        <f>IF(MONTH($B108)=10,IF($G108=Paramètres!$F$4,$D108,0),0)</f>
        <v>0</v>
      </c>
      <c r="AQ108" s="116">
        <f>IF(MONTH($B108)=11,IF($G108=Paramètres!$H$2,$D108,0),0)</f>
        <v>0</v>
      </c>
      <c r="AR108" s="116">
        <f>IF(MONTH($B108)=11,IF($G108=Paramètres!$F$4,$D108,0),0)</f>
        <v>0</v>
      </c>
      <c r="AS108" s="116">
        <f>IF(MONTH($B108)=12,IF($G108=Paramètres!$H$2,$D108,0),0)</f>
        <v>0</v>
      </c>
      <c r="AT108" s="116">
        <f>IF(MONTH($B108)=12,IF($G108=Paramètres!$F$4,$D108,0),0)</f>
        <v>0</v>
      </c>
      <c r="AU108" s="116">
        <f>IF($G108=Paramètres!D$2,$D108,0)</f>
        <v>0</v>
      </c>
      <c r="AV108" s="116">
        <f>IF($G108=Paramètres!D$3,$D108,0)</f>
        <v>0</v>
      </c>
      <c r="AW108" s="116">
        <f>IF($G108=Paramètres!D$4,$D108,0)</f>
        <v>0</v>
      </c>
      <c r="AX108" s="116">
        <f>IF($G108=Paramètres!D$5,$D108,0)</f>
        <v>0</v>
      </c>
      <c r="AY108" s="116">
        <f>IF($G108=Paramètres!D$6,$D108,0)</f>
        <v>0</v>
      </c>
      <c r="AZ108" s="116">
        <f>IF($G108=Paramètres!D$7,$D108,0)</f>
        <v>0</v>
      </c>
      <c r="BA108" s="116">
        <f>IF($G108=Paramètres!D$8,$D108,0)</f>
        <v>0</v>
      </c>
      <c r="BB108" s="116">
        <f>IF($G108=Paramètres!D$9,$D108,0)</f>
        <v>0</v>
      </c>
      <c r="BC108" s="116">
        <f>IF($G108=Paramètres!D$10,$D108,0)</f>
        <v>0</v>
      </c>
      <c r="BD108" s="116">
        <f>IF($G108=Paramètres!D$11,$D108,0)</f>
        <v>0</v>
      </c>
      <c r="BE108" s="116">
        <f>IF($G108=Paramètres!D$12,$D108,0)</f>
        <v>0</v>
      </c>
      <c r="BF108" s="116">
        <f>IF($G108=Paramètres!E$2,$D108,0)</f>
        <v>0</v>
      </c>
      <c r="BG108" s="116">
        <f>IF($G108=Paramètres!E$3,$D108,0)</f>
        <v>0</v>
      </c>
      <c r="BH108" s="116">
        <f>IF($G108=Paramètres!E$4,$D108,0)</f>
        <v>0</v>
      </c>
      <c r="BI108" s="116">
        <f>IF($G108=Paramètres!F$2,$D108,0)</f>
        <v>0</v>
      </c>
      <c r="BJ108" s="116">
        <f>IF($G108=Paramètres!F$3,$D108,0)</f>
        <v>0</v>
      </c>
      <c r="BK108" s="116">
        <f>IF($G108=Paramètres!F$5,$D108,0)</f>
        <v>0</v>
      </c>
      <c r="BL108" s="116">
        <f>IF($G108=Paramètres!F$6,$D108,0)</f>
        <v>0</v>
      </c>
      <c r="BM108" s="116">
        <f>IF($G108=Paramètres!F$7,$D108,0)</f>
        <v>0</v>
      </c>
      <c r="BN108" s="116">
        <f>IF($G108=Paramètres!F$8,$D108,0)</f>
        <v>0</v>
      </c>
      <c r="BO108" s="116">
        <f>IF($G108=Paramètres!F$9,$D108,0)</f>
        <v>0</v>
      </c>
      <c r="BP108" s="116">
        <f t="shared" si="29"/>
        <v>0</v>
      </c>
      <c r="BQ108" s="116">
        <f>IF($G108=Paramètres!H$6,$D108,0)</f>
        <v>0</v>
      </c>
      <c r="BR108" s="116">
        <f>IF($G108=Paramètres!I$2,$D108,0)</f>
        <v>0</v>
      </c>
      <c r="BS108" s="116">
        <f>IF($G108=Paramètres!I$3,$D108,0)</f>
        <v>0</v>
      </c>
      <c r="BT108" s="116">
        <f>IF($G108=Paramètres!I$4,$D108,0)</f>
        <v>0</v>
      </c>
      <c r="BU108" s="116">
        <f>IF($G108=Paramètres!J$2,$D108,0)</f>
        <v>0</v>
      </c>
      <c r="BV108" s="116">
        <f>IF($G108=Paramètres!J$3,$D108,0)</f>
        <v>0</v>
      </c>
      <c r="BW108" s="116">
        <f>IF($G108=Paramètres!J$4,$D108,0)</f>
        <v>0</v>
      </c>
      <c r="BX108" s="116">
        <f t="shared" si="81"/>
        <v>0</v>
      </c>
      <c r="BY108" s="116">
        <f t="shared" si="82"/>
        <v>0</v>
      </c>
      <c r="BZ108" s="116">
        <f t="shared" si="83"/>
        <v>0</v>
      </c>
      <c r="CA108" s="116">
        <f t="shared" si="84"/>
        <v>0</v>
      </c>
      <c r="CB108" s="116">
        <f t="shared" si="85"/>
        <v>0</v>
      </c>
      <c r="CC108" s="116">
        <f t="shared" si="86"/>
        <v>0</v>
      </c>
      <c r="CD108" s="116">
        <f t="shared" si="87"/>
        <v>0</v>
      </c>
      <c r="CE108" s="116">
        <f t="shared" si="88"/>
        <v>0</v>
      </c>
      <c r="CF108" s="116">
        <f t="shared" si="89"/>
        <v>0</v>
      </c>
      <c r="CG108" s="116">
        <f t="shared" si="90"/>
        <v>0</v>
      </c>
      <c r="CH108" s="116">
        <f t="shared" si="91"/>
        <v>0</v>
      </c>
      <c r="CI108" s="116">
        <f t="shared" si="92"/>
        <v>0</v>
      </c>
      <c r="CJ108" s="116">
        <f t="shared" si="93"/>
        <v>0</v>
      </c>
      <c r="CK108" s="116">
        <f t="shared" si="94"/>
        <v>0</v>
      </c>
      <c r="CL108" s="116">
        <f t="shared" si="95"/>
        <v>0</v>
      </c>
      <c r="CM108" s="116">
        <f t="shared" si="96"/>
        <v>0</v>
      </c>
      <c r="CN108" s="116">
        <f t="shared" si="97"/>
        <v>0</v>
      </c>
      <c r="CO108" s="116">
        <f t="shared" si="98"/>
        <v>0</v>
      </c>
      <c r="CP108" s="116">
        <f t="shared" si="99"/>
        <v>0</v>
      </c>
      <c r="CQ108" s="116">
        <f t="shared" si="100"/>
        <v>0</v>
      </c>
      <c r="CR108" s="116">
        <f t="shared" si="101"/>
        <v>0</v>
      </c>
      <c r="CS108" s="116">
        <f t="shared" si="102"/>
        <v>0</v>
      </c>
      <c r="CT108" s="116">
        <f t="shared" si="103"/>
        <v>0</v>
      </c>
      <c r="CU108" s="116">
        <f t="shared" si="104"/>
        <v>0</v>
      </c>
    </row>
    <row r="109" spans="5:99">
      <c r="E109" s="106"/>
      <c r="F109" s="109"/>
      <c r="G109" s="109"/>
      <c r="H109" s="109"/>
      <c r="I109" s="109"/>
      <c r="J109" s="110" t="str">
        <f t="shared" si="80"/>
        <v/>
      </c>
      <c r="K109" s="116">
        <f>IF(MONTH($B109)=1,IF($G109=Paramètres!H$2,$D109,0),0)</f>
        <v>0</v>
      </c>
      <c r="L109" s="116">
        <f>IF(OR(MONTH($B109)=1,MONTH($B109)=2,MONTH($B109)=3),IF($G109=Paramètres!H$3,$D109,0),0)</f>
        <v>0</v>
      </c>
      <c r="M109" s="116">
        <f>IF(OR(MONTH($B109)=1,MONTH($B109)=2,MONTH($B109)=3),IF($G109=Paramètres!H$4,$D109,0),0)</f>
        <v>0</v>
      </c>
      <c r="N109" s="116">
        <f>IF(OR(MONTH($B109)=1,MONTH($B109)=2,MONTH($B109)=3),IF($G109=Paramètres!H$5,$D109,0),0)</f>
        <v>0</v>
      </c>
      <c r="O109" s="116">
        <f>IF(MONTH($B109)=1,IF($G109=Paramètres!F$4,$D109,0),0)</f>
        <v>0</v>
      </c>
      <c r="P109" s="116">
        <f>IF(MONTH($B109)=2,IF($G109=Paramètres!$H$2,$D109,0),0)</f>
        <v>0</v>
      </c>
      <c r="Q109" s="116">
        <f>IF(MONTH($B109)=2,IF($G109=Paramètres!$F$4,$D109,0),0)</f>
        <v>0</v>
      </c>
      <c r="R109" s="116">
        <f>IF(MONTH($B109)=3,IF($G109=Paramètres!$H$2,$D109,0),0)</f>
        <v>0</v>
      </c>
      <c r="S109" s="116">
        <f>IF(MONTH($B109)=3,IF($G109=Paramètres!$F$4,$D109,0),0)</f>
        <v>0</v>
      </c>
      <c r="T109" s="116">
        <f>IF(MONTH($B109)=4,IF($G109=Paramètres!$H$2,$D109,0),0)</f>
        <v>0</v>
      </c>
      <c r="U109" s="116">
        <f>IF(OR(MONTH($B109)=4,MONTH($B109)=5,MONTH($B109)=6),IF($G109=Paramètres!$H$3,$D109,0),0)</f>
        <v>0</v>
      </c>
      <c r="V109" s="116">
        <f>IF(OR(MONTH($B109)=4,MONTH($B109)=5,MONTH($B109)=6),IF($G109=Paramètres!$H$4,$D109,0),0)</f>
        <v>0</v>
      </c>
      <c r="W109" s="116">
        <f>IF(OR(MONTH($B109)=4,MONTH($B109)=5,MONTH($B109)=6),IF($G109=Paramètres!$H$5,$D109,0),0)</f>
        <v>0</v>
      </c>
      <c r="X109" s="116">
        <f>IF(MONTH($B109)=4,IF($G109=Paramètres!$F$4,$D109,0),0)</f>
        <v>0</v>
      </c>
      <c r="Y109" s="116">
        <f>IF(MONTH($B109)=5,IF($G109=Paramètres!$H$2,$D109,0),0)</f>
        <v>0</v>
      </c>
      <c r="Z109" s="116">
        <f>IF(MONTH($B109)=5,IF($G109=Paramètres!$F$4,$D109,0),0)</f>
        <v>0</v>
      </c>
      <c r="AA109" s="116">
        <f>IF(MONTH($B109)=6,IF($G109=Paramètres!$H$2,$D109,0),0)</f>
        <v>0</v>
      </c>
      <c r="AB109" s="116">
        <f>IF(MONTH($B109)=6,IF($G109=Paramètres!$F$4,$D109,0),0)</f>
        <v>0</v>
      </c>
      <c r="AC109" s="116">
        <f>IF(MONTH($B109)=7,IF($G109=Paramètres!$H$2,$D109,0),0)</f>
        <v>0</v>
      </c>
      <c r="AD109" s="116">
        <f>IF(OR(MONTH($B109)=7,MONTH($B109)=8,MONTH($B109)=9),IF($G109=Paramètres!$H$3,$D109,0),0)</f>
        <v>0</v>
      </c>
      <c r="AE109" s="116">
        <f>IF(OR(MONTH($B109)=7,MONTH($B109)=8,MONTH($B109)=9),IF($G109=Paramètres!$H$4,$D109,0),0)</f>
        <v>0</v>
      </c>
      <c r="AF109" s="116">
        <f>IF(OR(MONTH($B109)=7,MONTH($B109)=8,MONTH($B109)=9),IF($G109=Paramètres!$H$5,$D109,0),0)</f>
        <v>0</v>
      </c>
      <c r="AG109" s="116">
        <f>IF(MONTH($B109)=7,IF($G109=Paramètres!$F$4,$D109,0),0)</f>
        <v>0</v>
      </c>
      <c r="AH109" s="116">
        <f>IF(MONTH($B109)=8,IF($G109=Paramètres!$H$2,$D109,0),0)</f>
        <v>0</v>
      </c>
      <c r="AI109" s="116">
        <f>IF(MONTH($B109)=8,IF($G109=Paramètres!$F$4,$D109,0),0)</f>
        <v>0</v>
      </c>
      <c r="AJ109" s="116">
        <f>IF(MONTH($B109)=9,IF($G109=Paramètres!$H$2,$D109,0),0)</f>
        <v>0</v>
      </c>
      <c r="AK109" s="116">
        <f>IF(MONTH($B109)=9,IF($G109=Paramètres!$F$4,$D109,0),0)</f>
        <v>0</v>
      </c>
      <c r="AL109" s="116">
        <f>IF(MONTH($B109)=10,IF($G109=Paramètres!$H$2,$D109,0),0)</f>
        <v>0</v>
      </c>
      <c r="AM109" s="116">
        <f>IF(OR(MONTH($B109)=10,MONTH($B109)=11,MONTH($B109)=12),IF($G109=Paramètres!$H$3,$D109,0),0)</f>
        <v>0</v>
      </c>
      <c r="AN109" s="116">
        <f>IF(OR(MONTH($B109)=10,MONTH($B109)=11,MONTH($B109)=12),IF($G109=Paramètres!$H$4,$D109,0),0)</f>
        <v>0</v>
      </c>
      <c r="AO109" s="116">
        <f>IF(OR(MONTH($B109)=10,MONTH($B109)=11,MONTH($B109)=12),IF($G109=Paramètres!$H$5,$D109,0),0)</f>
        <v>0</v>
      </c>
      <c r="AP109" s="116">
        <f>IF(MONTH($B109)=10,IF($G109=Paramètres!$F$4,$D109,0),0)</f>
        <v>0</v>
      </c>
      <c r="AQ109" s="116">
        <f>IF(MONTH($B109)=11,IF($G109=Paramètres!$H$2,$D109,0),0)</f>
        <v>0</v>
      </c>
      <c r="AR109" s="116">
        <f>IF(MONTH($B109)=11,IF($G109=Paramètres!$F$4,$D109,0),0)</f>
        <v>0</v>
      </c>
      <c r="AS109" s="116">
        <f>IF(MONTH($B109)=12,IF($G109=Paramètres!$H$2,$D109,0),0)</f>
        <v>0</v>
      </c>
      <c r="AT109" s="116">
        <f>IF(MONTH($B109)=12,IF($G109=Paramètres!$F$4,$D109,0),0)</f>
        <v>0</v>
      </c>
      <c r="AU109" s="116">
        <f>IF($G109=Paramètres!D$2,$D109,0)</f>
        <v>0</v>
      </c>
      <c r="AV109" s="116">
        <f>IF($G109=Paramètres!D$3,$D109,0)</f>
        <v>0</v>
      </c>
      <c r="AW109" s="116">
        <f>IF($G109=Paramètres!D$4,$D109,0)</f>
        <v>0</v>
      </c>
      <c r="AX109" s="116">
        <f>IF($G109=Paramètres!D$5,$D109,0)</f>
        <v>0</v>
      </c>
      <c r="AY109" s="116">
        <f>IF($G109=Paramètres!D$6,$D109,0)</f>
        <v>0</v>
      </c>
      <c r="AZ109" s="116">
        <f>IF($G109=Paramètres!D$7,$D109,0)</f>
        <v>0</v>
      </c>
      <c r="BA109" s="116">
        <f>IF($G109=Paramètres!D$8,$D109,0)</f>
        <v>0</v>
      </c>
      <c r="BB109" s="116">
        <f>IF($G109=Paramètres!D$9,$D109,0)</f>
        <v>0</v>
      </c>
      <c r="BC109" s="116">
        <f>IF($G109=Paramètres!D$10,$D109,0)</f>
        <v>0</v>
      </c>
      <c r="BD109" s="116">
        <f>IF($G109=Paramètres!D$11,$D109,0)</f>
        <v>0</v>
      </c>
      <c r="BE109" s="116">
        <f>IF($G109=Paramètres!D$12,$D109,0)</f>
        <v>0</v>
      </c>
      <c r="BF109" s="116">
        <f>IF($G109=Paramètres!E$2,$D109,0)</f>
        <v>0</v>
      </c>
      <c r="BG109" s="116">
        <f>IF($G109=Paramètres!E$3,$D109,0)</f>
        <v>0</v>
      </c>
      <c r="BH109" s="116">
        <f>IF($G109=Paramètres!E$4,$D109,0)</f>
        <v>0</v>
      </c>
      <c r="BI109" s="116">
        <f>IF($G109=Paramètres!F$2,$D109,0)</f>
        <v>0</v>
      </c>
      <c r="BJ109" s="116">
        <f>IF($G109=Paramètres!F$3,$D109,0)</f>
        <v>0</v>
      </c>
      <c r="BK109" s="116">
        <f>IF($G109=Paramètres!F$5,$D109,0)</f>
        <v>0</v>
      </c>
      <c r="BL109" s="116">
        <f>IF($G109=Paramètres!F$6,$D109,0)</f>
        <v>0</v>
      </c>
      <c r="BM109" s="116">
        <f>IF($G109=Paramètres!F$7,$D109,0)</f>
        <v>0</v>
      </c>
      <c r="BN109" s="116">
        <f>IF($G109=Paramètres!F$8,$D109,0)</f>
        <v>0</v>
      </c>
      <c r="BO109" s="116">
        <f>IF($G109=Paramètres!F$9,$D109,0)</f>
        <v>0</v>
      </c>
      <c r="BP109" s="116">
        <f t="shared" si="29"/>
        <v>0</v>
      </c>
      <c r="BQ109" s="116">
        <f>IF($G109=Paramètres!H$6,$D109,0)</f>
        <v>0</v>
      </c>
      <c r="BR109" s="116">
        <f>IF($G109=Paramètres!I$2,$D109,0)</f>
        <v>0</v>
      </c>
      <c r="BS109" s="116">
        <f>IF($G109=Paramètres!I$3,$D109,0)</f>
        <v>0</v>
      </c>
      <c r="BT109" s="116">
        <f>IF($G109=Paramètres!I$4,$D109,0)</f>
        <v>0</v>
      </c>
      <c r="BU109" s="116">
        <f>IF($G109=Paramètres!J$2,$D109,0)</f>
        <v>0</v>
      </c>
      <c r="BV109" s="116">
        <f>IF($G109=Paramètres!J$3,$D109,0)</f>
        <v>0</v>
      </c>
      <c r="BW109" s="116">
        <f>IF($G109=Paramètres!J$4,$D109,0)</f>
        <v>0</v>
      </c>
      <c r="BX109" s="116">
        <f t="shared" si="81"/>
        <v>0</v>
      </c>
      <c r="BY109" s="116">
        <f t="shared" si="82"/>
        <v>0</v>
      </c>
      <c r="BZ109" s="116">
        <f t="shared" si="83"/>
        <v>0</v>
      </c>
      <c r="CA109" s="116">
        <f t="shared" si="84"/>
        <v>0</v>
      </c>
      <c r="CB109" s="116">
        <f t="shared" si="85"/>
        <v>0</v>
      </c>
      <c r="CC109" s="116">
        <f t="shared" si="86"/>
        <v>0</v>
      </c>
      <c r="CD109" s="116">
        <f t="shared" si="87"/>
        <v>0</v>
      </c>
      <c r="CE109" s="116">
        <f t="shared" si="88"/>
        <v>0</v>
      </c>
      <c r="CF109" s="116">
        <f t="shared" si="89"/>
        <v>0</v>
      </c>
      <c r="CG109" s="116">
        <f t="shared" si="90"/>
        <v>0</v>
      </c>
      <c r="CH109" s="116">
        <f t="shared" si="91"/>
        <v>0</v>
      </c>
      <c r="CI109" s="116">
        <f t="shared" si="92"/>
        <v>0</v>
      </c>
      <c r="CJ109" s="116">
        <f t="shared" si="93"/>
        <v>0</v>
      </c>
      <c r="CK109" s="116">
        <f t="shared" si="94"/>
        <v>0</v>
      </c>
      <c r="CL109" s="116">
        <f t="shared" si="95"/>
        <v>0</v>
      </c>
      <c r="CM109" s="116">
        <f t="shared" si="96"/>
        <v>0</v>
      </c>
      <c r="CN109" s="116">
        <f t="shared" si="97"/>
        <v>0</v>
      </c>
      <c r="CO109" s="116">
        <f t="shared" si="98"/>
        <v>0</v>
      </c>
      <c r="CP109" s="116">
        <f t="shared" si="99"/>
        <v>0</v>
      </c>
      <c r="CQ109" s="116">
        <f t="shared" si="100"/>
        <v>0</v>
      </c>
      <c r="CR109" s="116">
        <f t="shared" si="101"/>
        <v>0</v>
      </c>
      <c r="CS109" s="116">
        <f t="shared" si="102"/>
        <v>0</v>
      </c>
      <c r="CT109" s="116">
        <f t="shared" si="103"/>
        <v>0</v>
      </c>
      <c r="CU109" s="116">
        <f t="shared" si="104"/>
        <v>0</v>
      </c>
    </row>
    <row r="110" spans="5:99">
      <c r="E110" s="106"/>
      <c r="F110" s="109"/>
      <c r="G110" s="109"/>
      <c r="H110" s="109"/>
      <c r="I110" s="109"/>
      <c r="J110" s="110" t="str">
        <f t="shared" si="80"/>
        <v/>
      </c>
      <c r="K110" s="116">
        <f>IF(MONTH($B110)=1,IF($G110=Paramètres!H$2,$D110,0),0)</f>
        <v>0</v>
      </c>
      <c r="L110" s="116">
        <f>IF(OR(MONTH($B110)=1,MONTH($B110)=2,MONTH($B110)=3),IF($G110=Paramètres!H$3,$D110,0),0)</f>
        <v>0</v>
      </c>
      <c r="M110" s="116">
        <f>IF(OR(MONTH($B110)=1,MONTH($B110)=2,MONTH($B110)=3),IF($G110=Paramètres!H$4,$D110,0),0)</f>
        <v>0</v>
      </c>
      <c r="N110" s="116">
        <f>IF(OR(MONTH($B110)=1,MONTH($B110)=2,MONTH($B110)=3),IF($G110=Paramètres!H$5,$D110,0),0)</f>
        <v>0</v>
      </c>
      <c r="O110" s="116">
        <f>IF(MONTH($B110)=1,IF($G110=Paramètres!F$4,$D110,0),0)</f>
        <v>0</v>
      </c>
      <c r="P110" s="116">
        <f>IF(MONTH($B110)=2,IF($G110=Paramètres!$H$2,$D110,0),0)</f>
        <v>0</v>
      </c>
      <c r="Q110" s="116">
        <f>IF(MONTH($B110)=2,IF($G110=Paramètres!$F$4,$D110,0),0)</f>
        <v>0</v>
      </c>
      <c r="R110" s="116">
        <f>IF(MONTH($B110)=3,IF($G110=Paramètres!$H$2,$D110,0),0)</f>
        <v>0</v>
      </c>
      <c r="S110" s="116">
        <f>IF(MONTH($B110)=3,IF($G110=Paramètres!$F$4,$D110,0),0)</f>
        <v>0</v>
      </c>
      <c r="T110" s="116">
        <f>IF(MONTH($B110)=4,IF($G110=Paramètres!$H$2,$D110,0),0)</f>
        <v>0</v>
      </c>
      <c r="U110" s="116">
        <f>IF(OR(MONTH($B110)=4,MONTH($B110)=5,MONTH($B110)=6),IF($G110=Paramètres!$H$3,$D110,0),0)</f>
        <v>0</v>
      </c>
      <c r="V110" s="116">
        <f>IF(OR(MONTH($B110)=4,MONTH($B110)=5,MONTH($B110)=6),IF($G110=Paramètres!$H$4,$D110,0),0)</f>
        <v>0</v>
      </c>
      <c r="W110" s="116">
        <f>IF(OR(MONTH($B110)=4,MONTH($B110)=5,MONTH($B110)=6),IF($G110=Paramètres!$H$5,$D110,0),0)</f>
        <v>0</v>
      </c>
      <c r="X110" s="116">
        <f>IF(MONTH($B110)=4,IF($G110=Paramètres!$F$4,$D110,0),0)</f>
        <v>0</v>
      </c>
      <c r="Y110" s="116">
        <f>IF(MONTH($B110)=5,IF($G110=Paramètres!$H$2,$D110,0),0)</f>
        <v>0</v>
      </c>
      <c r="Z110" s="116">
        <f>IF(MONTH($B110)=5,IF($G110=Paramètres!$F$4,$D110,0),0)</f>
        <v>0</v>
      </c>
      <c r="AA110" s="116">
        <f>IF(MONTH($B110)=6,IF($G110=Paramètres!$H$2,$D110,0),0)</f>
        <v>0</v>
      </c>
      <c r="AB110" s="116">
        <f>IF(MONTH($B110)=6,IF($G110=Paramètres!$F$4,$D110,0),0)</f>
        <v>0</v>
      </c>
      <c r="AC110" s="116">
        <f>IF(MONTH($B110)=7,IF($G110=Paramètres!$H$2,$D110,0),0)</f>
        <v>0</v>
      </c>
      <c r="AD110" s="116">
        <f>IF(OR(MONTH($B110)=7,MONTH($B110)=8,MONTH($B110)=9),IF($G110=Paramètres!$H$3,$D110,0),0)</f>
        <v>0</v>
      </c>
      <c r="AE110" s="116">
        <f>IF(OR(MONTH($B110)=7,MONTH($B110)=8,MONTH($B110)=9),IF($G110=Paramètres!$H$4,$D110,0),0)</f>
        <v>0</v>
      </c>
      <c r="AF110" s="116">
        <f>IF(OR(MONTH($B110)=7,MONTH($B110)=8,MONTH($B110)=9),IF($G110=Paramètres!$H$5,$D110,0),0)</f>
        <v>0</v>
      </c>
      <c r="AG110" s="116">
        <f>IF(MONTH($B110)=7,IF($G110=Paramètres!$F$4,$D110,0),0)</f>
        <v>0</v>
      </c>
      <c r="AH110" s="116">
        <f>IF(MONTH($B110)=8,IF($G110=Paramètres!$H$2,$D110,0),0)</f>
        <v>0</v>
      </c>
      <c r="AI110" s="116">
        <f>IF(MONTH($B110)=8,IF($G110=Paramètres!$F$4,$D110,0),0)</f>
        <v>0</v>
      </c>
      <c r="AJ110" s="116">
        <f>IF(MONTH($B110)=9,IF($G110=Paramètres!$H$2,$D110,0),0)</f>
        <v>0</v>
      </c>
      <c r="AK110" s="116">
        <f>IF(MONTH($B110)=9,IF($G110=Paramètres!$F$4,$D110,0),0)</f>
        <v>0</v>
      </c>
      <c r="AL110" s="116">
        <f>IF(MONTH($B110)=10,IF($G110=Paramètres!$H$2,$D110,0),0)</f>
        <v>0</v>
      </c>
      <c r="AM110" s="116">
        <f>IF(OR(MONTH($B110)=10,MONTH($B110)=11,MONTH($B110)=12),IF($G110=Paramètres!$H$3,$D110,0),0)</f>
        <v>0</v>
      </c>
      <c r="AN110" s="116">
        <f>IF(OR(MONTH($B110)=10,MONTH($B110)=11,MONTH($B110)=12),IF($G110=Paramètres!$H$4,$D110,0),0)</f>
        <v>0</v>
      </c>
      <c r="AO110" s="116">
        <f>IF(OR(MONTH($B110)=10,MONTH($B110)=11,MONTH($B110)=12),IF($G110=Paramètres!$H$5,$D110,0),0)</f>
        <v>0</v>
      </c>
      <c r="AP110" s="116">
        <f>IF(MONTH($B110)=10,IF($G110=Paramètres!$F$4,$D110,0),0)</f>
        <v>0</v>
      </c>
      <c r="AQ110" s="116">
        <f>IF(MONTH($B110)=11,IF($G110=Paramètres!$H$2,$D110,0),0)</f>
        <v>0</v>
      </c>
      <c r="AR110" s="116">
        <f>IF(MONTH($B110)=11,IF($G110=Paramètres!$F$4,$D110,0),0)</f>
        <v>0</v>
      </c>
      <c r="AS110" s="116">
        <f>IF(MONTH($B110)=12,IF($G110=Paramètres!$H$2,$D110,0),0)</f>
        <v>0</v>
      </c>
      <c r="AT110" s="116">
        <f>IF(MONTH($B110)=12,IF($G110=Paramètres!$F$4,$D110,0),0)</f>
        <v>0</v>
      </c>
      <c r="AU110" s="116">
        <f>IF($G110=Paramètres!D$2,$D110,0)</f>
        <v>0</v>
      </c>
      <c r="AV110" s="116">
        <f>IF($G110=Paramètres!D$3,$D110,0)</f>
        <v>0</v>
      </c>
      <c r="AW110" s="116">
        <f>IF($G110=Paramètres!D$4,$D110,0)</f>
        <v>0</v>
      </c>
      <c r="AX110" s="116">
        <f>IF($G110=Paramètres!D$5,$D110,0)</f>
        <v>0</v>
      </c>
      <c r="AY110" s="116">
        <f>IF($G110=Paramètres!D$6,$D110,0)</f>
        <v>0</v>
      </c>
      <c r="AZ110" s="116">
        <f>IF($G110=Paramètres!D$7,$D110,0)</f>
        <v>0</v>
      </c>
      <c r="BA110" s="116">
        <f>IF($G110=Paramètres!D$8,$D110,0)</f>
        <v>0</v>
      </c>
      <c r="BB110" s="116">
        <f>IF($G110=Paramètres!D$9,$D110,0)</f>
        <v>0</v>
      </c>
      <c r="BC110" s="116">
        <f>IF($G110=Paramètres!D$10,$D110,0)</f>
        <v>0</v>
      </c>
      <c r="BD110" s="116">
        <f>IF($G110=Paramètres!D$11,$D110,0)</f>
        <v>0</v>
      </c>
      <c r="BE110" s="116">
        <f>IF($G110=Paramètres!D$12,$D110,0)</f>
        <v>0</v>
      </c>
      <c r="BF110" s="116">
        <f>IF($G110=Paramètres!E$2,$D110,0)</f>
        <v>0</v>
      </c>
      <c r="BG110" s="116">
        <f>IF($G110=Paramètres!E$3,$D110,0)</f>
        <v>0</v>
      </c>
      <c r="BH110" s="116">
        <f>IF($G110=Paramètres!E$4,$D110,0)</f>
        <v>0</v>
      </c>
      <c r="BI110" s="116">
        <f>IF($G110=Paramètres!F$2,$D110,0)</f>
        <v>0</v>
      </c>
      <c r="BJ110" s="116">
        <f>IF($G110=Paramètres!F$3,$D110,0)</f>
        <v>0</v>
      </c>
      <c r="BK110" s="116">
        <f>IF($G110=Paramètres!F$5,$D110,0)</f>
        <v>0</v>
      </c>
      <c r="BL110" s="116">
        <f>IF($G110=Paramètres!F$6,$D110,0)</f>
        <v>0</v>
      </c>
      <c r="BM110" s="116">
        <f>IF($G110=Paramètres!F$7,$D110,0)</f>
        <v>0</v>
      </c>
      <c r="BN110" s="116">
        <f>IF($G110=Paramètres!F$8,$D110,0)</f>
        <v>0</v>
      </c>
      <c r="BO110" s="116">
        <f>IF($G110=Paramètres!F$9,$D110,0)</f>
        <v>0</v>
      </c>
      <c r="BP110" s="116">
        <f t="shared" si="29"/>
        <v>0</v>
      </c>
      <c r="BQ110" s="116">
        <f>IF($G110=Paramètres!H$6,$D110,0)</f>
        <v>0</v>
      </c>
      <c r="BR110" s="116">
        <f>IF($G110=Paramètres!I$2,$D110,0)</f>
        <v>0</v>
      </c>
      <c r="BS110" s="116">
        <f>IF($G110=Paramètres!I$3,$D110,0)</f>
        <v>0</v>
      </c>
      <c r="BT110" s="116">
        <f>IF($G110=Paramètres!I$4,$D110,0)</f>
        <v>0</v>
      </c>
      <c r="BU110" s="116">
        <f>IF($G110=Paramètres!J$2,$D110,0)</f>
        <v>0</v>
      </c>
      <c r="BV110" s="116">
        <f>IF($G110=Paramètres!J$3,$D110,0)</f>
        <v>0</v>
      </c>
      <c r="BW110" s="116">
        <f>IF($G110=Paramètres!J$4,$D110,0)</f>
        <v>0</v>
      </c>
      <c r="BX110" s="116">
        <f t="shared" si="81"/>
        <v>0</v>
      </c>
      <c r="BY110" s="116">
        <f t="shared" si="82"/>
        <v>0</v>
      </c>
      <c r="BZ110" s="116">
        <f t="shared" si="83"/>
        <v>0</v>
      </c>
      <c r="CA110" s="116">
        <f t="shared" si="84"/>
        <v>0</v>
      </c>
      <c r="CB110" s="116">
        <f t="shared" si="85"/>
        <v>0</v>
      </c>
      <c r="CC110" s="116">
        <f t="shared" si="86"/>
        <v>0</v>
      </c>
      <c r="CD110" s="116">
        <f t="shared" si="87"/>
        <v>0</v>
      </c>
      <c r="CE110" s="116">
        <f t="shared" si="88"/>
        <v>0</v>
      </c>
      <c r="CF110" s="116">
        <f t="shared" si="89"/>
        <v>0</v>
      </c>
      <c r="CG110" s="116">
        <f t="shared" si="90"/>
        <v>0</v>
      </c>
      <c r="CH110" s="116">
        <f t="shared" si="91"/>
        <v>0</v>
      </c>
      <c r="CI110" s="116">
        <f t="shared" si="92"/>
        <v>0</v>
      </c>
      <c r="CJ110" s="116">
        <f t="shared" si="93"/>
        <v>0</v>
      </c>
      <c r="CK110" s="116">
        <f t="shared" si="94"/>
        <v>0</v>
      </c>
      <c r="CL110" s="116">
        <f t="shared" si="95"/>
        <v>0</v>
      </c>
      <c r="CM110" s="116">
        <f t="shared" si="96"/>
        <v>0</v>
      </c>
      <c r="CN110" s="116">
        <f t="shared" si="97"/>
        <v>0</v>
      </c>
      <c r="CO110" s="116">
        <f t="shared" si="98"/>
        <v>0</v>
      </c>
      <c r="CP110" s="116">
        <f t="shared" si="99"/>
        <v>0</v>
      </c>
      <c r="CQ110" s="116">
        <f t="shared" si="100"/>
        <v>0</v>
      </c>
      <c r="CR110" s="116">
        <f t="shared" si="101"/>
        <v>0</v>
      </c>
      <c r="CS110" s="116">
        <f t="shared" si="102"/>
        <v>0</v>
      </c>
      <c r="CT110" s="116">
        <f t="shared" si="103"/>
        <v>0</v>
      </c>
      <c r="CU110" s="116">
        <f t="shared" si="104"/>
        <v>0</v>
      </c>
    </row>
    <row r="111" spans="5:99">
      <c r="E111" s="106"/>
      <c r="F111" s="109"/>
      <c r="G111" s="109"/>
      <c r="H111" s="109"/>
      <c r="I111" s="109"/>
      <c r="J111" s="110" t="str">
        <f t="shared" si="80"/>
        <v/>
      </c>
      <c r="K111" s="116">
        <f>IF(MONTH($B111)=1,IF($G111=Paramètres!H$2,$D111,0),0)</f>
        <v>0</v>
      </c>
      <c r="L111" s="116">
        <f>IF(OR(MONTH($B111)=1,MONTH($B111)=2,MONTH($B111)=3),IF($G111=Paramètres!H$3,$D111,0),0)</f>
        <v>0</v>
      </c>
      <c r="M111" s="116">
        <f>IF(OR(MONTH($B111)=1,MONTH($B111)=2,MONTH($B111)=3),IF($G111=Paramètres!H$4,$D111,0),0)</f>
        <v>0</v>
      </c>
      <c r="N111" s="116">
        <f>IF(OR(MONTH($B111)=1,MONTH($B111)=2,MONTH($B111)=3),IF($G111=Paramètres!H$5,$D111,0),0)</f>
        <v>0</v>
      </c>
      <c r="O111" s="116">
        <f>IF(MONTH($B111)=1,IF($G111=Paramètres!F$4,$D111,0),0)</f>
        <v>0</v>
      </c>
      <c r="P111" s="116">
        <f>IF(MONTH($B111)=2,IF($G111=Paramètres!$H$2,$D111,0),0)</f>
        <v>0</v>
      </c>
      <c r="Q111" s="116">
        <f>IF(MONTH($B111)=2,IF($G111=Paramètres!$F$4,$D111,0),0)</f>
        <v>0</v>
      </c>
      <c r="R111" s="116">
        <f>IF(MONTH($B111)=3,IF($G111=Paramètres!$H$2,$D111,0),0)</f>
        <v>0</v>
      </c>
      <c r="S111" s="116">
        <f>IF(MONTH($B111)=3,IF($G111=Paramètres!$F$4,$D111,0),0)</f>
        <v>0</v>
      </c>
      <c r="T111" s="116">
        <f>IF(MONTH($B111)=4,IF($G111=Paramètres!$H$2,$D111,0),0)</f>
        <v>0</v>
      </c>
      <c r="U111" s="116">
        <f>IF(OR(MONTH($B111)=4,MONTH($B111)=5,MONTH($B111)=6),IF($G111=Paramètres!$H$3,$D111,0),0)</f>
        <v>0</v>
      </c>
      <c r="V111" s="116">
        <f>IF(OR(MONTH($B111)=4,MONTH($B111)=5,MONTH($B111)=6),IF($G111=Paramètres!$H$4,$D111,0),0)</f>
        <v>0</v>
      </c>
      <c r="W111" s="116">
        <f>IF(OR(MONTH($B111)=4,MONTH($B111)=5,MONTH($B111)=6),IF($G111=Paramètres!$H$5,$D111,0),0)</f>
        <v>0</v>
      </c>
      <c r="X111" s="116">
        <f>IF(MONTH($B111)=4,IF($G111=Paramètres!$F$4,$D111,0),0)</f>
        <v>0</v>
      </c>
      <c r="Y111" s="116">
        <f>IF(MONTH($B111)=5,IF($G111=Paramètres!$H$2,$D111,0),0)</f>
        <v>0</v>
      </c>
      <c r="Z111" s="116">
        <f>IF(MONTH($B111)=5,IF($G111=Paramètres!$F$4,$D111,0),0)</f>
        <v>0</v>
      </c>
      <c r="AA111" s="116">
        <f>IF(MONTH($B111)=6,IF($G111=Paramètres!$H$2,$D111,0),0)</f>
        <v>0</v>
      </c>
      <c r="AB111" s="116">
        <f>IF(MONTH($B111)=6,IF($G111=Paramètres!$F$4,$D111,0),0)</f>
        <v>0</v>
      </c>
      <c r="AC111" s="116">
        <f>IF(MONTH($B111)=7,IF($G111=Paramètres!$H$2,$D111,0),0)</f>
        <v>0</v>
      </c>
      <c r="AD111" s="116">
        <f>IF(OR(MONTH($B111)=7,MONTH($B111)=8,MONTH($B111)=9),IF($G111=Paramètres!$H$3,$D111,0),0)</f>
        <v>0</v>
      </c>
      <c r="AE111" s="116">
        <f>IF(OR(MONTH($B111)=7,MONTH($B111)=8,MONTH($B111)=9),IF($G111=Paramètres!$H$4,$D111,0),0)</f>
        <v>0</v>
      </c>
      <c r="AF111" s="116">
        <f>IF(OR(MONTH($B111)=7,MONTH($B111)=8,MONTH($B111)=9),IF($G111=Paramètres!$H$5,$D111,0),0)</f>
        <v>0</v>
      </c>
      <c r="AG111" s="116">
        <f>IF(MONTH($B111)=7,IF($G111=Paramètres!$F$4,$D111,0),0)</f>
        <v>0</v>
      </c>
      <c r="AH111" s="116">
        <f>IF(MONTH($B111)=8,IF($G111=Paramètres!$H$2,$D111,0),0)</f>
        <v>0</v>
      </c>
      <c r="AI111" s="116">
        <f>IF(MONTH($B111)=8,IF($G111=Paramètres!$F$4,$D111,0),0)</f>
        <v>0</v>
      </c>
      <c r="AJ111" s="116">
        <f>IF(MONTH($B111)=9,IF($G111=Paramètres!$H$2,$D111,0),0)</f>
        <v>0</v>
      </c>
      <c r="AK111" s="116">
        <f>IF(MONTH($B111)=9,IF($G111=Paramètres!$F$4,$D111,0),0)</f>
        <v>0</v>
      </c>
      <c r="AL111" s="116">
        <f>IF(MONTH($B111)=10,IF($G111=Paramètres!$H$2,$D111,0),0)</f>
        <v>0</v>
      </c>
      <c r="AM111" s="116">
        <f>IF(OR(MONTH($B111)=10,MONTH($B111)=11,MONTH($B111)=12),IF($G111=Paramètres!$H$3,$D111,0),0)</f>
        <v>0</v>
      </c>
      <c r="AN111" s="116">
        <f>IF(OR(MONTH($B111)=10,MONTH($B111)=11,MONTH($B111)=12),IF($G111=Paramètres!$H$4,$D111,0),0)</f>
        <v>0</v>
      </c>
      <c r="AO111" s="116">
        <f>IF(OR(MONTH($B111)=10,MONTH($B111)=11,MONTH($B111)=12),IF($G111=Paramètres!$H$5,$D111,0),0)</f>
        <v>0</v>
      </c>
      <c r="AP111" s="116">
        <f>IF(MONTH($B111)=10,IF($G111=Paramètres!$F$4,$D111,0),0)</f>
        <v>0</v>
      </c>
      <c r="AQ111" s="116">
        <f>IF(MONTH($B111)=11,IF($G111=Paramètres!$H$2,$D111,0),0)</f>
        <v>0</v>
      </c>
      <c r="AR111" s="116">
        <f>IF(MONTH($B111)=11,IF($G111=Paramètres!$F$4,$D111,0),0)</f>
        <v>0</v>
      </c>
      <c r="AS111" s="116">
        <f>IF(MONTH($B111)=12,IF($G111=Paramètres!$H$2,$D111,0),0)</f>
        <v>0</v>
      </c>
      <c r="AT111" s="116">
        <f>IF(MONTH($B111)=12,IF($G111=Paramètres!$F$4,$D111,0),0)</f>
        <v>0</v>
      </c>
      <c r="AU111" s="116">
        <f>IF($G111=Paramètres!D$2,$D111,0)</f>
        <v>0</v>
      </c>
      <c r="AV111" s="116">
        <f>IF($G111=Paramètres!D$3,$D111,0)</f>
        <v>0</v>
      </c>
      <c r="AW111" s="116">
        <f>IF($G111=Paramètres!D$4,$D111,0)</f>
        <v>0</v>
      </c>
      <c r="AX111" s="116">
        <f>IF($G111=Paramètres!D$5,$D111,0)</f>
        <v>0</v>
      </c>
      <c r="AY111" s="116">
        <f>IF($G111=Paramètres!D$6,$D111,0)</f>
        <v>0</v>
      </c>
      <c r="AZ111" s="116">
        <f>IF($G111=Paramètres!D$7,$D111,0)</f>
        <v>0</v>
      </c>
      <c r="BA111" s="116">
        <f>IF($G111=Paramètres!D$8,$D111,0)</f>
        <v>0</v>
      </c>
      <c r="BB111" s="116">
        <f>IF($G111=Paramètres!D$9,$D111,0)</f>
        <v>0</v>
      </c>
      <c r="BC111" s="116">
        <f>IF($G111=Paramètres!D$10,$D111,0)</f>
        <v>0</v>
      </c>
      <c r="BD111" s="116">
        <f>IF($G111=Paramètres!D$11,$D111,0)</f>
        <v>0</v>
      </c>
      <c r="BE111" s="116">
        <f>IF($G111=Paramètres!D$12,$D111,0)</f>
        <v>0</v>
      </c>
      <c r="BF111" s="116">
        <f>IF($G111=Paramètres!E$2,$D111,0)</f>
        <v>0</v>
      </c>
      <c r="BG111" s="116">
        <f>IF($G111=Paramètres!E$3,$D111,0)</f>
        <v>0</v>
      </c>
      <c r="BH111" s="116">
        <f>IF($G111=Paramètres!E$4,$D111,0)</f>
        <v>0</v>
      </c>
      <c r="BI111" s="116">
        <f>IF($G111=Paramètres!F$2,$D111,0)</f>
        <v>0</v>
      </c>
      <c r="BJ111" s="116">
        <f>IF($G111=Paramètres!F$3,$D111,0)</f>
        <v>0</v>
      </c>
      <c r="BK111" s="116">
        <f>IF($G111=Paramètres!F$5,$D111,0)</f>
        <v>0</v>
      </c>
      <c r="BL111" s="116">
        <f>IF($G111=Paramètres!F$6,$D111,0)</f>
        <v>0</v>
      </c>
      <c r="BM111" s="116">
        <f>IF($G111=Paramètres!F$7,$D111,0)</f>
        <v>0</v>
      </c>
      <c r="BN111" s="116">
        <f>IF($G111=Paramètres!F$8,$D111,0)</f>
        <v>0</v>
      </c>
      <c r="BO111" s="116">
        <f>IF($G111=Paramètres!F$9,$D111,0)</f>
        <v>0</v>
      </c>
      <c r="BP111" s="116">
        <f t="shared" si="29"/>
        <v>0</v>
      </c>
      <c r="BQ111" s="116">
        <f>IF($G111=Paramètres!H$6,$D111,0)</f>
        <v>0</v>
      </c>
      <c r="BR111" s="116">
        <f>IF($G111=Paramètres!I$2,$D111,0)</f>
        <v>0</v>
      </c>
      <c r="BS111" s="116">
        <f>IF($G111=Paramètres!I$3,$D111,0)</f>
        <v>0</v>
      </c>
      <c r="BT111" s="116">
        <f>IF($G111=Paramètres!I$4,$D111,0)</f>
        <v>0</v>
      </c>
      <c r="BU111" s="116">
        <f>IF($G111=Paramètres!J$2,$D111,0)</f>
        <v>0</v>
      </c>
      <c r="BV111" s="116">
        <f>IF($G111=Paramètres!J$3,$D111,0)</f>
        <v>0</v>
      </c>
      <c r="BW111" s="116">
        <f>IF($G111=Paramètres!J$4,$D111,0)</f>
        <v>0</v>
      </c>
      <c r="BX111" s="116">
        <f t="shared" si="81"/>
        <v>0</v>
      </c>
      <c r="BY111" s="116">
        <f t="shared" si="82"/>
        <v>0</v>
      </c>
      <c r="BZ111" s="116">
        <f t="shared" si="83"/>
        <v>0</v>
      </c>
      <c r="CA111" s="116">
        <f t="shared" si="84"/>
        <v>0</v>
      </c>
      <c r="CB111" s="116">
        <f t="shared" si="85"/>
        <v>0</v>
      </c>
      <c r="CC111" s="116">
        <f t="shared" si="86"/>
        <v>0</v>
      </c>
      <c r="CD111" s="116">
        <f t="shared" si="87"/>
        <v>0</v>
      </c>
      <c r="CE111" s="116">
        <f t="shared" si="88"/>
        <v>0</v>
      </c>
      <c r="CF111" s="116">
        <f t="shared" si="89"/>
        <v>0</v>
      </c>
      <c r="CG111" s="116">
        <f t="shared" si="90"/>
        <v>0</v>
      </c>
      <c r="CH111" s="116">
        <f t="shared" si="91"/>
        <v>0</v>
      </c>
      <c r="CI111" s="116">
        <f t="shared" si="92"/>
        <v>0</v>
      </c>
      <c r="CJ111" s="116">
        <f t="shared" si="93"/>
        <v>0</v>
      </c>
      <c r="CK111" s="116">
        <f t="shared" si="94"/>
        <v>0</v>
      </c>
      <c r="CL111" s="116">
        <f t="shared" si="95"/>
        <v>0</v>
      </c>
      <c r="CM111" s="116">
        <f t="shared" si="96"/>
        <v>0</v>
      </c>
      <c r="CN111" s="116">
        <f t="shared" si="97"/>
        <v>0</v>
      </c>
      <c r="CO111" s="116">
        <f t="shared" si="98"/>
        <v>0</v>
      </c>
      <c r="CP111" s="116">
        <f t="shared" si="99"/>
        <v>0</v>
      </c>
      <c r="CQ111" s="116">
        <f t="shared" si="100"/>
        <v>0</v>
      </c>
      <c r="CR111" s="116">
        <f t="shared" si="101"/>
        <v>0</v>
      </c>
      <c r="CS111" s="116">
        <f t="shared" si="102"/>
        <v>0</v>
      </c>
      <c r="CT111" s="116">
        <f t="shared" si="103"/>
        <v>0</v>
      </c>
      <c r="CU111" s="116">
        <f t="shared" si="104"/>
        <v>0</v>
      </c>
    </row>
    <row r="112" spans="5:99">
      <c r="E112" s="106"/>
      <c r="F112" s="109"/>
      <c r="G112" s="109"/>
      <c r="H112" s="109"/>
      <c r="I112" s="109"/>
      <c r="J112" s="110" t="str">
        <f t="shared" si="80"/>
        <v/>
      </c>
      <c r="K112" s="116">
        <f>IF(MONTH($B112)=1,IF($G112=Paramètres!H$2,$D112,0),0)</f>
        <v>0</v>
      </c>
      <c r="L112" s="116">
        <f>IF(OR(MONTH($B112)=1,MONTH($B112)=2,MONTH($B112)=3),IF($G112=Paramètres!H$3,$D112,0),0)</f>
        <v>0</v>
      </c>
      <c r="M112" s="116">
        <f>IF(OR(MONTH($B112)=1,MONTH($B112)=2,MONTH($B112)=3),IF($G112=Paramètres!H$4,$D112,0),0)</f>
        <v>0</v>
      </c>
      <c r="N112" s="116">
        <f>IF(OR(MONTH($B112)=1,MONTH($B112)=2,MONTH($B112)=3),IF($G112=Paramètres!H$5,$D112,0),0)</f>
        <v>0</v>
      </c>
      <c r="O112" s="116">
        <f>IF(MONTH($B112)=1,IF($G112=Paramètres!F$4,$D112,0),0)</f>
        <v>0</v>
      </c>
      <c r="P112" s="116">
        <f>IF(MONTH($B112)=2,IF($G112=Paramètres!$H$2,$D112,0),0)</f>
        <v>0</v>
      </c>
      <c r="Q112" s="116">
        <f>IF(MONTH($B112)=2,IF($G112=Paramètres!$F$4,$D112,0),0)</f>
        <v>0</v>
      </c>
      <c r="R112" s="116">
        <f>IF(MONTH($B112)=3,IF($G112=Paramètres!$H$2,$D112,0),0)</f>
        <v>0</v>
      </c>
      <c r="S112" s="116">
        <f>IF(MONTH($B112)=3,IF($G112=Paramètres!$F$4,$D112,0),0)</f>
        <v>0</v>
      </c>
      <c r="T112" s="116">
        <f>IF(MONTH($B112)=4,IF($G112=Paramètres!$H$2,$D112,0),0)</f>
        <v>0</v>
      </c>
      <c r="U112" s="116">
        <f>IF(OR(MONTH($B112)=4,MONTH($B112)=5,MONTH($B112)=6),IF($G112=Paramètres!$H$3,$D112,0),0)</f>
        <v>0</v>
      </c>
      <c r="V112" s="116">
        <f>IF(OR(MONTH($B112)=4,MONTH($B112)=5,MONTH($B112)=6),IF($G112=Paramètres!$H$4,$D112,0),0)</f>
        <v>0</v>
      </c>
      <c r="W112" s="116">
        <f>IF(OR(MONTH($B112)=4,MONTH($B112)=5,MONTH($B112)=6),IF($G112=Paramètres!$H$5,$D112,0),0)</f>
        <v>0</v>
      </c>
      <c r="X112" s="116">
        <f>IF(MONTH($B112)=4,IF($G112=Paramètres!$F$4,$D112,0),0)</f>
        <v>0</v>
      </c>
      <c r="Y112" s="116">
        <f>IF(MONTH($B112)=5,IF($G112=Paramètres!$H$2,$D112,0),0)</f>
        <v>0</v>
      </c>
      <c r="Z112" s="116">
        <f>IF(MONTH($B112)=5,IF($G112=Paramètres!$F$4,$D112,0),0)</f>
        <v>0</v>
      </c>
      <c r="AA112" s="116">
        <f>IF(MONTH($B112)=6,IF($G112=Paramètres!$H$2,$D112,0),0)</f>
        <v>0</v>
      </c>
      <c r="AB112" s="116">
        <f>IF(MONTH($B112)=6,IF($G112=Paramètres!$F$4,$D112,0),0)</f>
        <v>0</v>
      </c>
      <c r="AC112" s="116">
        <f>IF(MONTH($B112)=7,IF($G112=Paramètres!$H$2,$D112,0),0)</f>
        <v>0</v>
      </c>
      <c r="AD112" s="116">
        <f>IF(OR(MONTH($B112)=7,MONTH($B112)=8,MONTH($B112)=9),IF($G112=Paramètres!$H$3,$D112,0),0)</f>
        <v>0</v>
      </c>
      <c r="AE112" s="116">
        <f>IF(OR(MONTH($B112)=7,MONTH($B112)=8,MONTH($B112)=9),IF($G112=Paramètres!$H$4,$D112,0),0)</f>
        <v>0</v>
      </c>
      <c r="AF112" s="116">
        <f>IF(OR(MONTH($B112)=7,MONTH($B112)=8,MONTH($B112)=9),IF($G112=Paramètres!$H$5,$D112,0),0)</f>
        <v>0</v>
      </c>
      <c r="AG112" s="116">
        <f>IF(MONTH($B112)=7,IF($G112=Paramètres!$F$4,$D112,0),0)</f>
        <v>0</v>
      </c>
      <c r="AH112" s="116">
        <f>IF(MONTH($B112)=8,IF($G112=Paramètres!$H$2,$D112,0),0)</f>
        <v>0</v>
      </c>
      <c r="AI112" s="116">
        <f>IF(MONTH($B112)=8,IF($G112=Paramètres!$F$4,$D112,0),0)</f>
        <v>0</v>
      </c>
      <c r="AJ112" s="116">
        <f>IF(MONTH($B112)=9,IF($G112=Paramètres!$H$2,$D112,0),0)</f>
        <v>0</v>
      </c>
      <c r="AK112" s="116">
        <f>IF(MONTH($B112)=9,IF($G112=Paramètres!$F$4,$D112,0),0)</f>
        <v>0</v>
      </c>
      <c r="AL112" s="116">
        <f>IF(MONTH($B112)=10,IF($G112=Paramètres!$H$2,$D112,0),0)</f>
        <v>0</v>
      </c>
      <c r="AM112" s="116">
        <f>IF(OR(MONTH($B112)=10,MONTH($B112)=11,MONTH($B112)=12),IF($G112=Paramètres!$H$3,$D112,0),0)</f>
        <v>0</v>
      </c>
      <c r="AN112" s="116">
        <f>IF(OR(MONTH($B112)=10,MONTH($B112)=11,MONTH($B112)=12),IF($G112=Paramètres!$H$4,$D112,0),0)</f>
        <v>0</v>
      </c>
      <c r="AO112" s="116">
        <f>IF(OR(MONTH($B112)=10,MONTH($B112)=11,MONTH($B112)=12),IF($G112=Paramètres!$H$5,$D112,0),0)</f>
        <v>0</v>
      </c>
      <c r="AP112" s="116">
        <f>IF(MONTH($B112)=10,IF($G112=Paramètres!$F$4,$D112,0),0)</f>
        <v>0</v>
      </c>
      <c r="AQ112" s="116">
        <f>IF(MONTH($B112)=11,IF($G112=Paramètres!$H$2,$D112,0),0)</f>
        <v>0</v>
      </c>
      <c r="AR112" s="116">
        <f>IF(MONTH($B112)=11,IF($G112=Paramètres!$F$4,$D112,0),0)</f>
        <v>0</v>
      </c>
      <c r="AS112" s="116">
        <f>IF(MONTH($B112)=12,IF($G112=Paramètres!$H$2,$D112,0),0)</f>
        <v>0</v>
      </c>
      <c r="AT112" s="116">
        <f>IF(MONTH($B112)=12,IF($G112=Paramètres!$F$4,$D112,0),0)</f>
        <v>0</v>
      </c>
      <c r="AU112" s="116">
        <f>IF($G112=Paramètres!D$2,$D112,0)</f>
        <v>0</v>
      </c>
      <c r="AV112" s="116">
        <f>IF($G112=Paramètres!D$3,$D112,0)</f>
        <v>0</v>
      </c>
      <c r="AW112" s="116">
        <f>IF($G112=Paramètres!D$4,$D112,0)</f>
        <v>0</v>
      </c>
      <c r="AX112" s="116">
        <f>IF($G112=Paramètres!D$5,$D112,0)</f>
        <v>0</v>
      </c>
      <c r="AY112" s="116">
        <f>IF($G112=Paramètres!D$6,$D112,0)</f>
        <v>0</v>
      </c>
      <c r="AZ112" s="116">
        <f>IF($G112=Paramètres!D$7,$D112,0)</f>
        <v>0</v>
      </c>
      <c r="BA112" s="116">
        <f>IF($G112=Paramètres!D$8,$D112,0)</f>
        <v>0</v>
      </c>
      <c r="BB112" s="116">
        <f>IF($G112=Paramètres!D$9,$D112,0)</f>
        <v>0</v>
      </c>
      <c r="BC112" s="116">
        <f>IF($G112=Paramètres!D$10,$D112,0)</f>
        <v>0</v>
      </c>
      <c r="BD112" s="116">
        <f>IF($G112=Paramètres!D$11,$D112,0)</f>
        <v>0</v>
      </c>
      <c r="BE112" s="116">
        <f>IF($G112=Paramètres!D$12,$D112,0)</f>
        <v>0</v>
      </c>
      <c r="BF112" s="116">
        <f>IF($G112=Paramètres!E$2,$D112,0)</f>
        <v>0</v>
      </c>
      <c r="BG112" s="116">
        <f>IF($G112=Paramètres!E$3,$D112,0)</f>
        <v>0</v>
      </c>
      <c r="BH112" s="116">
        <f>IF($G112=Paramètres!E$4,$D112,0)</f>
        <v>0</v>
      </c>
      <c r="BI112" s="116">
        <f>IF($G112=Paramètres!F$2,$D112,0)</f>
        <v>0</v>
      </c>
      <c r="BJ112" s="116">
        <f>IF($G112=Paramètres!F$3,$D112,0)</f>
        <v>0</v>
      </c>
      <c r="BK112" s="116">
        <f>IF($G112=Paramètres!F$5,$D112,0)</f>
        <v>0</v>
      </c>
      <c r="BL112" s="116">
        <f>IF($G112=Paramètres!F$6,$D112,0)</f>
        <v>0</v>
      </c>
      <c r="BM112" s="116">
        <f>IF($G112=Paramètres!F$7,$D112,0)</f>
        <v>0</v>
      </c>
      <c r="BN112" s="116">
        <f>IF($G112=Paramètres!F$8,$D112,0)</f>
        <v>0</v>
      </c>
      <c r="BO112" s="116">
        <f>IF($G112=Paramètres!F$9,$D112,0)</f>
        <v>0</v>
      </c>
      <c r="BP112" s="116">
        <f t="shared" si="29"/>
        <v>0</v>
      </c>
      <c r="BQ112" s="116">
        <f>IF($G112=Paramètres!H$6,$D112,0)</f>
        <v>0</v>
      </c>
      <c r="BR112" s="116">
        <f>IF($G112=Paramètres!I$2,$D112,0)</f>
        <v>0</v>
      </c>
      <c r="BS112" s="116">
        <f>IF($G112=Paramètres!I$3,$D112,0)</f>
        <v>0</v>
      </c>
      <c r="BT112" s="116">
        <f>IF($G112=Paramètres!I$4,$D112,0)</f>
        <v>0</v>
      </c>
      <c r="BU112" s="116">
        <f>IF($G112=Paramètres!J$2,$D112,0)</f>
        <v>0</v>
      </c>
      <c r="BV112" s="116">
        <f>IF($G112=Paramètres!J$3,$D112,0)</f>
        <v>0</v>
      </c>
      <c r="BW112" s="116">
        <f>IF($G112=Paramètres!J$4,$D112,0)</f>
        <v>0</v>
      </c>
      <c r="BX112" s="116">
        <f t="shared" si="81"/>
        <v>0</v>
      </c>
      <c r="BY112" s="116">
        <f t="shared" si="82"/>
        <v>0</v>
      </c>
      <c r="BZ112" s="116">
        <f t="shared" si="83"/>
        <v>0</v>
      </c>
      <c r="CA112" s="116">
        <f t="shared" si="84"/>
        <v>0</v>
      </c>
      <c r="CB112" s="116">
        <f t="shared" si="85"/>
        <v>0</v>
      </c>
      <c r="CC112" s="116">
        <f t="shared" si="86"/>
        <v>0</v>
      </c>
      <c r="CD112" s="116">
        <f t="shared" si="87"/>
        <v>0</v>
      </c>
      <c r="CE112" s="116">
        <f t="shared" si="88"/>
        <v>0</v>
      </c>
      <c r="CF112" s="116">
        <f t="shared" si="89"/>
        <v>0</v>
      </c>
      <c r="CG112" s="116">
        <f t="shared" si="90"/>
        <v>0</v>
      </c>
      <c r="CH112" s="116">
        <f t="shared" si="91"/>
        <v>0</v>
      </c>
      <c r="CI112" s="116">
        <f t="shared" si="92"/>
        <v>0</v>
      </c>
      <c r="CJ112" s="116">
        <f t="shared" si="93"/>
        <v>0</v>
      </c>
      <c r="CK112" s="116">
        <f t="shared" si="94"/>
        <v>0</v>
      </c>
      <c r="CL112" s="116">
        <f t="shared" si="95"/>
        <v>0</v>
      </c>
      <c r="CM112" s="116">
        <f t="shared" si="96"/>
        <v>0</v>
      </c>
      <c r="CN112" s="116">
        <f t="shared" si="97"/>
        <v>0</v>
      </c>
      <c r="CO112" s="116">
        <f t="shared" si="98"/>
        <v>0</v>
      </c>
      <c r="CP112" s="116">
        <f t="shared" si="99"/>
        <v>0</v>
      </c>
      <c r="CQ112" s="116">
        <f t="shared" si="100"/>
        <v>0</v>
      </c>
      <c r="CR112" s="116">
        <f t="shared" si="101"/>
        <v>0</v>
      </c>
      <c r="CS112" s="116">
        <f t="shared" si="102"/>
        <v>0</v>
      </c>
      <c r="CT112" s="116">
        <f t="shared" si="103"/>
        <v>0</v>
      </c>
      <c r="CU112" s="116">
        <f t="shared" si="104"/>
        <v>0</v>
      </c>
    </row>
    <row r="113" spans="5:99">
      <c r="E113" s="106"/>
      <c r="F113" s="109"/>
      <c r="G113" s="109"/>
      <c r="H113" s="109"/>
      <c r="I113" s="109"/>
      <c r="J113" s="110" t="str">
        <f t="shared" si="80"/>
        <v/>
      </c>
      <c r="K113" s="116">
        <f>IF(MONTH($B113)=1,IF($G113=Paramètres!H$2,$D113,0),0)</f>
        <v>0</v>
      </c>
      <c r="L113" s="116">
        <f>IF(OR(MONTH($B113)=1,MONTH($B113)=2,MONTH($B113)=3),IF($G113=Paramètres!H$3,$D113,0),0)</f>
        <v>0</v>
      </c>
      <c r="M113" s="116">
        <f>IF(OR(MONTH($B113)=1,MONTH($B113)=2,MONTH($B113)=3),IF($G113=Paramètres!H$4,$D113,0),0)</f>
        <v>0</v>
      </c>
      <c r="N113" s="116">
        <f>IF(OR(MONTH($B113)=1,MONTH($B113)=2,MONTH($B113)=3),IF($G113=Paramètres!H$5,$D113,0),0)</f>
        <v>0</v>
      </c>
      <c r="O113" s="116">
        <f>IF(MONTH($B113)=1,IF($G113=Paramètres!F$4,$D113,0),0)</f>
        <v>0</v>
      </c>
      <c r="P113" s="116">
        <f>IF(MONTH($B113)=2,IF($G113=Paramètres!$H$2,$D113,0),0)</f>
        <v>0</v>
      </c>
      <c r="Q113" s="116">
        <f>IF(MONTH($B113)=2,IF($G113=Paramètres!$F$4,$D113,0),0)</f>
        <v>0</v>
      </c>
      <c r="R113" s="116">
        <f>IF(MONTH($B113)=3,IF($G113=Paramètres!$H$2,$D113,0),0)</f>
        <v>0</v>
      </c>
      <c r="S113" s="116">
        <f>IF(MONTH($B113)=3,IF($G113=Paramètres!$F$4,$D113,0),0)</f>
        <v>0</v>
      </c>
      <c r="T113" s="116">
        <f>IF(MONTH($B113)=4,IF($G113=Paramètres!$H$2,$D113,0),0)</f>
        <v>0</v>
      </c>
      <c r="U113" s="116">
        <f>IF(OR(MONTH($B113)=4,MONTH($B113)=5,MONTH($B113)=6),IF($G113=Paramètres!$H$3,$D113,0),0)</f>
        <v>0</v>
      </c>
      <c r="V113" s="116">
        <f>IF(OR(MONTH($B113)=4,MONTH($B113)=5,MONTH($B113)=6),IF($G113=Paramètres!$H$4,$D113,0),0)</f>
        <v>0</v>
      </c>
      <c r="W113" s="116">
        <f>IF(OR(MONTH($B113)=4,MONTH($B113)=5,MONTH($B113)=6),IF($G113=Paramètres!$H$5,$D113,0),0)</f>
        <v>0</v>
      </c>
      <c r="X113" s="116">
        <f>IF(MONTH($B113)=4,IF($G113=Paramètres!$F$4,$D113,0),0)</f>
        <v>0</v>
      </c>
      <c r="Y113" s="116">
        <f>IF(MONTH($B113)=5,IF($G113=Paramètres!$H$2,$D113,0),0)</f>
        <v>0</v>
      </c>
      <c r="Z113" s="116">
        <f>IF(MONTH($B113)=5,IF($G113=Paramètres!$F$4,$D113,0),0)</f>
        <v>0</v>
      </c>
      <c r="AA113" s="116">
        <f>IF(MONTH($B113)=6,IF($G113=Paramètres!$H$2,$D113,0),0)</f>
        <v>0</v>
      </c>
      <c r="AB113" s="116">
        <f>IF(MONTH($B113)=6,IF($G113=Paramètres!$F$4,$D113,0),0)</f>
        <v>0</v>
      </c>
      <c r="AC113" s="116">
        <f>IF(MONTH($B113)=7,IF($G113=Paramètres!$H$2,$D113,0),0)</f>
        <v>0</v>
      </c>
      <c r="AD113" s="116">
        <f>IF(OR(MONTH($B113)=7,MONTH($B113)=8,MONTH($B113)=9),IF($G113=Paramètres!$H$3,$D113,0),0)</f>
        <v>0</v>
      </c>
      <c r="AE113" s="116">
        <f>IF(OR(MONTH($B113)=7,MONTH($B113)=8,MONTH($B113)=9),IF($G113=Paramètres!$H$4,$D113,0),0)</f>
        <v>0</v>
      </c>
      <c r="AF113" s="116">
        <f>IF(OR(MONTH($B113)=7,MONTH($B113)=8,MONTH($B113)=9),IF($G113=Paramètres!$H$5,$D113,0),0)</f>
        <v>0</v>
      </c>
      <c r="AG113" s="116">
        <f>IF(MONTH($B113)=7,IF($G113=Paramètres!$F$4,$D113,0),0)</f>
        <v>0</v>
      </c>
      <c r="AH113" s="116">
        <f>IF(MONTH($B113)=8,IF($G113=Paramètres!$H$2,$D113,0),0)</f>
        <v>0</v>
      </c>
      <c r="AI113" s="116">
        <f>IF(MONTH($B113)=8,IF($G113=Paramètres!$F$4,$D113,0),0)</f>
        <v>0</v>
      </c>
      <c r="AJ113" s="116">
        <f>IF(MONTH($B113)=9,IF($G113=Paramètres!$H$2,$D113,0),0)</f>
        <v>0</v>
      </c>
      <c r="AK113" s="116">
        <f>IF(MONTH($B113)=9,IF($G113=Paramètres!$F$4,$D113,0),0)</f>
        <v>0</v>
      </c>
      <c r="AL113" s="116">
        <f>IF(MONTH($B113)=10,IF($G113=Paramètres!$H$2,$D113,0),0)</f>
        <v>0</v>
      </c>
      <c r="AM113" s="116">
        <f>IF(OR(MONTH($B113)=10,MONTH($B113)=11,MONTH($B113)=12),IF($G113=Paramètres!$H$3,$D113,0),0)</f>
        <v>0</v>
      </c>
      <c r="AN113" s="116">
        <f>IF(OR(MONTH($B113)=10,MONTH($B113)=11,MONTH($B113)=12),IF($G113=Paramètres!$H$4,$D113,0),0)</f>
        <v>0</v>
      </c>
      <c r="AO113" s="116">
        <f>IF(OR(MONTH($B113)=10,MONTH($B113)=11,MONTH($B113)=12),IF($G113=Paramètres!$H$5,$D113,0),0)</f>
        <v>0</v>
      </c>
      <c r="AP113" s="116">
        <f>IF(MONTH($B113)=10,IF($G113=Paramètres!$F$4,$D113,0),0)</f>
        <v>0</v>
      </c>
      <c r="AQ113" s="116">
        <f>IF(MONTH($B113)=11,IF($G113=Paramètres!$H$2,$D113,0),0)</f>
        <v>0</v>
      </c>
      <c r="AR113" s="116">
        <f>IF(MONTH($B113)=11,IF($G113=Paramètres!$F$4,$D113,0),0)</f>
        <v>0</v>
      </c>
      <c r="AS113" s="116">
        <f>IF(MONTH($B113)=12,IF($G113=Paramètres!$H$2,$D113,0),0)</f>
        <v>0</v>
      </c>
      <c r="AT113" s="116">
        <f>IF(MONTH($B113)=12,IF($G113=Paramètres!$F$4,$D113,0),0)</f>
        <v>0</v>
      </c>
      <c r="AU113" s="116">
        <f>IF($G113=Paramètres!D$2,$D113,0)</f>
        <v>0</v>
      </c>
      <c r="AV113" s="116">
        <f>IF($G113=Paramètres!D$3,$D113,0)</f>
        <v>0</v>
      </c>
      <c r="AW113" s="116">
        <f>IF($G113=Paramètres!D$4,$D113,0)</f>
        <v>0</v>
      </c>
      <c r="AX113" s="116">
        <f>IF($G113=Paramètres!D$5,$D113,0)</f>
        <v>0</v>
      </c>
      <c r="AY113" s="116">
        <f>IF($G113=Paramètres!D$6,$D113,0)</f>
        <v>0</v>
      </c>
      <c r="AZ113" s="116">
        <f>IF($G113=Paramètres!D$7,$D113,0)</f>
        <v>0</v>
      </c>
      <c r="BA113" s="116">
        <f>IF($G113=Paramètres!D$8,$D113,0)</f>
        <v>0</v>
      </c>
      <c r="BB113" s="116">
        <f>IF($G113=Paramètres!D$9,$D113,0)</f>
        <v>0</v>
      </c>
      <c r="BC113" s="116">
        <f>IF($G113=Paramètres!D$10,$D113,0)</f>
        <v>0</v>
      </c>
      <c r="BD113" s="116">
        <f>IF($G113=Paramètres!D$11,$D113,0)</f>
        <v>0</v>
      </c>
      <c r="BE113" s="116">
        <f>IF($G113=Paramètres!D$12,$D113,0)</f>
        <v>0</v>
      </c>
      <c r="BF113" s="116">
        <f>IF($G113=Paramètres!E$2,$D113,0)</f>
        <v>0</v>
      </c>
      <c r="BG113" s="116">
        <f>IF($G113=Paramètres!E$3,$D113,0)</f>
        <v>0</v>
      </c>
      <c r="BH113" s="116">
        <f>IF($G113=Paramètres!E$4,$D113,0)</f>
        <v>0</v>
      </c>
      <c r="BI113" s="116">
        <f>IF($G113=Paramètres!F$2,$D113,0)</f>
        <v>0</v>
      </c>
      <c r="BJ113" s="116">
        <f>IF($G113=Paramètres!F$3,$D113,0)</f>
        <v>0</v>
      </c>
      <c r="BK113" s="116">
        <f>IF($G113=Paramètres!F$5,$D113,0)</f>
        <v>0</v>
      </c>
      <c r="BL113" s="116">
        <f>IF($G113=Paramètres!F$6,$D113,0)</f>
        <v>0</v>
      </c>
      <c r="BM113" s="116">
        <f>IF($G113=Paramètres!F$7,$D113,0)</f>
        <v>0</v>
      </c>
      <c r="BN113" s="116">
        <f>IF($G113=Paramètres!F$8,$D113,0)</f>
        <v>0</v>
      </c>
      <c r="BO113" s="116">
        <f>IF($G113=Paramètres!F$9,$D113,0)</f>
        <v>0</v>
      </c>
      <c r="BP113" s="116">
        <f t="shared" si="29"/>
        <v>0</v>
      </c>
      <c r="BQ113" s="116">
        <f>IF($G113=Paramètres!H$6,$D113,0)</f>
        <v>0</v>
      </c>
      <c r="BR113" s="116">
        <f>IF($G113=Paramètres!I$2,$D113,0)</f>
        <v>0</v>
      </c>
      <c r="BS113" s="116">
        <f>IF($G113=Paramètres!I$3,$D113,0)</f>
        <v>0</v>
      </c>
      <c r="BT113" s="116">
        <f>IF($G113=Paramètres!I$4,$D113,0)</f>
        <v>0</v>
      </c>
      <c r="BU113" s="116">
        <f>IF($G113=Paramètres!J$2,$D113,0)</f>
        <v>0</v>
      </c>
      <c r="BV113" s="116">
        <f>IF($G113=Paramètres!J$3,$D113,0)</f>
        <v>0</v>
      </c>
      <c r="BW113" s="116">
        <f>IF($G113=Paramètres!J$4,$D113,0)</f>
        <v>0</v>
      </c>
      <c r="BX113" s="116">
        <f t="shared" si="81"/>
        <v>0</v>
      </c>
      <c r="BY113" s="116">
        <f t="shared" si="82"/>
        <v>0</v>
      </c>
      <c r="BZ113" s="116">
        <f t="shared" si="83"/>
        <v>0</v>
      </c>
      <c r="CA113" s="116">
        <f t="shared" si="84"/>
        <v>0</v>
      </c>
      <c r="CB113" s="116">
        <f t="shared" si="85"/>
        <v>0</v>
      </c>
      <c r="CC113" s="116">
        <f t="shared" si="86"/>
        <v>0</v>
      </c>
      <c r="CD113" s="116">
        <f t="shared" si="87"/>
        <v>0</v>
      </c>
      <c r="CE113" s="116">
        <f t="shared" si="88"/>
        <v>0</v>
      </c>
      <c r="CF113" s="116">
        <f t="shared" si="89"/>
        <v>0</v>
      </c>
      <c r="CG113" s="116">
        <f t="shared" si="90"/>
        <v>0</v>
      </c>
      <c r="CH113" s="116">
        <f t="shared" si="91"/>
        <v>0</v>
      </c>
      <c r="CI113" s="116">
        <f t="shared" si="92"/>
        <v>0</v>
      </c>
      <c r="CJ113" s="116">
        <f t="shared" si="93"/>
        <v>0</v>
      </c>
      <c r="CK113" s="116">
        <f t="shared" si="94"/>
        <v>0</v>
      </c>
      <c r="CL113" s="116">
        <f t="shared" si="95"/>
        <v>0</v>
      </c>
      <c r="CM113" s="116">
        <f t="shared" si="96"/>
        <v>0</v>
      </c>
      <c r="CN113" s="116">
        <f t="shared" si="97"/>
        <v>0</v>
      </c>
      <c r="CO113" s="116">
        <f t="shared" si="98"/>
        <v>0</v>
      </c>
      <c r="CP113" s="116">
        <f t="shared" si="99"/>
        <v>0</v>
      </c>
      <c r="CQ113" s="116">
        <f t="shared" si="100"/>
        <v>0</v>
      </c>
      <c r="CR113" s="116">
        <f t="shared" si="101"/>
        <v>0</v>
      </c>
      <c r="CS113" s="116">
        <f t="shared" si="102"/>
        <v>0</v>
      </c>
      <c r="CT113" s="116">
        <f t="shared" si="103"/>
        <v>0</v>
      </c>
      <c r="CU113" s="116">
        <f t="shared" si="104"/>
        <v>0</v>
      </c>
    </row>
    <row r="114" spans="5:99">
      <c r="E114" s="106"/>
      <c r="F114" s="109"/>
      <c r="G114" s="109"/>
      <c r="H114" s="109"/>
      <c r="I114" s="109"/>
      <c r="J114" s="110" t="str">
        <f t="shared" si="80"/>
        <v/>
      </c>
      <c r="K114" s="116">
        <f>IF(MONTH($B114)=1,IF($G114=Paramètres!H$2,$D114,0),0)</f>
        <v>0</v>
      </c>
      <c r="L114" s="116">
        <f>IF(OR(MONTH($B114)=1,MONTH($B114)=2,MONTH($B114)=3),IF($G114=Paramètres!H$3,$D114,0),0)</f>
        <v>0</v>
      </c>
      <c r="M114" s="116">
        <f>IF(OR(MONTH($B114)=1,MONTH($B114)=2,MONTH($B114)=3),IF($G114=Paramètres!H$4,$D114,0),0)</f>
        <v>0</v>
      </c>
      <c r="N114" s="116">
        <f>IF(OR(MONTH($B114)=1,MONTH($B114)=2,MONTH($B114)=3),IF($G114=Paramètres!H$5,$D114,0),0)</f>
        <v>0</v>
      </c>
      <c r="O114" s="116">
        <f>IF(MONTH($B114)=1,IF($G114=Paramètres!F$4,$D114,0),0)</f>
        <v>0</v>
      </c>
      <c r="P114" s="116">
        <f>IF(MONTH($B114)=2,IF($G114=Paramètres!$H$2,$D114,0),0)</f>
        <v>0</v>
      </c>
      <c r="Q114" s="116">
        <f>IF(MONTH($B114)=2,IF($G114=Paramètres!$F$4,$D114,0),0)</f>
        <v>0</v>
      </c>
      <c r="R114" s="116">
        <f>IF(MONTH($B114)=3,IF($G114=Paramètres!$H$2,$D114,0),0)</f>
        <v>0</v>
      </c>
      <c r="S114" s="116">
        <f>IF(MONTH($B114)=3,IF($G114=Paramètres!$F$4,$D114,0),0)</f>
        <v>0</v>
      </c>
      <c r="T114" s="116">
        <f>IF(MONTH($B114)=4,IF($G114=Paramètres!$H$2,$D114,0),0)</f>
        <v>0</v>
      </c>
      <c r="U114" s="116">
        <f>IF(OR(MONTH($B114)=4,MONTH($B114)=5,MONTH($B114)=6),IF($G114=Paramètres!$H$3,$D114,0),0)</f>
        <v>0</v>
      </c>
      <c r="V114" s="116">
        <f>IF(OR(MONTH($B114)=4,MONTH($B114)=5,MONTH($B114)=6),IF($G114=Paramètres!$H$4,$D114,0),0)</f>
        <v>0</v>
      </c>
      <c r="W114" s="116">
        <f>IF(OR(MONTH($B114)=4,MONTH($B114)=5,MONTH($B114)=6),IF($G114=Paramètres!$H$5,$D114,0),0)</f>
        <v>0</v>
      </c>
      <c r="X114" s="116">
        <f>IF(MONTH($B114)=4,IF($G114=Paramètres!$F$4,$D114,0),0)</f>
        <v>0</v>
      </c>
      <c r="Y114" s="116">
        <f>IF(MONTH($B114)=5,IF($G114=Paramètres!$H$2,$D114,0),0)</f>
        <v>0</v>
      </c>
      <c r="Z114" s="116">
        <f>IF(MONTH($B114)=5,IF($G114=Paramètres!$F$4,$D114,0),0)</f>
        <v>0</v>
      </c>
      <c r="AA114" s="116">
        <f>IF(MONTH($B114)=6,IF($G114=Paramètres!$H$2,$D114,0),0)</f>
        <v>0</v>
      </c>
      <c r="AB114" s="116">
        <f>IF(MONTH($B114)=6,IF($G114=Paramètres!$F$4,$D114,0),0)</f>
        <v>0</v>
      </c>
      <c r="AC114" s="116">
        <f>IF(MONTH($B114)=7,IF($G114=Paramètres!$H$2,$D114,0),0)</f>
        <v>0</v>
      </c>
      <c r="AD114" s="116">
        <f>IF(OR(MONTH($B114)=7,MONTH($B114)=8,MONTH($B114)=9),IF($G114=Paramètres!$H$3,$D114,0),0)</f>
        <v>0</v>
      </c>
      <c r="AE114" s="116">
        <f>IF(OR(MONTH($B114)=7,MONTH($B114)=8,MONTH($B114)=9),IF($G114=Paramètres!$H$4,$D114,0),0)</f>
        <v>0</v>
      </c>
      <c r="AF114" s="116">
        <f>IF(OR(MONTH($B114)=7,MONTH($B114)=8,MONTH($B114)=9),IF($G114=Paramètres!$H$5,$D114,0),0)</f>
        <v>0</v>
      </c>
      <c r="AG114" s="116">
        <f>IF(MONTH($B114)=7,IF($G114=Paramètres!$F$4,$D114,0),0)</f>
        <v>0</v>
      </c>
      <c r="AH114" s="116">
        <f>IF(MONTH($B114)=8,IF($G114=Paramètres!$H$2,$D114,0),0)</f>
        <v>0</v>
      </c>
      <c r="AI114" s="116">
        <f>IF(MONTH($B114)=8,IF($G114=Paramètres!$F$4,$D114,0),0)</f>
        <v>0</v>
      </c>
      <c r="AJ114" s="116">
        <f>IF(MONTH($B114)=9,IF($G114=Paramètres!$H$2,$D114,0),0)</f>
        <v>0</v>
      </c>
      <c r="AK114" s="116">
        <f>IF(MONTH($B114)=9,IF($G114=Paramètres!$F$4,$D114,0),0)</f>
        <v>0</v>
      </c>
      <c r="AL114" s="116">
        <f>IF(MONTH($B114)=10,IF($G114=Paramètres!$H$2,$D114,0),0)</f>
        <v>0</v>
      </c>
      <c r="AM114" s="116">
        <f>IF(OR(MONTH($B114)=10,MONTH($B114)=11,MONTH($B114)=12),IF($G114=Paramètres!$H$3,$D114,0),0)</f>
        <v>0</v>
      </c>
      <c r="AN114" s="116">
        <f>IF(OR(MONTH($B114)=10,MONTH($B114)=11,MONTH($B114)=12),IF($G114=Paramètres!$H$4,$D114,0),0)</f>
        <v>0</v>
      </c>
      <c r="AO114" s="116">
        <f>IF(OR(MONTH($B114)=10,MONTH($B114)=11,MONTH($B114)=12),IF($G114=Paramètres!$H$5,$D114,0),0)</f>
        <v>0</v>
      </c>
      <c r="AP114" s="116">
        <f>IF(MONTH($B114)=10,IF($G114=Paramètres!$F$4,$D114,0),0)</f>
        <v>0</v>
      </c>
      <c r="AQ114" s="116">
        <f>IF(MONTH($B114)=11,IF($G114=Paramètres!$H$2,$D114,0),0)</f>
        <v>0</v>
      </c>
      <c r="AR114" s="116">
        <f>IF(MONTH($B114)=11,IF($G114=Paramètres!$F$4,$D114,0),0)</f>
        <v>0</v>
      </c>
      <c r="AS114" s="116">
        <f>IF(MONTH($B114)=12,IF($G114=Paramètres!$H$2,$D114,0),0)</f>
        <v>0</v>
      </c>
      <c r="AT114" s="116">
        <f>IF(MONTH($B114)=12,IF($G114=Paramètres!$F$4,$D114,0),0)</f>
        <v>0</v>
      </c>
      <c r="AU114" s="116">
        <f>IF($G114=Paramètres!D$2,$D114,0)</f>
        <v>0</v>
      </c>
      <c r="AV114" s="116">
        <f>IF($G114=Paramètres!D$3,$D114,0)</f>
        <v>0</v>
      </c>
      <c r="AW114" s="116">
        <f>IF($G114=Paramètres!D$4,$D114,0)</f>
        <v>0</v>
      </c>
      <c r="AX114" s="116">
        <f>IF($G114=Paramètres!D$5,$D114,0)</f>
        <v>0</v>
      </c>
      <c r="AY114" s="116">
        <f>IF($G114=Paramètres!D$6,$D114,0)</f>
        <v>0</v>
      </c>
      <c r="AZ114" s="116">
        <f>IF($G114=Paramètres!D$7,$D114,0)</f>
        <v>0</v>
      </c>
      <c r="BA114" s="116">
        <f>IF($G114=Paramètres!D$8,$D114,0)</f>
        <v>0</v>
      </c>
      <c r="BB114" s="116">
        <f>IF($G114=Paramètres!D$9,$D114,0)</f>
        <v>0</v>
      </c>
      <c r="BC114" s="116">
        <f>IF($G114=Paramètres!D$10,$D114,0)</f>
        <v>0</v>
      </c>
      <c r="BD114" s="116">
        <f>IF($G114=Paramètres!D$11,$D114,0)</f>
        <v>0</v>
      </c>
      <c r="BE114" s="116">
        <f>IF($G114=Paramètres!D$12,$D114,0)</f>
        <v>0</v>
      </c>
      <c r="BF114" s="116">
        <f>IF($G114=Paramètres!E$2,$D114,0)</f>
        <v>0</v>
      </c>
      <c r="BG114" s="116">
        <f>IF($G114=Paramètres!E$3,$D114,0)</f>
        <v>0</v>
      </c>
      <c r="BH114" s="116">
        <f>IF($G114=Paramètres!E$4,$D114,0)</f>
        <v>0</v>
      </c>
      <c r="BI114" s="116">
        <f>IF($G114=Paramètres!F$2,$D114,0)</f>
        <v>0</v>
      </c>
      <c r="BJ114" s="116">
        <f>IF($G114=Paramètres!F$3,$D114,0)</f>
        <v>0</v>
      </c>
      <c r="BK114" s="116">
        <f>IF($G114=Paramètres!F$5,$D114,0)</f>
        <v>0</v>
      </c>
      <c r="BL114" s="116">
        <f>IF($G114=Paramètres!F$6,$D114,0)</f>
        <v>0</v>
      </c>
      <c r="BM114" s="116">
        <f>IF($G114=Paramètres!F$7,$D114,0)</f>
        <v>0</v>
      </c>
      <c r="BN114" s="116">
        <f>IF($G114=Paramètres!F$8,$D114,0)</f>
        <v>0</v>
      </c>
      <c r="BO114" s="116">
        <f>IF($G114=Paramètres!F$9,$D114,0)</f>
        <v>0</v>
      </c>
      <c r="BP114" s="116">
        <f t="shared" si="29"/>
        <v>0</v>
      </c>
      <c r="BQ114" s="116">
        <f>IF($G114=Paramètres!H$6,$D114,0)</f>
        <v>0</v>
      </c>
      <c r="BR114" s="116">
        <f>IF($G114=Paramètres!I$2,$D114,0)</f>
        <v>0</v>
      </c>
      <c r="BS114" s="116">
        <f>IF($G114=Paramètres!I$3,$D114,0)</f>
        <v>0</v>
      </c>
      <c r="BT114" s="116">
        <f>IF($G114=Paramètres!I$4,$D114,0)</f>
        <v>0</v>
      </c>
      <c r="BU114" s="116">
        <f>IF($G114=Paramètres!J$2,$D114,0)</f>
        <v>0</v>
      </c>
      <c r="BV114" s="116">
        <f>IF($G114=Paramètres!J$3,$D114,0)</f>
        <v>0</v>
      </c>
      <c r="BW114" s="116">
        <f>IF($G114=Paramètres!J$4,$D114,0)</f>
        <v>0</v>
      </c>
      <c r="BX114" s="116">
        <f t="shared" si="81"/>
        <v>0</v>
      </c>
      <c r="BY114" s="116">
        <f t="shared" si="82"/>
        <v>0</v>
      </c>
      <c r="BZ114" s="116">
        <f t="shared" si="83"/>
        <v>0</v>
      </c>
      <c r="CA114" s="116">
        <f t="shared" si="84"/>
        <v>0</v>
      </c>
      <c r="CB114" s="116">
        <f t="shared" si="85"/>
        <v>0</v>
      </c>
      <c r="CC114" s="116">
        <f t="shared" si="86"/>
        <v>0</v>
      </c>
      <c r="CD114" s="116">
        <f t="shared" si="87"/>
        <v>0</v>
      </c>
      <c r="CE114" s="116">
        <f t="shared" si="88"/>
        <v>0</v>
      </c>
      <c r="CF114" s="116">
        <f t="shared" si="89"/>
        <v>0</v>
      </c>
      <c r="CG114" s="116">
        <f t="shared" si="90"/>
        <v>0</v>
      </c>
      <c r="CH114" s="116">
        <f t="shared" si="91"/>
        <v>0</v>
      </c>
      <c r="CI114" s="116">
        <f t="shared" si="92"/>
        <v>0</v>
      </c>
      <c r="CJ114" s="116">
        <f t="shared" si="93"/>
        <v>0</v>
      </c>
      <c r="CK114" s="116">
        <f t="shared" si="94"/>
        <v>0</v>
      </c>
      <c r="CL114" s="116">
        <f t="shared" si="95"/>
        <v>0</v>
      </c>
      <c r="CM114" s="116">
        <f t="shared" si="96"/>
        <v>0</v>
      </c>
      <c r="CN114" s="116">
        <f t="shared" si="97"/>
        <v>0</v>
      </c>
      <c r="CO114" s="116">
        <f t="shared" si="98"/>
        <v>0</v>
      </c>
      <c r="CP114" s="116">
        <f t="shared" si="99"/>
        <v>0</v>
      </c>
      <c r="CQ114" s="116">
        <f t="shared" si="100"/>
        <v>0</v>
      </c>
      <c r="CR114" s="116">
        <f t="shared" si="101"/>
        <v>0</v>
      </c>
      <c r="CS114" s="116">
        <f t="shared" si="102"/>
        <v>0</v>
      </c>
      <c r="CT114" s="116">
        <f t="shared" si="103"/>
        <v>0</v>
      </c>
      <c r="CU114" s="116">
        <f t="shared" si="104"/>
        <v>0</v>
      </c>
    </row>
    <row r="115" spans="5:99">
      <c r="E115" s="106"/>
      <c r="F115" s="109"/>
      <c r="G115" s="109"/>
      <c r="H115" s="109"/>
      <c r="I115" s="109"/>
      <c r="J115" s="110" t="str">
        <f t="shared" si="80"/>
        <v/>
      </c>
      <c r="K115" s="116">
        <f>IF(MONTH($B115)=1,IF($G115=Paramètres!H$2,$D115,0),0)</f>
        <v>0</v>
      </c>
      <c r="L115" s="116">
        <f>IF(OR(MONTH($B115)=1,MONTH($B115)=2,MONTH($B115)=3),IF($G115=Paramètres!H$3,$D115,0),0)</f>
        <v>0</v>
      </c>
      <c r="M115" s="116">
        <f>IF(OR(MONTH($B115)=1,MONTH($B115)=2,MONTH($B115)=3),IF($G115=Paramètres!H$4,$D115,0),0)</f>
        <v>0</v>
      </c>
      <c r="N115" s="116">
        <f>IF(OR(MONTH($B115)=1,MONTH($B115)=2,MONTH($B115)=3),IF($G115=Paramètres!H$5,$D115,0),0)</f>
        <v>0</v>
      </c>
      <c r="O115" s="116">
        <f>IF(MONTH($B115)=1,IF($G115=Paramètres!F$4,$D115,0),0)</f>
        <v>0</v>
      </c>
      <c r="P115" s="116">
        <f>IF(MONTH($B115)=2,IF($G115=Paramètres!$H$2,$D115,0),0)</f>
        <v>0</v>
      </c>
      <c r="Q115" s="116">
        <f>IF(MONTH($B115)=2,IF($G115=Paramètres!$F$4,$D115,0),0)</f>
        <v>0</v>
      </c>
      <c r="R115" s="116">
        <f>IF(MONTH($B115)=3,IF($G115=Paramètres!$H$2,$D115,0),0)</f>
        <v>0</v>
      </c>
      <c r="S115" s="116">
        <f>IF(MONTH($B115)=3,IF($G115=Paramètres!$F$4,$D115,0),0)</f>
        <v>0</v>
      </c>
      <c r="T115" s="116">
        <f>IF(MONTH($B115)=4,IF($G115=Paramètres!$H$2,$D115,0),0)</f>
        <v>0</v>
      </c>
      <c r="U115" s="116">
        <f>IF(OR(MONTH($B115)=4,MONTH($B115)=5,MONTH($B115)=6),IF($G115=Paramètres!$H$3,$D115,0),0)</f>
        <v>0</v>
      </c>
      <c r="V115" s="116">
        <f>IF(OR(MONTH($B115)=4,MONTH($B115)=5,MONTH($B115)=6),IF($G115=Paramètres!$H$4,$D115,0),0)</f>
        <v>0</v>
      </c>
      <c r="W115" s="116">
        <f>IF(OR(MONTH($B115)=4,MONTH($B115)=5,MONTH($B115)=6),IF($G115=Paramètres!$H$5,$D115,0),0)</f>
        <v>0</v>
      </c>
      <c r="X115" s="116">
        <f>IF(MONTH($B115)=4,IF($G115=Paramètres!$F$4,$D115,0),0)</f>
        <v>0</v>
      </c>
      <c r="Y115" s="116">
        <f>IF(MONTH($B115)=5,IF($G115=Paramètres!$H$2,$D115,0),0)</f>
        <v>0</v>
      </c>
      <c r="Z115" s="116">
        <f>IF(MONTH($B115)=5,IF($G115=Paramètres!$F$4,$D115,0),0)</f>
        <v>0</v>
      </c>
      <c r="AA115" s="116">
        <f>IF(MONTH($B115)=6,IF($G115=Paramètres!$H$2,$D115,0),0)</f>
        <v>0</v>
      </c>
      <c r="AB115" s="116">
        <f>IF(MONTH($B115)=6,IF($G115=Paramètres!$F$4,$D115,0),0)</f>
        <v>0</v>
      </c>
      <c r="AC115" s="116">
        <f>IF(MONTH($B115)=7,IF($G115=Paramètres!$H$2,$D115,0),0)</f>
        <v>0</v>
      </c>
      <c r="AD115" s="116">
        <f>IF(OR(MONTH($B115)=7,MONTH($B115)=8,MONTH($B115)=9),IF($G115=Paramètres!$H$3,$D115,0),0)</f>
        <v>0</v>
      </c>
      <c r="AE115" s="116">
        <f>IF(OR(MONTH($B115)=7,MONTH($B115)=8,MONTH($B115)=9),IF($G115=Paramètres!$H$4,$D115,0),0)</f>
        <v>0</v>
      </c>
      <c r="AF115" s="116">
        <f>IF(OR(MONTH($B115)=7,MONTH($B115)=8,MONTH($B115)=9),IF($G115=Paramètres!$H$5,$D115,0),0)</f>
        <v>0</v>
      </c>
      <c r="AG115" s="116">
        <f>IF(MONTH($B115)=7,IF($G115=Paramètres!$F$4,$D115,0),0)</f>
        <v>0</v>
      </c>
      <c r="AH115" s="116">
        <f>IF(MONTH($B115)=8,IF($G115=Paramètres!$H$2,$D115,0),0)</f>
        <v>0</v>
      </c>
      <c r="AI115" s="116">
        <f>IF(MONTH($B115)=8,IF($G115=Paramètres!$F$4,$D115,0),0)</f>
        <v>0</v>
      </c>
      <c r="AJ115" s="116">
        <f>IF(MONTH($B115)=9,IF($G115=Paramètres!$H$2,$D115,0),0)</f>
        <v>0</v>
      </c>
      <c r="AK115" s="116">
        <f>IF(MONTH($B115)=9,IF($G115=Paramètres!$F$4,$D115,0),0)</f>
        <v>0</v>
      </c>
      <c r="AL115" s="116">
        <f>IF(MONTH($B115)=10,IF($G115=Paramètres!$H$2,$D115,0),0)</f>
        <v>0</v>
      </c>
      <c r="AM115" s="116">
        <f>IF(OR(MONTH($B115)=10,MONTH($B115)=11,MONTH($B115)=12),IF($G115=Paramètres!$H$3,$D115,0),0)</f>
        <v>0</v>
      </c>
      <c r="AN115" s="116">
        <f>IF(OR(MONTH($B115)=10,MONTH($B115)=11,MONTH($B115)=12),IF($G115=Paramètres!$H$4,$D115,0),0)</f>
        <v>0</v>
      </c>
      <c r="AO115" s="116">
        <f>IF(OR(MONTH($B115)=10,MONTH($B115)=11,MONTH($B115)=12),IF($G115=Paramètres!$H$5,$D115,0),0)</f>
        <v>0</v>
      </c>
      <c r="AP115" s="116">
        <f>IF(MONTH($B115)=10,IF($G115=Paramètres!$F$4,$D115,0),0)</f>
        <v>0</v>
      </c>
      <c r="AQ115" s="116">
        <f>IF(MONTH($B115)=11,IF($G115=Paramètres!$H$2,$D115,0),0)</f>
        <v>0</v>
      </c>
      <c r="AR115" s="116">
        <f>IF(MONTH($B115)=11,IF($G115=Paramètres!$F$4,$D115,0),0)</f>
        <v>0</v>
      </c>
      <c r="AS115" s="116">
        <f>IF(MONTH($B115)=12,IF($G115=Paramètres!$H$2,$D115,0),0)</f>
        <v>0</v>
      </c>
      <c r="AT115" s="116">
        <f>IF(MONTH($B115)=12,IF($G115=Paramètres!$F$4,$D115,0),0)</f>
        <v>0</v>
      </c>
      <c r="AU115" s="116">
        <f>IF($G115=Paramètres!D$2,$D115,0)</f>
        <v>0</v>
      </c>
      <c r="AV115" s="116">
        <f>IF($G115=Paramètres!D$3,$D115,0)</f>
        <v>0</v>
      </c>
      <c r="AW115" s="116">
        <f>IF($G115=Paramètres!D$4,$D115,0)</f>
        <v>0</v>
      </c>
      <c r="AX115" s="116">
        <f>IF($G115=Paramètres!D$5,$D115,0)</f>
        <v>0</v>
      </c>
      <c r="AY115" s="116">
        <f>IF($G115=Paramètres!D$6,$D115,0)</f>
        <v>0</v>
      </c>
      <c r="AZ115" s="116">
        <f>IF($G115=Paramètres!D$7,$D115,0)</f>
        <v>0</v>
      </c>
      <c r="BA115" s="116">
        <f>IF($G115=Paramètres!D$8,$D115,0)</f>
        <v>0</v>
      </c>
      <c r="BB115" s="116">
        <f>IF($G115=Paramètres!D$9,$D115,0)</f>
        <v>0</v>
      </c>
      <c r="BC115" s="116">
        <f>IF($G115=Paramètres!D$10,$D115,0)</f>
        <v>0</v>
      </c>
      <c r="BD115" s="116">
        <f>IF($G115=Paramètres!D$11,$D115,0)</f>
        <v>0</v>
      </c>
      <c r="BE115" s="116">
        <f>IF($G115=Paramètres!D$12,$D115,0)</f>
        <v>0</v>
      </c>
      <c r="BF115" s="116">
        <f>IF($G115=Paramètres!E$2,$D115,0)</f>
        <v>0</v>
      </c>
      <c r="BG115" s="116">
        <f>IF($G115=Paramètres!E$3,$D115,0)</f>
        <v>0</v>
      </c>
      <c r="BH115" s="116">
        <f>IF($G115=Paramètres!E$4,$D115,0)</f>
        <v>0</v>
      </c>
      <c r="BI115" s="116">
        <f>IF($G115=Paramètres!F$2,$D115,0)</f>
        <v>0</v>
      </c>
      <c r="BJ115" s="116">
        <f>IF($G115=Paramètres!F$3,$D115,0)</f>
        <v>0</v>
      </c>
      <c r="BK115" s="116">
        <f>IF($G115=Paramètres!F$5,$D115,0)</f>
        <v>0</v>
      </c>
      <c r="BL115" s="116">
        <f>IF($G115=Paramètres!F$6,$D115,0)</f>
        <v>0</v>
      </c>
      <c r="BM115" s="116">
        <f>IF($G115=Paramètres!F$7,$D115,0)</f>
        <v>0</v>
      </c>
      <c r="BN115" s="116">
        <f>IF($G115=Paramètres!F$8,$D115,0)</f>
        <v>0</v>
      </c>
      <c r="BO115" s="116">
        <f>IF($G115=Paramètres!F$9,$D115,0)</f>
        <v>0</v>
      </c>
      <c r="BP115" s="116">
        <f t="shared" si="29"/>
        <v>0</v>
      </c>
      <c r="BQ115" s="116">
        <f>IF($G115=Paramètres!H$6,$D115,0)</f>
        <v>0</v>
      </c>
      <c r="BR115" s="116">
        <f>IF($G115=Paramètres!I$2,$D115,0)</f>
        <v>0</v>
      </c>
      <c r="BS115" s="116">
        <f>IF($G115=Paramètres!I$3,$D115,0)</f>
        <v>0</v>
      </c>
      <c r="BT115" s="116">
        <f>IF($G115=Paramètres!I$4,$D115,0)</f>
        <v>0</v>
      </c>
      <c r="BU115" s="116">
        <f>IF($G115=Paramètres!J$2,$D115,0)</f>
        <v>0</v>
      </c>
      <c r="BV115" s="116">
        <f>IF($G115=Paramètres!J$3,$D115,0)</f>
        <v>0</v>
      </c>
      <c r="BW115" s="116">
        <f>IF($G115=Paramètres!J$4,$D115,0)</f>
        <v>0</v>
      </c>
      <c r="BX115" s="116">
        <f t="shared" si="81"/>
        <v>0</v>
      </c>
      <c r="BY115" s="116">
        <f t="shared" si="82"/>
        <v>0</v>
      </c>
      <c r="BZ115" s="116">
        <f t="shared" si="83"/>
        <v>0</v>
      </c>
      <c r="CA115" s="116">
        <f t="shared" si="84"/>
        <v>0</v>
      </c>
      <c r="CB115" s="116">
        <f t="shared" si="85"/>
        <v>0</v>
      </c>
      <c r="CC115" s="116">
        <f t="shared" si="86"/>
        <v>0</v>
      </c>
      <c r="CD115" s="116">
        <f t="shared" si="87"/>
        <v>0</v>
      </c>
      <c r="CE115" s="116">
        <f t="shared" si="88"/>
        <v>0</v>
      </c>
      <c r="CF115" s="116">
        <f t="shared" si="89"/>
        <v>0</v>
      </c>
      <c r="CG115" s="116">
        <f t="shared" si="90"/>
        <v>0</v>
      </c>
      <c r="CH115" s="116">
        <f t="shared" si="91"/>
        <v>0</v>
      </c>
      <c r="CI115" s="116">
        <f t="shared" si="92"/>
        <v>0</v>
      </c>
      <c r="CJ115" s="116">
        <f t="shared" si="93"/>
        <v>0</v>
      </c>
      <c r="CK115" s="116">
        <f t="shared" si="94"/>
        <v>0</v>
      </c>
      <c r="CL115" s="116">
        <f t="shared" si="95"/>
        <v>0</v>
      </c>
      <c r="CM115" s="116">
        <f t="shared" si="96"/>
        <v>0</v>
      </c>
      <c r="CN115" s="116">
        <f t="shared" si="97"/>
        <v>0</v>
      </c>
      <c r="CO115" s="116">
        <f t="shared" si="98"/>
        <v>0</v>
      </c>
      <c r="CP115" s="116">
        <f t="shared" si="99"/>
        <v>0</v>
      </c>
      <c r="CQ115" s="116">
        <f t="shared" si="100"/>
        <v>0</v>
      </c>
      <c r="CR115" s="116">
        <f t="shared" si="101"/>
        <v>0</v>
      </c>
      <c r="CS115" s="116">
        <f t="shared" si="102"/>
        <v>0</v>
      </c>
      <c r="CT115" s="116">
        <f t="shared" si="103"/>
        <v>0</v>
      </c>
      <c r="CU115" s="116">
        <f t="shared" si="104"/>
        <v>0</v>
      </c>
    </row>
    <row r="116" spans="5:99">
      <c r="E116" s="106"/>
      <c r="F116" s="109"/>
      <c r="G116" s="109"/>
      <c r="H116" s="109"/>
      <c r="I116" s="109"/>
      <c r="J116" s="110" t="str">
        <f t="shared" si="80"/>
        <v/>
      </c>
      <c r="K116" s="116">
        <f>IF(MONTH($B116)=1,IF($G116=Paramètres!H$2,$D116,0),0)</f>
        <v>0</v>
      </c>
      <c r="L116" s="116">
        <f>IF(OR(MONTH($B116)=1,MONTH($B116)=2,MONTH($B116)=3),IF($G116=Paramètres!H$3,$D116,0),0)</f>
        <v>0</v>
      </c>
      <c r="M116" s="116">
        <f>IF(OR(MONTH($B116)=1,MONTH($B116)=2,MONTH($B116)=3),IF($G116=Paramètres!H$4,$D116,0),0)</f>
        <v>0</v>
      </c>
      <c r="N116" s="116">
        <f>IF(OR(MONTH($B116)=1,MONTH($B116)=2,MONTH($B116)=3),IF($G116=Paramètres!H$5,$D116,0),0)</f>
        <v>0</v>
      </c>
      <c r="O116" s="116">
        <f>IF(MONTH($B116)=1,IF($G116=Paramètres!F$4,$D116,0),0)</f>
        <v>0</v>
      </c>
      <c r="P116" s="116">
        <f>IF(MONTH($B116)=2,IF($G116=Paramètres!$H$2,$D116,0),0)</f>
        <v>0</v>
      </c>
      <c r="Q116" s="116">
        <f>IF(MONTH($B116)=2,IF($G116=Paramètres!$F$4,$D116,0),0)</f>
        <v>0</v>
      </c>
      <c r="R116" s="116">
        <f>IF(MONTH($B116)=3,IF($G116=Paramètres!$H$2,$D116,0),0)</f>
        <v>0</v>
      </c>
      <c r="S116" s="116">
        <f>IF(MONTH($B116)=3,IF($G116=Paramètres!$F$4,$D116,0),0)</f>
        <v>0</v>
      </c>
      <c r="T116" s="116">
        <f>IF(MONTH($B116)=4,IF($G116=Paramètres!$H$2,$D116,0),0)</f>
        <v>0</v>
      </c>
      <c r="U116" s="116">
        <f>IF(OR(MONTH($B116)=4,MONTH($B116)=5,MONTH($B116)=6),IF($G116=Paramètres!$H$3,$D116,0),0)</f>
        <v>0</v>
      </c>
      <c r="V116" s="116">
        <f>IF(OR(MONTH($B116)=4,MONTH($B116)=5,MONTH($B116)=6),IF($G116=Paramètres!$H$4,$D116,0),0)</f>
        <v>0</v>
      </c>
      <c r="W116" s="116">
        <f>IF(OR(MONTH($B116)=4,MONTH($B116)=5,MONTH($B116)=6),IF($G116=Paramètres!$H$5,$D116,0),0)</f>
        <v>0</v>
      </c>
      <c r="X116" s="116">
        <f>IF(MONTH($B116)=4,IF($G116=Paramètres!$F$4,$D116,0),0)</f>
        <v>0</v>
      </c>
      <c r="Y116" s="116">
        <f>IF(MONTH($B116)=5,IF($G116=Paramètres!$H$2,$D116,0),0)</f>
        <v>0</v>
      </c>
      <c r="Z116" s="116">
        <f>IF(MONTH($B116)=5,IF($G116=Paramètres!$F$4,$D116,0),0)</f>
        <v>0</v>
      </c>
      <c r="AA116" s="116">
        <f>IF(MONTH($B116)=6,IF($G116=Paramètres!$H$2,$D116,0),0)</f>
        <v>0</v>
      </c>
      <c r="AB116" s="116">
        <f>IF(MONTH($B116)=6,IF($G116=Paramètres!$F$4,$D116,0),0)</f>
        <v>0</v>
      </c>
      <c r="AC116" s="116">
        <f>IF(MONTH($B116)=7,IF($G116=Paramètres!$H$2,$D116,0),0)</f>
        <v>0</v>
      </c>
      <c r="AD116" s="116">
        <f>IF(OR(MONTH($B116)=7,MONTH($B116)=8,MONTH($B116)=9),IF($G116=Paramètres!$H$3,$D116,0),0)</f>
        <v>0</v>
      </c>
      <c r="AE116" s="116">
        <f>IF(OR(MONTH($B116)=7,MONTH($B116)=8,MONTH($B116)=9),IF($G116=Paramètres!$H$4,$D116,0),0)</f>
        <v>0</v>
      </c>
      <c r="AF116" s="116">
        <f>IF(OR(MONTH($B116)=7,MONTH($B116)=8,MONTH($B116)=9),IF($G116=Paramètres!$H$5,$D116,0),0)</f>
        <v>0</v>
      </c>
      <c r="AG116" s="116">
        <f>IF(MONTH($B116)=7,IF($G116=Paramètres!$F$4,$D116,0),0)</f>
        <v>0</v>
      </c>
      <c r="AH116" s="116">
        <f>IF(MONTH($B116)=8,IF($G116=Paramètres!$H$2,$D116,0),0)</f>
        <v>0</v>
      </c>
      <c r="AI116" s="116">
        <f>IF(MONTH($B116)=8,IF($G116=Paramètres!$F$4,$D116,0),0)</f>
        <v>0</v>
      </c>
      <c r="AJ116" s="116">
        <f>IF(MONTH($B116)=9,IF($G116=Paramètres!$H$2,$D116,0),0)</f>
        <v>0</v>
      </c>
      <c r="AK116" s="116">
        <f>IF(MONTH($B116)=9,IF($G116=Paramètres!$F$4,$D116,0),0)</f>
        <v>0</v>
      </c>
      <c r="AL116" s="116">
        <f>IF(MONTH($B116)=10,IF($G116=Paramètres!$H$2,$D116,0),0)</f>
        <v>0</v>
      </c>
      <c r="AM116" s="116">
        <f>IF(OR(MONTH($B116)=10,MONTH($B116)=11,MONTH($B116)=12),IF($G116=Paramètres!$H$3,$D116,0),0)</f>
        <v>0</v>
      </c>
      <c r="AN116" s="116">
        <f>IF(OR(MONTH($B116)=10,MONTH($B116)=11,MONTH($B116)=12),IF($G116=Paramètres!$H$4,$D116,0),0)</f>
        <v>0</v>
      </c>
      <c r="AO116" s="116">
        <f>IF(OR(MONTH($B116)=10,MONTH($B116)=11,MONTH($B116)=12),IF($G116=Paramètres!$H$5,$D116,0),0)</f>
        <v>0</v>
      </c>
      <c r="AP116" s="116">
        <f>IF(MONTH($B116)=10,IF($G116=Paramètres!$F$4,$D116,0),0)</f>
        <v>0</v>
      </c>
      <c r="AQ116" s="116">
        <f>IF(MONTH($B116)=11,IF($G116=Paramètres!$H$2,$D116,0),0)</f>
        <v>0</v>
      </c>
      <c r="AR116" s="116">
        <f>IF(MONTH($B116)=11,IF($G116=Paramètres!$F$4,$D116,0),0)</f>
        <v>0</v>
      </c>
      <c r="AS116" s="116">
        <f>IF(MONTH($B116)=12,IF($G116=Paramètres!$H$2,$D116,0),0)</f>
        <v>0</v>
      </c>
      <c r="AT116" s="116">
        <f>IF(MONTH($B116)=12,IF($G116=Paramètres!$F$4,$D116,0),0)</f>
        <v>0</v>
      </c>
      <c r="AU116" s="116">
        <f>IF($G116=Paramètres!D$2,$D116,0)</f>
        <v>0</v>
      </c>
      <c r="AV116" s="116">
        <f>IF($G116=Paramètres!D$3,$D116,0)</f>
        <v>0</v>
      </c>
      <c r="AW116" s="116">
        <f>IF($G116=Paramètres!D$4,$D116,0)</f>
        <v>0</v>
      </c>
      <c r="AX116" s="116">
        <f>IF($G116=Paramètres!D$5,$D116,0)</f>
        <v>0</v>
      </c>
      <c r="AY116" s="116">
        <f>IF($G116=Paramètres!D$6,$D116,0)</f>
        <v>0</v>
      </c>
      <c r="AZ116" s="116">
        <f>IF($G116=Paramètres!D$7,$D116,0)</f>
        <v>0</v>
      </c>
      <c r="BA116" s="116">
        <f>IF($G116=Paramètres!D$8,$D116,0)</f>
        <v>0</v>
      </c>
      <c r="BB116" s="116">
        <f>IF($G116=Paramètres!D$9,$D116,0)</f>
        <v>0</v>
      </c>
      <c r="BC116" s="116">
        <f>IF($G116=Paramètres!D$10,$D116,0)</f>
        <v>0</v>
      </c>
      <c r="BD116" s="116">
        <f>IF($G116=Paramètres!D$11,$D116,0)</f>
        <v>0</v>
      </c>
      <c r="BE116" s="116">
        <f>IF($G116=Paramètres!D$12,$D116,0)</f>
        <v>0</v>
      </c>
      <c r="BF116" s="116">
        <f>IF($G116=Paramètres!E$2,$D116,0)</f>
        <v>0</v>
      </c>
      <c r="BG116" s="116">
        <f>IF($G116=Paramètres!E$3,$D116,0)</f>
        <v>0</v>
      </c>
      <c r="BH116" s="116">
        <f>IF($G116=Paramètres!E$4,$D116,0)</f>
        <v>0</v>
      </c>
      <c r="BI116" s="116">
        <f>IF($G116=Paramètres!F$2,$D116,0)</f>
        <v>0</v>
      </c>
      <c r="BJ116" s="116">
        <f>IF($G116=Paramètres!F$3,$D116,0)</f>
        <v>0</v>
      </c>
      <c r="BK116" s="116">
        <f>IF($G116=Paramètres!F$5,$D116,0)</f>
        <v>0</v>
      </c>
      <c r="BL116" s="116">
        <f>IF($G116=Paramètres!F$6,$D116,0)</f>
        <v>0</v>
      </c>
      <c r="BM116" s="116">
        <f>IF($G116=Paramètres!F$7,$D116,0)</f>
        <v>0</v>
      </c>
      <c r="BN116" s="116">
        <f>IF($G116=Paramètres!F$8,$D116,0)</f>
        <v>0</v>
      </c>
      <c r="BO116" s="116">
        <f>IF($G116=Paramètres!F$9,$D116,0)</f>
        <v>0</v>
      </c>
      <c r="BP116" s="116">
        <f t="shared" si="29"/>
        <v>0</v>
      </c>
      <c r="BQ116" s="116">
        <f>IF($G116=Paramètres!H$6,$D116,0)</f>
        <v>0</v>
      </c>
      <c r="BR116" s="116">
        <f>IF($G116=Paramètres!I$2,$D116,0)</f>
        <v>0</v>
      </c>
      <c r="BS116" s="116">
        <f>IF($G116=Paramètres!I$3,$D116,0)</f>
        <v>0</v>
      </c>
      <c r="BT116" s="116">
        <f>IF($G116=Paramètres!I$4,$D116,0)</f>
        <v>0</v>
      </c>
      <c r="BU116" s="116">
        <f>IF($G116=Paramètres!J$2,$D116,0)</f>
        <v>0</v>
      </c>
      <c r="BV116" s="116">
        <f>IF($G116=Paramètres!J$3,$D116,0)</f>
        <v>0</v>
      </c>
      <c r="BW116" s="116">
        <f>IF($G116=Paramètres!J$4,$D116,0)</f>
        <v>0</v>
      </c>
      <c r="BX116" s="116">
        <f t="shared" si="81"/>
        <v>0</v>
      </c>
      <c r="BY116" s="116">
        <f t="shared" si="82"/>
        <v>0</v>
      </c>
      <c r="BZ116" s="116">
        <f t="shared" si="83"/>
        <v>0</v>
      </c>
      <c r="CA116" s="116">
        <f t="shared" si="84"/>
        <v>0</v>
      </c>
      <c r="CB116" s="116">
        <f t="shared" si="85"/>
        <v>0</v>
      </c>
      <c r="CC116" s="116">
        <f t="shared" si="86"/>
        <v>0</v>
      </c>
      <c r="CD116" s="116">
        <f t="shared" si="87"/>
        <v>0</v>
      </c>
      <c r="CE116" s="116">
        <f t="shared" si="88"/>
        <v>0</v>
      </c>
      <c r="CF116" s="116">
        <f t="shared" si="89"/>
        <v>0</v>
      </c>
      <c r="CG116" s="116">
        <f t="shared" si="90"/>
        <v>0</v>
      </c>
      <c r="CH116" s="116">
        <f t="shared" si="91"/>
        <v>0</v>
      </c>
      <c r="CI116" s="116">
        <f t="shared" si="92"/>
        <v>0</v>
      </c>
      <c r="CJ116" s="116">
        <f t="shared" si="93"/>
        <v>0</v>
      </c>
      <c r="CK116" s="116">
        <f t="shared" si="94"/>
        <v>0</v>
      </c>
      <c r="CL116" s="116">
        <f t="shared" si="95"/>
        <v>0</v>
      </c>
      <c r="CM116" s="116">
        <f t="shared" si="96"/>
        <v>0</v>
      </c>
      <c r="CN116" s="116">
        <f t="shared" si="97"/>
        <v>0</v>
      </c>
      <c r="CO116" s="116">
        <f t="shared" si="98"/>
        <v>0</v>
      </c>
      <c r="CP116" s="116">
        <f t="shared" si="99"/>
        <v>0</v>
      </c>
      <c r="CQ116" s="116">
        <f t="shared" si="100"/>
        <v>0</v>
      </c>
      <c r="CR116" s="116">
        <f t="shared" si="101"/>
        <v>0</v>
      </c>
      <c r="CS116" s="116">
        <f t="shared" si="102"/>
        <v>0</v>
      </c>
      <c r="CT116" s="116">
        <f t="shared" si="103"/>
        <v>0</v>
      </c>
      <c r="CU116" s="116">
        <f t="shared" si="104"/>
        <v>0</v>
      </c>
    </row>
    <row r="117" spans="5:99">
      <c r="E117" s="106"/>
      <c r="F117" s="109"/>
      <c r="G117" s="109"/>
      <c r="H117" s="109"/>
      <c r="I117" s="109"/>
      <c r="J117" s="110" t="str">
        <f t="shared" si="80"/>
        <v/>
      </c>
      <c r="K117" s="116">
        <f>IF(MONTH($B117)=1,IF($G117=Paramètres!H$2,$D117,0),0)</f>
        <v>0</v>
      </c>
      <c r="L117" s="116">
        <f>IF(OR(MONTH($B117)=1,MONTH($B117)=2,MONTH($B117)=3),IF($G117=Paramètres!H$3,$D117,0),0)</f>
        <v>0</v>
      </c>
      <c r="M117" s="116">
        <f>IF(OR(MONTH($B117)=1,MONTH($B117)=2,MONTH($B117)=3),IF($G117=Paramètres!H$4,$D117,0),0)</f>
        <v>0</v>
      </c>
      <c r="N117" s="116">
        <f>IF(OR(MONTH($B117)=1,MONTH($B117)=2,MONTH($B117)=3),IF($G117=Paramètres!H$5,$D117,0),0)</f>
        <v>0</v>
      </c>
      <c r="O117" s="116">
        <f>IF(MONTH($B117)=1,IF($G117=Paramètres!F$4,$D117,0),0)</f>
        <v>0</v>
      </c>
      <c r="P117" s="116">
        <f>IF(MONTH($B117)=2,IF($G117=Paramètres!$H$2,$D117,0),0)</f>
        <v>0</v>
      </c>
      <c r="Q117" s="116">
        <f>IF(MONTH($B117)=2,IF($G117=Paramètres!$F$4,$D117,0),0)</f>
        <v>0</v>
      </c>
      <c r="R117" s="116">
        <f>IF(MONTH($B117)=3,IF($G117=Paramètres!$H$2,$D117,0),0)</f>
        <v>0</v>
      </c>
      <c r="S117" s="116">
        <f>IF(MONTH($B117)=3,IF($G117=Paramètres!$F$4,$D117,0),0)</f>
        <v>0</v>
      </c>
      <c r="T117" s="116">
        <f>IF(MONTH($B117)=4,IF($G117=Paramètres!$H$2,$D117,0),0)</f>
        <v>0</v>
      </c>
      <c r="U117" s="116">
        <f>IF(OR(MONTH($B117)=4,MONTH($B117)=5,MONTH($B117)=6),IF($G117=Paramètres!$H$3,$D117,0),0)</f>
        <v>0</v>
      </c>
      <c r="V117" s="116">
        <f>IF(OR(MONTH($B117)=4,MONTH($B117)=5,MONTH($B117)=6),IF($G117=Paramètres!$H$4,$D117,0),0)</f>
        <v>0</v>
      </c>
      <c r="W117" s="116">
        <f>IF(OR(MONTH($B117)=4,MONTH($B117)=5,MONTH($B117)=6),IF($G117=Paramètres!$H$5,$D117,0),0)</f>
        <v>0</v>
      </c>
      <c r="X117" s="116">
        <f>IF(MONTH($B117)=4,IF($G117=Paramètres!$F$4,$D117,0),0)</f>
        <v>0</v>
      </c>
      <c r="Y117" s="116">
        <f>IF(MONTH($B117)=5,IF($G117=Paramètres!$H$2,$D117,0),0)</f>
        <v>0</v>
      </c>
      <c r="Z117" s="116">
        <f>IF(MONTH($B117)=5,IF($G117=Paramètres!$F$4,$D117,0),0)</f>
        <v>0</v>
      </c>
      <c r="AA117" s="116">
        <f>IF(MONTH($B117)=6,IF($G117=Paramètres!$H$2,$D117,0),0)</f>
        <v>0</v>
      </c>
      <c r="AB117" s="116">
        <f>IF(MONTH($B117)=6,IF($G117=Paramètres!$F$4,$D117,0),0)</f>
        <v>0</v>
      </c>
      <c r="AC117" s="116">
        <f>IF(MONTH($B117)=7,IF($G117=Paramètres!$H$2,$D117,0),0)</f>
        <v>0</v>
      </c>
      <c r="AD117" s="116">
        <f>IF(OR(MONTH($B117)=7,MONTH($B117)=8,MONTH($B117)=9),IF($G117=Paramètres!$H$3,$D117,0),0)</f>
        <v>0</v>
      </c>
      <c r="AE117" s="116">
        <f>IF(OR(MONTH($B117)=7,MONTH($B117)=8,MONTH($B117)=9),IF($G117=Paramètres!$H$4,$D117,0),0)</f>
        <v>0</v>
      </c>
      <c r="AF117" s="116">
        <f>IF(OR(MONTH($B117)=7,MONTH($B117)=8,MONTH($B117)=9),IF($G117=Paramètres!$H$5,$D117,0),0)</f>
        <v>0</v>
      </c>
      <c r="AG117" s="116">
        <f>IF(MONTH($B117)=7,IF($G117=Paramètres!$F$4,$D117,0),0)</f>
        <v>0</v>
      </c>
      <c r="AH117" s="116">
        <f>IF(MONTH($B117)=8,IF($G117=Paramètres!$H$2,$D117,0),0)</f>
        <v>0</v>
      </c>
      <c r="AI117" s="116">
        <f>IF(MONTH($B117)=8,IF($G117=Paramètres!$F$4,$D117,0),0)</f>
        <v>0</v>
      </c>
      <c r="AJ117" s="116">
        <f>IF(MONTH($B117)=9,IF($G117=Paramètres!$H$2,$D117,0),0)</f>
        <v>0</v>
      </c>
      <c r="AK117" s="116">
        <f>IF(MONTH($B117)=9,IF($G117=Paramètres!$F$4,$D117,0),0)</f>
        <v>0</v>
      </c>
      <c r="AL117" s="116">
        <f>IF(MONTH($B117)=10,IF($G117=Paramètres!$H$2,$D117,0),0)</f>
        <v>0</v>
      </c>
      <c r="AM117" s="116">
        <f>IF(OR(MONTH($B117)=10,MONTH($B117)=11,MONTH($B117)=12),IF($G117=Paramètres!$H$3,$D117,0),0)</f>
        <v>0</v>
      </c>
      <c r="AN117" s="116">
        <f>IF(OR(MONTH($B117)=10,MONTH($B117)=11,MONTH($B117)=12),IF($G117=Paramètres!$H$4,$D117,0),0)</f>
        <v>0</v>
      </c>
      <c r="AO117" s="116">
        <f>IF(OR(MONTH($B117)=10,MONTH($B117)=11,MONTH($B117)=12),IF($G117=Paramètres!$H$5,$D117,0),0)</f>
        <v>0</v>
      </c>
      <c r="AP117" s="116">
        <f>IF(MONTH($B117)=10,IF($G117=Paramètres!$F$4,$D117,0),0)</f>
        <v>0</v>
      </c>
      <c r="AQ117" s="116">
        <f>IF(MONTH($B117)=11,IF($G117=Paramètres!$H$2,$D117,0),0)</f>
        <v>0</v>
      </c>
      <c r="AR117" s="116">
        <f>IF(MONTH($B117)=11,IF($G117=Paramètres!$F$4,$D117,0),0)</f>
        <v>0</v>
      </c>
      <c r="AS117" s="116">
        <f>IF(MONTH($B117)=12,IF($G117=Paramètres!$H$2,$D117,0),0)</f>
        <v>0</v>
      </c>
      <c r="AT117" s="116">
        <f>IF(MONTH($B117)=12,IF($G117=Paramètres!$F$4,$D117,0),0)</f>
        <v>0</v>
      </c>
      <c r="AU117" s="116">
        <f>IF($G117=Paramètres!D$2,$D117,0)</f>
        <v>0</v>
      </c>
      <c r="AV117" s="116">
        <f>IF($G117=Paramètres!D$3,$D117,0)</f>
        <v>0</v>
      </c>
      <c r="AW117" s="116">
        <f>IF($G117=Paramètres!D$4,$D117,0)</f>
        <v>0</v>
      </c>
      <c r="AX117" s="116">
        <f>IF($G117=Paramètres!D$5,$D117,0)</f>
        <v>0</v>
      </c>
      <c r="AY117" s="116">
        <f>IF($G117=Paramètres!D$6,$D117,0)</f>
        <v>0</v>
      </c>
      <c r="AZ117" s="116">
        <f>IF($G117=Paramètres!D$7,$D117,0)</f>
        <v>0</v>
      </c>
      <c r="BA117" s="116">
        <f>IF($G117=Paramètres!D$8,$D117,0)</f>
        <v>0</v>
      </c>
      <c r="BB117" s="116">
        <f>IF($G117=Paramètres!D$9,$D117,0)</f>
        <v>0</v>
      </c>
      <c r="BC117" s="116">
        <f>IF($G117=Paramètres!D$10,$D117,0)</f>
        <v>0</v>
      </c>
      <c r="BD117" s="116">
        <f>IF($G117=Paramètres!D$11,$D117,0)</f>
        <v>0</v>
      </c>
      <c r="BE117" s="116">
        <f>IF($G117=Paramètres!D$12,$D117,0)</f>
        <v>0</v>
      </c>
      <c r="BF117" s="116">
        <f>IF($G117=Paramètres!E$2,$D117,0)</f>
        <v>0</v>
      </c>
      <c r="BG117" s="116">
        <f>IF($G117=Paramètres!E$3,$D117,0)</f>
        <v>0</v>
      </c>
      <c r="BH117" s="116">
        <f>IF($G117=Paramètres!E$4,$D117,0)</f>
        <v>0</v>
      </c>
      <c r="BI117" s="116">
        <f>IF($G117=Paramètres!F$2,$D117,0)</f>
        <v>0</v>
      </c>
      <c r="BJ117" s="116">
        <f>IF($G117=Paramètres!F$3,$D117,0)</f>
        <v>0</v>
      </c>
      <c r="BK117" s="116">
        <f>IF($G117=Paramètres!F$5,$D117,0)</f>
        <v>0</v>
      </c>
      <c r="BL117" s="116">
        <f>IF($G117=Paramètres!F$6,$D117,0)</f>
        <v>0</v>
      </c>
      <c r="BM117" s="116">
        <f>IF($G117=Paramètres!F$7,$D117,0)</f>
        <v>0</v>
      </c>
      <c r="BN117" s="116">
        <f>IF($G117=Paramètres!F$8,$D117,0)</f>
        <v>0</v>
      </c>
      <c r="BO117" s="116">
        <f>IF($G117=Paramètres!F$9,$D117,0)</f>
        <v>0</v>
      </c>
      <c r="BP117" s="116">
        <f t="shared" si="29"/>
        <v>0</v>
      </c>
      <c r="BQ117" s="116">
        <f>IF($G117=Paramètres!H$6,$D117,0)</f>
        <v>0</v>
      </c>
      <c r="BR117" s="116">
        <f>IF($G117=Paramètres!I$2,$D117,0)</f>
        <v>0</v>
      </c>
      <c r="BS117" s="116">
        <f>IF($G117=Paramètres!I$3,$D117,0)</f>
        <v>0</v>
      </c>
      <c r="BT117" s="116">
        <f>IF($G117=Paramètres!I$4,$D117,0)</f>
        <v>0</v>
      </c>
      <c r="BU117" s="116">
        <f>IF($G117=Paramètres!J$2,$D117,0)</f>
        <v>0</v>
      </c>
      <c r="BV117" s="116">
        <f>IF($G117=Paramètres!J$3,$D117,0)</f>
        <v>0</v>
      </c>
      <c r="BW117" s="116">
        <f>IF($G117=Paramètres!J$4,$D117,0)</f>
        <v>0</v>
      </c>
      <c r="BX117" s="116">
        <f t="shared" si="81"/>
        <v>0</v>
      </c>
      <c r="BY117" s="116">
        <f t="shared" si="82"/>
        <v>0</v>
      </c>
      <c r="BZ117" s="116">
        <f t="shared" si="83"/>
        <v>0</v>
      </c>
      <c r="CA117" s="116">
        <f t="shared" si="84"/>
        <v>0</v>
      </c>
      <c r="CB117" s="116">
        <f t="shared" si="85"/>
        <v>0</v>
      </c>
      <c r="CC117" s="116">
        <f t="shared" si="86"/>
        <v>0</v>
      </c>
      <c r="CD117" s="116">
        <f t="shared" si="87"/>
        <v>0</v>
      </c>
      <c r="CE117" s="116">
        <f t="shared" si="88"/>
        <v>0</v>
      </c>
      <c r="CF117" s="116">
        <f t="shared" si="89"/>
        <v>0</v>
      </c>
      <c r="CG117" s="116">
        <f t="shared" si="90"/>
        <v>0</v>
      </c>
      <c r="CH117" s="116">
        <f t="shared" si="91"/>
        <v>0</v>
      </c>
      <c r="CI117" s="116">
        <f t="shared" si="92"/>
        <v>0</v>
      </c>
      <c r="CJ117" s="116">
        <f t="shared" si="93"/>
        <v>0</v>
      </c>
      <c r="CK117" s="116">
        <f t="shared" si="94"/>
        <v>0</v>
      </c>
      <c r="CL117" s="116">
        <f t="shared" si="95"/>
        <v>0</v>
      </c>
      <c r="CM117" s="116">
        <f t="shared" si="96"/>
        <v>0</v>
      </c>
      <c r="CN117" s="116">
        <f t="shared" si="97"/>
        <v>0</v>
      </c>
      <c r="CO117" s="116">
        <f t="shared" si="98"/>
        <v>0</v>
      </c>
      <c r="CP117" s="116">
        <f t="shared" si="99"/>
        <v>0</v>
      </c>
      <c r="CQ117" s="116">
        <f t="shared" si="100"/>
        <v>0</v>
      </c>
      <c r="CR117" s="116">
        <f t="shared" si="101"/>
        <v>0</v>
      </c>
      <c r="CS117" s="116">
        <f t="shared" si="102"/>
        <v>0</v>
      </c>
      <c r="CT117" s="116">
        <f t="shared" si="103"/>
        <v>0</v>
      </c>
      <c r="CU117" s="116">
        <f t="shared" si="104"/>
        <v>0</v>
      </c>
    </row>
    <row r="118" spans="5:99">
      <c r="E118" s="106"/>
      <c r="F118" s="109"/>
      <c r="G118" s="109"/>
      <c r="H118" s="109"/>
      <c r="I118" s="109"/>
      <c r="J118" s="110" t="str">
        <f t="shared" si="80"/>
        <v/>
      </c>
      <c r="K118" s="116">
        <f>IF(MONTH($B118)=1,IF($G118=Paramètres!H$2,$D118,0),0)</f>
        <v>0</v>
      </c>
      <c r="L118" s="116">
        <f>IF(OR(MONTH($B118)=1,MONTH($B118)=2,MONTH($B118)=3),IF($G118=Paramètres!H$3,$D118,0),0)</f>
        <v>0</v>
      </c>
      <c r="M118" s="116">
        <f>IF(OR(MONTH($B118)=1,MONTH($B118)=2,MONTH($B118)=3),IF($G118=Paramètres!H$4,$D118,0),0)</f>
        <v>0</v>
      </c>
      <c r="N118" s="116">
        <f>IF(OR(MONTH($B118)=1,MONTH($B118)=2,MONTH($B118)=3),IF($G118=Paramètres!H$5,$D118,0),0)</f>
        <v>0</v>
      </c>
      <c r="O118" s="116">
        <f>IF(MONTH($B118)=1,IF($G118=Paramètres!F$4,$D118,0),0)</f>
        <v>0</v>
      </c>
      <c r="P118" s="116">
        <f>IF(MONTH($B118)=2,IF($G118=Paramètres!$H$2,$D118,0),0)</f>
        <v>0</v>
      </c>
      <c r="Q118" s="116">
        <f>IF(MONTH($B118)=2,IF($G118=Paramètres!$F$4,$D118,0),0)</f>
        <v>0</v>
      </c>
      <c r="R118" s="116">
        <f>IF(MONTH($B118)=3,IF($G118=Paramètres!$H$2,$D118,0),0)</f>
        <v>0</v>
      </c>
      <c r="S118" s="116">
        <f>IF(MONTH($B118)=3,IF($G118=Paramètres!$F$4,$D118,0),0)</f>
        <v>0</v>
      </c>
      <c r="T118" s="116">
        <f>IF(MONTH($B118)=4,IF($G118=Paramètres!$H$2,$D118,0),0)</f>
        <v>0</v>
      </c>
      <c r="U118" s="116">
        <f>IF(OR(MONTH($B118)=4,MONTH($B118)=5,MONTH($B118)=6),IF($G118=Paramètres!$H$3,$D118,0),0)</f>
        <v>0</v>
      </c>
      <c r="V118" s="116">
        <f>IF(OR(MONTH($B118)=4,MONTH($B118)=5,MONTH($B118)=6),IF($G118=Paramètres!$H$4,$D118,0),0)</f>
        <v>0</v>
      </c>
      <c r="W118" s="116">
        <f>IF(OR(MONTH($B118)=4,MONTH($B118)=5,MONTH($B118)=6),IF($G118=Paramètres!$H$5,$D118,0),0)</f>
        <v>0</v>
      </c>
      <c r="X118" s="116">
        <f>IF(MONTH($B118)=4,IF($G118=Paramètres!$F$4,$D118,0),0)</f>
        <v>0</v>
      </c>
      <c r="Y118" s="116">
        <f>IF(MONTH($B118)=5,IF($G118=Paramètres!$H$2,$D118,0),0)</f>
        <v>0</v>
      </c>
      <c r="Z118" s="116">
        <f>IF(MONTH($B118)=5,IF($G118=Paramètres!$F$4,$D118,0),0)</f>
        <v>0</v>
      </c>
      <c r="AA118" s="116">
        <f>IF(MONTH($B118)=6,IF($G118=Paramètres!$H$2,$D118,0),0)</f>
        <v>0</v>
      </c>
      <c r="AB118" s="116">
        <f>IF(MONTH($B118)=6,IF($G118=Paramètres!$F$4,$D118,0),0)</f>
        <v>0</v>
      </c>
      <c r="AC118" s="116">
        <f>IF(MONTH($B118)=7,IF($G118=Paramètres!$H$2,$D118,0),0)</f>
        <v>0</v>
      </c>
      <c r="AD118" s="116">
        <f>IF(OR(MONTH($B118)=7,MONTH($B118)=8,MONTH($B118)=9),IF($G118=Paramètres!$H$3,$D118,0),0)</f>
        <v>0</v>
      </c>
      <c r="AE118" s="116">
        <f>IF(OR(MONTH($B118)=7,MONTH($B118)=8,MONTH($B118)=9),IF($G118=Paramètres!$H$4,$D118,0),0)</f>
        <v>0</v>
      </c>
      <c r="AF118" s="116">
        <f>IF(OR(MONTH($B118)=7,MONTH($B118)=8,MONTH($B118)=9),IF($G118=Paramètres!$H$5,$D118,0),0)</f>
        <v>0</v>
      </c>
      <c r="AG118" s="116">
        <f>IF(MONTH($B118)=7,IF($G118=Paramètres!$F$4,$D118,0),0)</f>
        <v>0</v>
      </c>
      <c r="AH118" s="116">
        <f>IF(MONTH($B118)=8,IF($G118=Paramètres!$H$2,$D118,0),0)</f>
        <v>0</v>
      </c>
      <c r="AI118" s="116">
        <f>IF(MONTH($B118)=8,IF($G118=Paramètres!$F$4,$D118,0),0)</f>
        <v>0</v>
      </c>
      <c r="AJ118" s="116">
        <f>IF(MONTH($B118)=9,IF($G118=Paramètres!$H$2,$D118,0),0)</f>
        <v>0</v>
      </c>
      <c r="AK118" s="116">
        <f>IF(MONTH($B118)=9,IF($G118=Paramètres!$F$4,$D118,0),0)</f>
        <v>0</v>
      </c>
      <c r="AL118" s="116">
        <f>IF(MONTH($B118)=10,IF($G118=Paramètres!$H$2,$D118,0),0)</f>
        <v>0</v>
      </c>
      <c r="AM118" s="116">
        <f>IF(OR(MONTH($B118)=10,MONTH($B118)=11,MONTH($B118)=12),IF($G118=Paramètres!$H$3,$D118,0),0)</f>
        <v>0</v>
      </c>
      <c r="AN118" s="116">
        <f>IF(OR(MONTH($B118)=10,MONTH($B118)=11,MONTH($B118)=12),IF($G118=Paramètres!$H$4,$D118,0),0)</f>
        <v>0</v>
      </c>
      <c r="AO118" s="116">
        <f>IF(OR(MONTH($B118)=10,MONTH($B118)=11,MONTH($B118)=12),IF($G118=Paramètres!$H$5,$D118,0),0)</f>
        <v>0</v>
      </c>
      <c r="AP118" s="116">
        <f>IF(MONTH($B118)=10,IF($G118=Paramètres!$F$4,$D118,0),0)</f>
        <v>0</v>
      </c>
      <c r="AQ118" s="116">
        <f>IF(MONTH($B118)=11,IF($G118=Paramètres!$H$2,$D118,0),0)</f>
        <v>0</v>
      </c>
      <c r="AR118" s="116">
        <f>IF(MONTH($B118)=11,IF($G118=Paramètres!$F$4,$D118,0),0)</f>
        <v>0</v>
      </c>
      <c r="AS118" s="116">
        <f>IF(MONTH($B118)=12,IF($G118=Paramètres!$H$2,$D118,0),0)</f>
        <v>0</v>
      </c>
      <c r="AT118" s="116">
        <f>IF(MONTH($B118)=12,IF($G118=Paramètres!$F$4,$D118,0),0)</f>
        <v>0</v>
      </c>
      <c r="AU118" s="116">
        <f>IF($G118=Paramètres!D$2,$D118,0)</f>
        <v>0</v>
      </c>
      <c r="AV118" s="116">
        <f>IF($G118=Paramètres!D$3,$D118,0)</f>
        <v>0</v>
      </c>
      <c r="AW118" s="116">
        <f>IF($G118=Paramètres!D$4,$D118,0)</f>
        <v>0</v>
      </c>
      <c r="AX118" s="116">
        <f>IF($G118=Paramètres!D$5,$D118,0)</f>
        <v>0</v>
      </c>
      <c r="AY118" s="116">
        <f>IF($G118=Paramètres!D$6,$D118,0)</f>
        <v>0</v>
      </c>
      <c r="AZ118" s="116">
        <f>IF($G118=Paramètres!D$7,$D118,0)</f>
        <v>0</v>
      </c>
      <c r="BA118" s="116">
        <f>IF($G118=Paramètres!D$8,$D118,0)</f>
        <v>0</v>
      </c>
      <c r="BB118" s="116">
        <f>IF($G118=Paramètres!D$9,$D118,0)</f>
        <v>0</v>
      </c>
      <c r="BC118" s="116">
        <f>IF($G118=Paramètres!D$10,$D118,0)</f>
        <v>0</v>
      </c>
      <c r="BD118" s="116">
        <f>IF($G118=Paramètres!D$11,$D118,0)</f>
        <v>0</v>
      </c>
      <c r="BE118" s="116">
        <f>IF($G118=Paramètres!D$12,$D118,0)</f>
        <v>0</v>
      </c>
      <c r="BF118" s="116">
        <f>IF($G118=Paramètres!E$2,$D118,0)</f>
        <v>0</v>
      </c>
      <c r="BG118" s="116">
        <f>IF($G118=Paramètres!E$3,$D118,0)</f>
        <v>0</v>
      </c>
      <c r="BH118" s="116">
        <f>IF($G118=Paramètres!E$4,$D118,0)</f>
        <v>0</v>
      </c>
      <c r="BI118" s="116">
        <f>IF($G118=Paramètres!F$2,$D118,0)</f>
        <v>0</v>
      </c>
      <c r="BJ118" s="116">
        <f>IF($G118=Paramètres!F$3,$D118,0)</f>
        <v>0</v>
      </c>
      <c r="BK118" s="116">
        <f>IF($G118=Paramètres!F$5,$D118,0)</f>
        <v>0</v>
      </c>
      <c r="BL118" s="116">
        <f>IF($G118=Paramètres!F$6,$D118,0)</f>
        <v>0</v>
      </c>
      <c r="BM118" s="116">
        <f>IF($G118=Paramètres!F$7,$D118,0)</f>
        <v>0</v>
      </c>
      <c r="BN118" s="116">
        <f>IF($G118=Paramètres!F$8,$D118,0)</f>
        <v>0</v>
      </c>
      <c r="BO118" s="116">
        <f>IF($G118=Paramètres!F$9,$D118,0)</f>
        <v>0</v>
      </c>
      <c r="BP118" s="116">
        <f t="shared" si="29"/>
        <v>0</v>
      </c>
      <c r="BQ118" s="116">
        <f>IF($G118=Paramètres!H$6,$D118,0)</f>
        <v>0</v>
      </c>
      <c r="BR118" s="116">
        <f>IF($G118=Paramètres!I$2,$D118,0)</f>
        <v>0</v>
      </c>
      <c r="BS118" s="116">
        <f>IF($G118=Paramètres!I$3,$D118,0)</f>
        <v>0</v>
      </c>
      <c r="BT118" s="116">
        <f>IF($G118=Paramètres!I$4,$D118,0)</f>
        <v>0</v>
      </c>
      <c r="BU118" s="116">
        <f>IF($G118=Paramètres!J$2,$D118,0)</f>
        <v>0</v>
      </c>
      <c r="BV118" s="116">
        <f>IF($G118=Paramètres!J$3,$D118,0)</f>
        <v>0</v>
      </c>
      <c r="BW118" s="116">
        <f>IF($G118=Paramètres!J$4,$D118,0)</f>
        <v>0</v>
      </c>
      <c r="BX118" s="116">
        <f t="shared" si="81"/>
        <v>0</v>
      </c>
      <c r="BY118" s="116">
        <f t="shared" si="82"/>
        <v>0</v>
      </c>
      <c r="BZ118" s="116">
        <f t="shared" si="83"/>
        <v>0</v>
      </c>
      <c r="CA118" s="116">
        <f t="shared" si="84"/>
        <v>0</v>
      </c>
      <c r="CB118" s="116">
        <f t="shared" si="85"/>
        <v>0</v>
      </c>
      <c r="CC118" s="116">
        <f t="shared" si="86"/>
        <v>0</v>
      </c>
      <c r="CD118" s="116">
        <f t="shared" si="87"/>
        <v>0</v>
      </c>
      <c r="CE118" s="116">
        <f t="shared" si="88"/>
        <v>0</v>
      </c>
      <c r="CF118" s="116">
        <f t="shared" si="89"/>
        <v>0</v>
      </c>
      <c r="CG118" s="116">
        <f t="shared" si="90"/>
        <v>0</v>
      </c>
      <c r="CH118" s="116">
        <f t="shared" si="91"/>
        <v>0</v>
      </c>
      <c r="CI118" s="116">
        <f t="shared" si="92"/>
        <v>0</v>
      </c>
      <c r="CJ118" s="116">
        <f t="shared" si="93"/>
        <v>0</v>
      </c>
      <c r="CK118" s="116">
        <f t="shared" si="94"/>
        <v>0</v>
      </c>
      <c r="CL118" s="116">
        <f t="shared" si="95"/>
        <v>0</v>
      </c>
      <c r="CM118" s="116">
        <f t="shared" si="96"/>
        <v>0</v>
      </c>
      <c r="CN118" s="116">
        <f t="shared" si="97"/>
        <v>0</v>
      </c>
      <c r="CO118" s="116">
        <f t="shared" si="98"/>
        <v>0</v>
      </c>
      <c r="CP118" s="116">
        <f t="shared" si="99"/>
        <v>0</v>
      </c>
      <c r="CQ118" s="116">
        <f t="shared" si="100"/>
        <v>0</v>
      </c>
      <c r="CR118" s="116">
        <f t="shared" si="101"/>
        <v>0</v>
      </c>
      <c r="CS118" s="116">
        <f t="shared" si="102"/>
        <v>0</v>
      </c>
      <c r="CT118" s="116">
        <f t="shared" si="103"/>
        <v>0</v>
      </c>
      <c r="CU118" s="116">
        <f t="shared" si="104"/>
        <v>0</v>
      </c>
    </row>
    <row r="119" spans="5:99">
      <c r="E119" s="106"/>
      <c r="F119" s="109"/>
      <c r="G119" s="109"/>
      <c r="H119" s="109"/>
      <c r="I119" s="109"/>
      <c r="J119" s="110" t="str">
        <f t="shared" si="80"/>
        <v/>
      </c>
      <c r="K119" s="116">
        <f>IF(MONTH($B119)=1,IF($G119=Paramètres!H$2,$D119,0),0)</f>
        <v>0</v>
      </c>
      <c r="L119" s="116">
        <f>IF(OR(MONTH($B119)=1,MONTH($B119)=2,MONTH($B119)=3),IF($G119=Paramètres!H$3,$D119,0),0)</f>
        <v>0</v>
      </c>
      <c r="M119" s="116">
        <f>IF(OR(MONTH($B119)=1,MONTH($B119)=2,MONTH($B119)=3),IF($G119=Paramètres!H$4,$D119,0),0)</f>
        <v>0</v>
      </c>
      <c r="N119" s="116">
        <f>IF(OR(MONTH($B119)=1,MONTH($B119)=2,MONTH($B119)=3),IF($G119=Paramètres!H$5,$D119,0),0)</f>
        <v>0</v>
      </c>
      <c r="O119" s="116">
        <f>IF(MONTH($B119)=1,IF($G119=Paramètres!F$4,$D119,0),0)</f>
        <v>0</v>
      </c>
      <c r="P119" s="116">
        <f>IF(MONTH($B119)=2,IF($G119=Paramètres!$H$2,$D119,0),0)</f>
        <v>0</v>
      </c>
      <c r="Q119" s="116">
        <f>IF(MONTH($B119)=2,IF($G119=Paramètres!$F$4,$D119,0),0)</f>
        <v>0</v>
      </c>
      <c r="R119" s="116">
        <f>IF(MONTH($B119)=3,IF($G119=Paramètres!$H$2,$D119,0),0)</f>
        <v>0</v>
      </c>
      <c r="S119" s="116">
        <f>IF(MONTH($B119)=3,IF($G119=Paramètres!$F$4,$D119,0),0)</f>
        <v>0</v>
      </c>
      <c r="T119" s="116">
        <f>IF(MONTH($B119)=4,IF($G119=Paramètres!$H$2,$D119,0),0)</f>
        <v>0</v>
      </c>
      <c r="U119" s="116">
        <f>IF(OR(MONTH($B119)=4,MONTH($B119)=5,MONTH($B119)=6),IF($G119=Paramètres!$H$3,$D119,0),0)</f>
        <v>0</v>
      </c>
      <c r="V119" s="116">
        <f>IF(OR(MONTH($B119)=4,MONTH($B119)=5,MONTH($B119)=6),IF($G119=Paramètres!$H$4,$D119,0),0)</f>
        <v>0</v>
      </c>
      <c r="W119" s="116">
        <f>IF(OR(MONTH($B119)=4,MONTH($B119)=5,MONTH($B119)=6),IF($G119=Paramètres!$H$5,$D119,0),0)</f>
        <v>0</v>
      </c>
      <c r="X119" s="116">
        <f>IF(MONTH($B119)=4,IF($G119=Paramètres!$F$4,$D119,0),0)</f>
        <v>0</v>
      </c>
      <c r="Y119" s="116">
        <f>IF(MONTH($B119)=5,IF($G119=Paramètres!$H$2,$D119,0),0)</f>
        <v>0</v>
      </c>
      <c r="Z119" s="116">
        <f>IF(MONTH($B119)=5,IF($G119=Paramètres!$F$4,$D119,0),0)</f>
        <v>0</v>
      </c>
      <c r="AA119" s="116">
        <f>IF(MONTH($B119)=6,IF($G119=Paramètres!$H$2,$D119,0),0)</f>
        <v>0</v>
      </c>
      <c r="AB119" s="116">
        <f>IF(MONTH($B119)=6,IF($G119=Paramètres!$F$4,$D119,0),0)</f>
        <v>0</v>
      </c>
      <c r="AC119" s="116">
        <f>IF(MONTH($B119)=7,IF($G119=Paramètres!$H$2,$D119,0),0)</f>
        <v>0</v>
      </c>
      <c r="AD119" s="116">
        <f>IF(OR(MONTH($B119)=7,MONTH($B119)=8,MONTH($B119)=9),IF($G119=Paramètres!$H$3,$D119,0),0)</f>
        <v>0</v>
      </c>
      <c r="AE119" s="116">
        <f>IF(OR(MONTH($B119)=7,MONTH($B119)=8,MONTH($B119)=9),IF($G119=Paramètres!$H$4,$D119,0),0)</f>
        <v>0</v>
      </c>
      <c r="AF119" s="116">
        <f>IF(OR(MONTH($B119)=7,MONTH($B119)=8,MONTH($B119)=9),IF($G119=Paramètres!$H$5,$D119,0),0)</f>
        <v>0</v>
      </c>
      <c r="AG119" s="116">
        <f>IF(MONTH($B119)=7,IF($G119=Paramètres!$F$4,$D119,0),0)</f>
        <v>0</v>
      </c>
      <c r="AH119" s="116">
        <f>IF(MONTH($B119)=8,IF($G119=Paramètres!$H$2,$D119,0),0)</f>
        <v>0</v>
      </c>
      <c r="AI119" s="116">
        <f>IF(MONTH($B119)=8,IF($G119=Paramètres!$F$4,$D119,0),0)</f>
        <v>0</v>
      </c>
      <c r="AJ119" s="116">
        <f>IF(MONTH($B119)=9,IF($G119=Paramètres!$H$2,$D119,0),0)</f>
        <v>0</v>
      </c>
      <c r="AK119" s="116">
        <f>IF(MONTH($B119)=9,IF($G119=Paramètres!$F$4,$D119,0),0)</f>
        <v>0</v>
      </c>
      <c r="AL119" s="116">
        <f>IF(MONTH($B119)=10,IF($G119=Paramètres!$H$2,$D119,0),0)</f>
        <v>0</v>
      </c>
      <c r="AM119" s="116">
        <f>IF(OR(MONTH($B119)=10,MONTH($B119)=11,MONTH($B119)=12),IF($G119=Paramètres!$H$3,$D119,0),0)</f>
        <v>0</v>
      </c>
      <c r="AN119" s="116">
        <f>IF(OR(MONTH($B119)=10,MONTH($B119)=11,MONTH($B119)=12),IF($G119=Paramètres!$H$4,$D119,0),0)</f>
        <v>0</v>
      </c>
      <c r="AO119" s="116">
        <f>IF(OR(MONTH($B119)=10,MONTH($B119)=11,MONTH($B119)=12),IF($G119=Paramètres!$H$5,$D119,0),0)</f>
        <v>0</v>
      </c>
      <c r="AP119" s="116">
        <f>IF(MONTH($B119)=10,IF($G119=Paramètres!$F$4,$D119,0),0)</f>
        <v>0</v>
      </c>
      <c r="AQ119" s="116">
        <f>IF(MONTH($B119)=11,IF($G119=Paramètres!$H$2,$D119,0),0)</f>
        <v>0</v>
      </c>
      <c r="AR119" s="116">
        <f>IF(MONTH($B119)=11,IF($G119=Paramètres!$F$4,$D119,0),0)</f>
        <v>0</v>
      </c>
      <c r="AS119" s="116">
        <f>IF(MONTH($B119)=12,IF($G119=Paramètres!$H$2,$D119,0),0)</f>
        <v>0</v>
      </c>
      <c r="AT119" s="116">
        <f>IF(MONTH($B119)=12,IF($G119=Paramètres!$F$4,$D119,0),0)</f>
        <v>0</v>
      </c>
      <c r="AU119" s="116">
        <f>IF($G119=Paramètres!D$2,$D119,0)</f>
        <v>0</v>
      </c>
      <c r="AV119" s="116">
        <f>IF($G119=Paramètres!D$3,$D119,0)</f>
        <v>0</v>
      </c>
      <c r="AW119" s="116">
        <f>IF($G119=Paramètres!D$4,$D119,0)</f>
        <v>0</v>
      </c>
      <c r="AX119" s="116">
        <f>IF($G119=Paramètres!D$5,$D119,0)</f>
        <v>0</v>
      </c>
      <c r="AY119" s="116">
        <f>IF($G119=Paramètres!D$6,$D119,0)</f>
        <v>0</v>
      </c>
      <c r="AZ119" s="116">
        <f>IF($G119=Paramètres!D$7,$D119,0)</f>
        <v>0</v>
      </c>
      <c r="BA119" s="116">
        <f>IF($G119=Paramètres!D$8,$D119,0)</f>
        <v>0</v>
      </c>
      <c r="BB119" s="116">
        <f>IF($G119=Paramètres!D$9,$D119,0)</f>
        <v>0</v>
      </c>
      <c r="BC119" s="116">
        <f>IF($G119=Paramètres!D$10,$D119,0)</f>
        <v>0</v>
      </c>
      <c r="BD119" s="116">
        <f>IF($G119=Paramètres!D$11,$D119,0)</f>
        <v>0</v>
      </c>
      <c r="BE119" s="116">
        <f>IF($G119=Paramètres!D$12,$D119,0)</f>
        <v>0</v>
      </c>
      <c r="BF119" s="116">
        <f>IF($G119=Paramètres!E$2,$D119,0)</f>
        <v>0</v>
      </c>
      <c r="BG119" s="116">
        <f>IF($G119=Paramètres!E$3,$D119,0)</f>
        <v>0</v>
      </c>
      <c r="BH119" s="116">
        <f>IF($G119=Paramètres!E$4,$D119,0)</f>
        <v>0</v>
      </c>
      <c r="BI119" s="116">
        <f>IF($G119=Paramètres!F$2,$D119,0)</f>
        <v>0</v>
      </c>
      <c r="BJ119" s="116">
        <f>IF($G119=Paramètres!F$3,$D119,0)</f>
        <v>0</v>
      </c>
      <c r="BK119" s="116">
        <f>IF($G119=Paramètres!F$5,$D119,0)</f>
        <v>0</v>
      </c>
      <c r="BL119" s="116">
        <f>IF($G119=Paramètres!F$6,$D119,0)</f>
        <v>0</v>
      </c>
      <c r="BM119" s="116">
        <f>IF($G119=Paramètres!F$7,$D119,0)</f>
        <v>0</v>
      </c>
      <c r="BN119" s="116">
        <f>IF($G119=Paramètres!F$8,$D119,0)</f>
        <v>0</v>
      </c>
      <c r="BO119" s="116">
        <f>IF($G119=Paramètres!F$9,$D119,0)</f>
        <v>0</v>
      </c>
      <c r="BP119" s="116">
        <f t="shared" si="29"/>
        <v>0</v>
      </c>
      <c r="BQ119" s="116">
        <f>IF($G119=Paramètres!H$6,$D119,0)</f>
        <v>0</v>
      </c>
      <c r="BR119" s="116">
        <f>IF($G119=Paramètres!I$2,$D119,0)</f>
        <v>0</v>
      </c>
      <c r="BS119" s="116">
        <f>IF($G119=Paramètres!I$3,$D119,0)</f>
        <v>0</v>
      </c>
      <c r="BT119" s="116">
        <f>IF($G119=Paramètres!I$4,$D119,0)</f>
        <v>0</v>
      </c>
      <c r="BU119" s="116">
        <f>IF($G119=Paramètres!J$2,$D119,0)</f>
        <v>0</v>
      </c>
      <c r="BV119" s="116">
        <f>IF($G119=Paramètres!J$3,$D119,0)</f>
        <v>0</v>
      </c>
      <c r="BW119" s="116">
        <f>IF($G119=Paramètres!J$4,$D119,0)</f>
        <v>0</v>
      </c>
      <c r="BX119" s="116">
        <f t="shared" si="81"/>
        <v>0</v>
      </c>
      <c r="BY119" s="116">
        <f t="shared" si="82"/>
        <v>0</v>
      </c>
      <c r="BZ119" s="116">
        <f t="shared" si="83"/>
        <v>0</v>
      </c>
      <c r="CA119" s="116">
        <f t="shared" si="84"/>
        <v>0</v>
      </c>
      <c r="CB119" s="116">
        <f t="shared" si="85"/>
        <v>0</v>
      </c>
      <c r="CC119" s="116">
        <f t="shared" si="86"/>
        <v>0</v>
      </c>
      <c r="CD119" s="116">
        <f t="shared" si="87"/>
        <v>0</v>
      </c>
      <c r="CE119" s="116">
        <f t="shared" si="88"/>
        <v>0</v>
      </c>
      <c r="CF119" s="116">
        <f t="shared" si="89"/>
        <v>0</v>
      </c>
      <c r="CG119" s="116">
        <f t="shared" si="90"/>
        <v>0</v>
      </c>
      <c r="CH119" s="116">
        <f t="shared" si="91"/>
        <v>0</v>
      </c>
      <c r="CI119" s="116">
        <f t="shared" si="92"/>
        <v>0</v>
      </c>
      <c r="CJ119" s="116">
        <f t="shared" si="93"/>
        <v>0</v>
      </c>
      <c r="CK119" s="116">
        <f t="shared" si="94"/>
        <v>0</v>
      </c>
      <c r="CL119" s="116">
        <f t="shared" si="95"/>
        <v>0</v>
      </c>
      <c r="CM119" s="116">
        <f t="shared" si="96"/>
        <v>0</v>
      </c>
      <c r="CN119" s="116">
        <f t="shared" si="97"/>
        <v>0</v>
      </c>
      <c r="CO119" s="116">
        <f t="shared" si="98"/>
        <v>0</v>
      </c>
      <c r="CP119" s="116">
        <f t="shared" si="99"/>
        <v>0</v>
      </c>
      <c r="CQ119" s="116">
        <f t="shared" si="100"/>
        <v>0</v>
      </c>
      <c r="CR119" s="116">
        <f t="shared" si="101"/>
        <v>0</v>
      </c>
      <c r="CS119" s="116">
        <f t="shared" si="102"/>
        <v>0</v>
      </c>
      <c r="CT119" s="116">
        <f t="shared" si="103"/>
        <v>0</v>
      </c>
      <c r="CU119" s="116">
        <f t="shared" si="104"/>
        <v>0</v>
      </c>
    </row>
    <row r="120" spans="5:99">
      <c r="E120" s="106"/>
      <c r="F120" s="109"/>
      <c r="G120" s="109"/>
      <c r="H120" s="109"/>
      <c r="I120" s="109"/>
      <c r="J120" s="110" t="str">
        <f t="shared" si="80"/>
        <v/>
      </c>
      <c r="K120" s="116">
        <f>IF(MONTH($B120)=1,IF($G120=Paramètres!H$2,$D120,0),0)</f>
        <v>0</v>
      </c>
      <c r="L120" s="116">
        <f>IF(OR(MONTH($B120)=1,MONTH($B120)=2,MONTH($B120)=3),IF($G120=Paramètres!H$3,$D120,0),0)</f>
        <v>0</v>
      </c>
      <c r="M120" s="116">
        <f>IF(OR(MONTH($B120)=1,MONTH($B120)=2,MONTH($B120)=3),IF($G120=Paramètres!H$4,$D120,0),0)</f>
        <v>0</v>
      </c>
      <c r="N120" s="116">
        <f>IF(OR(MONTH($B120)=1,MONTH($B120)=2,MONTH($B120)=3),IF($G120=Paramètres!H$5,$D120,0),0)</f>
        <v>0</v>
      </c>
      <c r="O120" s="116">
        <f>IF(MONTH($B120)=1,IF($G120=Paramètres!F$4,$D120,0),0)</f>
        <v>0</v>
      </c>
      <c r="P120" s="116">
        <f>IF(MONTH($B120)=2,IF($G120=Paramètres!$H$2,$D120,0),0)</f>
        <v>0</v>
      </c>
      <c r="Q120" s="116">
        <f>IF(MONTH($B120)=2,IF($G120=Paramètres!$F$4,$D120,0),0)</f>
        <v>0</v>
      </c>
      <c r="R120" s="116">
        <f>IF(MONTH($B120)=3,IF($G120=Paramètres!$H$2,$D120,0),0)</f>
        <v>0</v>
      </c>
      <c r="S120" s="116">
        <f>IF(MONTH($B120)=3,IF($G120=Paramètres!$F$4,$D120,0),0)</f>
        <v>0</v>
      </c>
      <c r="T120" s="116">
        <f>IF(MONTH($B120)=4,IF($G120=Paramètres!$H$2,$D120,0),0)</f>
        <v>0</v>
      </c>
      <c r="U120" s="116">
        <f>IF(OR(MONTH($B120)=4,MONTH($B120)=5,MONTH($B120)=6),IF($G120=Paramètres!$H$3,$D120,0),0)</f>
        <v>0</v>
      </c>
      <c r="V120" s="116">
        <f>IF(OR(MONTH($B120)=4,MONTH($B120)=5,MONTH($B120)=6),IF($G120=Paramètres!$H$4,$D120,0),0)</f>
        <v>0</v>
      </c>
      <c r="W120" s="116">
        <f>IF(OR(MONTH($B120)=4,MONTH($B120)=5,MONTH($B120)=6),IF($G120=Paramètres!$H$5,$D120,0),0)</f>
        <v>0</v>
      </c>
      <c r="X120" s="116">
        <f>IF(MONTH($B120)=4,IF($G120=Paramètres!$F$4,$D120,0),0)</f>
        <v>0</v>
      </c>
      <c r="Y120" s="116">
        <f>IF(MONTH($B120)=5,IF($G120=Paramètres!$H$2,$D120,0),0)</f>
        <v>0</v>
      </c>
      <c r="Z120" s="116">
        <f>IF(MONTH($B120)=5,IF($G120=Paramètres!$F$4,$D120,0),0)</f>
        <v>0</v>
      </c>
      <c r="AA120" s="116">
        <f>IF(MONTH($B120)=6,IF($G120=Paramètres!$H$2,$D120,0),0)</f>
        <v>0</v>
      </c>
      <c r="AB120" s="116">
        <f>IF(MONTH($B120)=6,IF($G120=Paramètres!$F$4,$D120,0),0)</f>
        <v>0</v>
      </c>
      <c r="AC120" s="116">
        <f>IF(MONTH($B120)=7,IF($G120=Paramètres!$H$2,$D120,0),0)</f>
        <v>0</v>
      </c>
      <c r="AD120" s="116">
        <f>IF(OR(MONTH($B120)=7,MONTH($B120)=8,MONTH($B120)=9),IF($G120=Paramètres!$H$3,$D120,0),0)</f>
        <v>0</v>
      </c>
      <c r="AE120" s="116">
        <f>IF(OR(MONTH($B120)=7,MONTH($B120)=8,MONTH($B120)=9),IF($G120=Paramètres!$H$4,$D120,0),0)</f>
        <v>0</v>
      </c>
      <c r="AF120" s="116">
        <f>IF(OR(MONTH($B120)=7,MONTH($B120)=8,MONTH($B120)=9),IF($G120=Paramètres!$H$5,$D120,0),0)</f>
        <v>0</v>
      </c>
      <c r="AG120" s="116">
        <f>IF(MONTH($B120)=7,IF($G120=Paramètres!$F$4,$D120,0),0)</f>
        <v>0</v>
      </c>
      <c r="AH120" s="116">
        <f>IF(MONTH($B120)=8,IF($G120=Paramètres!$H$2,$D120,0),0)</f>
        <v>0</v>
      </c>
      <c r="AI120" s="116">
        <f>IF(MONTH($B120)=8,IF($G120=Paramètres!$F$4,$D120,0),0)</f>
        <v>0</v>
      </c>
      <c r="AJ120" s="116">
        <f>IF(MONTH($B120)=9,IF($G120=Paramètres!$H$2,$D120,0),0)</f>
        <v>0</v>
      </c>
      <c r="AK120" s="116">
        <f>IF(MONTH($B120)=9,IF($G120=Paramètres!$F$4,$D120,0),0)</f>
        <v>0</v>
      </c>
      <c r="AL120" s="116">
        <f>IF(MONTH($B120)=10,IF($G120=Paramètres!$H$2,$D120,0),0)</f>
        <v>0</v>
      </c>
      <c r="AM120" s="116">
        <f>IF(OR(MONTH($B120)=10,MONTH($B120)=11,MONTH($B120)=12),IF($G120=Paramètres!$H$3,$D120,0),0)</f>
        <v>0</v>
      </c>
      <c r="AN120" s="116">
        <f>IF(OR(MONTH($B120)=10,MONTH($B120)=11,MONTH($B120)=12),IF($G120=Paramètres!$H$4,$D120,0),0)</f>
        <v>0</v>
      </c>
      <c r="AO120" s="116">
        <f>IF(OR(MONTH($B120)=10,MONTH($B120)=11,MONTH($B120)=12),IF($G120=Paramètres!$H$5,$D120,0),0)</f>
        <v>0</v>
      </c>
      <c r="AP120" s="116">
        <f>IF(MONTH($B120)=10,IF($G120=Paramètres!$F$4,$D120,0),0)</f>
        <v>0</v>
      </c>
      <c r="AQ120" s="116">
        <f>IF(MONTH($B120)=11,IF($G120=Paramètres!$H$2,$D120,0),0)</f>
        <v>0</v>
      </c>
      <c r="AR120" s="116">
        <f>IF(MONTH($B120)=11,IF($G120=Paramètres!$F$4,$D120,0),0)</f>
        <v>0</v>
      </c>
      <c r="AS120" s="116">
        <f>IF(MONTH($B120)=12,IF($G120=Paramètres!$H$2,$D120,0),0)</f>
        <v>0</v>
      </c>
      <c r="AT120" s="116">
        <f>IF(MONTH($B120)=12,IF($G120=Paramètres!$F$4,$D120,0),0)</f>
        <v>0</v>
      </c>
      <c r="AU120" s="116">
        <f>IF($G120=Paramètres!D$2,$D120,0)</f>
        <v>0</v>
      </c>
      <c r="AV120" s="116">
        <f>IF($G120=Paramètres!D$3,$D120,0)</f>
        <v>0</v>
      </c>
      <c r="AW120" s="116">
        <f>IF($G120=Paramètres!D$4,$D120,0)</f>
        <v>0</v>
      </c>
      <c r="AX120" s="116">
        <f>IF($G120=Paramètres!D$5,$D120,0)</f>
        <v>0</v>
      </c>
      <c r="AY120" s="116">
        <f>IF($G120=Paramètres!D$6,$D120,0)</f>
        <v>0</v>
      </c>
      <c r="AZ120" s="116">
        <f>IF($G120=Paramètres!D$7,$D120,0)</f>
        <v>0</v>
      </c>
      <c r="BA120" s="116">
        <f>IF($G120=Paramètres!D$8,$D120,0)</f>
        <v>0</v>
      </c>
      <c r="BB120" s="116">
        <f>IF($G120=Paramètres!D$9,$D120,0)</f>
        <v>0</v>
      </c>
      <c r="BC120" s="116">
        <f>IF($G120=Paramètres!D$10,$D120,0)</f>
        <v>0</v>
      </c>
      <c r="BD120" s="116">
        <f>IF($G120=Paramètres!D$11,$D120,0)</f>
        <v>0</v>
      </c>
      <c r="BE120" s="116">
        <f>IF($G120=Paramètres!D$12,$D120,0)</f>
        <v>0</v>
      </c>
      <c r="BF120" s="116">
        <f>IF($G120=Paramètres!E$2,$D120,0)</f>
        <v>0</v>
      </c>
      <c r="BG120" s="116">
        <f>IF($G120=Paramètres!E$3,$D120,0)</f>
        <v>0</v>
      </c>
      <c r="BH120" s="116">
        <f>IF($G120=Paramètres!E$4,$D120,0)</f>
        <v>0</v>
      </c>
      <c r="BI120" s="116">
        <f>IF($G120=Paramètres!F$2,$D120,0)</f>
        <v>0</v>
      </c>
      <c r="BJ120" s="116">
        <f>IF($G120=Paramètres!F$3,$D120,0)</f>
        <v>0</v>
      </c>
      <c r="BK120" s="116">
        <f>IF($G120=Paramètres!F$5,$D120,0)</f>
        <v>0</v>
      </c>
      <c r="BL120" s="116">
        <f>IF($G120=Paramètres!F$6,$D120,0)</f>
        <v>0</v>
      </c>
      <c r="BM120" s="116">
        <f>IF($G120=Paramètres!F$7,$D120,0)</f>
        <v>0</v>
      </c>
      <c r="BN120" s="116">
        <f>IF($G120=Paramètres!F$8,$D120,0)</f>
        <v>0</v>
      </c>
      <c r="BO120" s="116">
        <f>IF($G120=Paramètres!F$9,$D120,0)</f>
        <v>0</v>
      </c>
      <c r="BP120" s="116">
        <f t="shared" si="29"/>
        <v>0</v>
      </c>
      <c r="BQ120" s="116">
        <f>IF($G120=Paramètres!H$6,$D120,0)</f>
        <v>0</v>
      </c>
      <c r="BR120" s="116">
        <f>IF($G120=Paramètres!I$2,$D120,0)</f>
        <v>0</v>
      </c>
      <c r="BS120" s="116">
        <f>IF($G120=Paramètres!I$3,$D120,0)</f>
        <v>0</v>
      </c>
      <c r="BT120" s="116">
        <f>IF($G120=Paramètres!I$4,$D120,0)</f>
        <v>0</v>
      </c>
      <c r="BU120" s="116">
        <f>IF($G120=Paramètres!J$2,$D120,0)</f>
        <v>0</v>
      </c>
      <c r="BV120" s="116">
        <f>IF($G120=Paramètres!J$3,$D120,0)</f>
        <v>0</v>
      </c>
      <c r="BW120" s="116">
        <f>IF($G120=Paramètres!J$4,$D120,0)</f>
        <v>0</v>
      </c>
      <c r="BX120" s="116">
        <f t="shared" si="81"/>
        <v>0</v>
      </c>
      <c r="BY120" s="116">
        <f t="shared" si="82"/>
        <v>0</v>
      </c>
      <c r="BZ120" s="116">
        <f t="shared" si="83"/>
        <v>0</v>
      </c>
      <c r="CA120" s="116">
        <f t="shared" si="84"/>
        <v>0</v>
      </c>
      <c r="CB120" s="116">
        <f t="shared" si="85"/>
        <v>0</v>
      </c>
      <c r="CC120" s="116">
        <f t="shared" si="86"/>
        <v>0</v>
      </c>
      <c r="CD120" s="116">
        <f t="shared" si="87"/>
        <v>0</v>
      </c>
      <c r="CE120" s="116">
        <f t="shared" si="88"/>
        <v>0</v>
      </c>
      <c r="CF120" s="116">
        <f t="shared" si="89"/>
        <v>0</v>
      </c>
      <c r="CG120" s="116">
        <f t="shared" si="90"/>
        <v>0</v>
      </c>
      <c r="CH120" s="116">
        <f t="shared" si="91"/>
        <v>0</v>
      </c>
      <c r="CI120" s="116">
        <f t="shared" si="92"/>
        <v>0</v>
      </c>
      <c r="CJ120" s="116">
        <f t="shared" si="93"/>
        <v>0</v>
      </c>
      <c r="CK120" s="116">
        <f t="shared" si="94"/>
        <v>0</v>
      </c>
      <c r="CL120" s="116">
        <f t="shared" si="95"/>
        <v>0</v>
      </c>
      <c r="CM120" s="116">
        <f t="shared" si="96"/>
        <v>0</v>
      </c>
      <c r="CN120" s="116">
        <f t="shared" si="97"/>
        <v>0</v>
      </c>
      <c r="CO120" s="116">
        <f t="shared" si="98"/>
        <v>0</v>
      </c>
      <c r="CP120" s="116">
        <f t="shared" si="99"/>
        <v>0</v>
      </c>
      <c r="CQ120" s="116">
        <f t="shared" si="100"/>
        <v>0</v>
      </c>
      <c r="CR120" s="116">
        <f t="shared" si="101"/>
        <v>0</v>
      </c>
      <c r="CS120" s="116">
        <f t="shared" si="102"/>
        <v>0</v>
      </c>
      <c r="CT120" s="116">
        <f t="shared" si="103"/>
        <v>0</v>
      </c>
      <c r="CU120" s="116">
        <f t="shared" si="104"/>
        <v>0</v>
      </c>
    </row>
    <row r="121" spans="5:99">
      <c r="E121" s="106"/>
      <c r="F121" s="109"/>
      <c r="G121" s="109"/>
      <c r="H121" s="109"/>
      <c r="I121" s="109"/>
      <c r="J121" s="110" t="str">
        <f t="shared" si="80"/>
        <v/>
      </c>
      <c r="K121" s="116">
        <f>IF(MONTH($B121)=1,IF($G121=Paramètres!H$2,$D121,0),0)</f>
        <v>0</v>
      </c>
      <c r="L121" s="116">
        <f>IF(OR(MONTH($B121)=1,MONTH($B121)=2,MONTH($B121)=3),IF($G121=Paramètres!H$3,$D121,0),0)</f>
        <v>0</v>
      </c>
      <c r="M121" s="116">
        <f>IF(OR(MONTH($B121)=1,MONTH($B121)=2,MONTH($B121)=3),IF($G121=Paramètres!H$4,$D121,0),0)</f>
        <v>0</v>
      </c>
      <c r="N121" s="116">
        <f>IF(OR(MONTH($B121)=1,MONTH($B121)=2,MONTH($B121)=3),IF($G121=Paramètres!H$5,$D121,0),0)</f>
        <v>0</v>
      </c>
      <c r="O121" s="116">
        <f>IF(MONTH($B121)=1,IF($G121=Paramètres!F$4,$D121,0),0)</f>
        <v>0</v>
      </c>
      <c r="P121" s="116">
        <f>IF(MONTH($B121)=2,IF($G121=Paramètres!$H$2,$D121,0),0)</f>
        <v>0</v>
      </c>
      <c r="Q121" s="116">
        <f>IF(MONTH($B121)=2,IF($G121=Paramètres!$F$4,$D121,0),0)</f>
        <v>0</v>
      </c>
      <c r="R121" s="116">
        <f>IF(MONTH($B121)=3,IF($G121=Paramètres!$H$2,$D121,0),0)</f>
        <v>0</v>
      </c>
      <c r="S121" s="116">
        <f>IF(MONTH($B121)=3,IF($G121=Paramètres!$F$4,$D121,0),0)</f>
        <v>0</v>
      </c>
      <c r="T121" s="116">
        <f>IF(MONTH($B121)=4,IF($G121=Paramètres!$H$2,$D121,0),0)</f>
        <v>0</v>
      </c>
      <c r="U121" s="116">
        <f>IF(OR(MONTH($B121)=4,MONTH($B121)=5,MONTH($B121)=6),IF($G121=Paramètres!$H$3,$D121,0),0)</f>
        <v>0</v>
      </c>
      <c r="V121" s="116">
        <f>IF(OR(MONTH($B121)=4,MONTH($B121)=5,MONTH($B121)=6),IF($G121=Paramètres!$H$4,$D121,0),0)</f>
        <v>0</v>
      </c>
      <c r="W121" s="116">
        <f>IF(OR(MONTH($B121)=4,MONTH($B121)=5,MONTH($B121)=6),IF($G121=Paramètres!$H$5,$D121,0),0)</f>
        <v>0</v>
      </c>
      <c r="X121" s="116">
        <f>IF(MONTH($B121)=4,IF($G121=Paramètres!$F$4,$D121,0),0)</f>
        <v>0</v>
      </c>
      <c r="Y121" s="116">
        <f>IF(MONTH($B121)=5,IF($G121=Paramètres!$H$2,$D121,0),0)</f>
        <v>0</v>
      </c>
      <c r="Z121" s="116">
        <f>IF(MONTH($B121)=5,IF($G121=Paramètres!$F$4,$D121,0),0)</f>
        <v>0</v>
      </c>
      <c r="AA121" s="116">
        <f>IF(MONTH($B121)=6,IF($G121=Paramètres!$H$2,$D121,0),0)</f>
        <v>0</v>
      </c>
      <c r="AB121" s="116">
        <f>IF(MONTH($B121)=6,IF($G121=Paramètres!$F$4,$D121,0),0)</f>
        <v>0</v>
      </c>
      <c r="AC121" s="116">
        <f>IF(MONTH($B121)=7,IF($G121=Paramètres!$H$2,$D121,0),0)</f>
        <v>0</v>
      </c>
      <c r="AD121" s="116">
        <f>IF(OR(MONTH($B121)=7,MONTH($B121)=8,MONTH($B121)=9),IF($G121=Paramètres!$H$3,$D121,0),0)</f>
        <v>0</v>
      </c>
      <c r="AE121" s="116">
        <f>IF(OR(MONTH($B121)=7,MONTH($B121)=8,MONTH($B121)=9),IF($G121=Paramètres!$H$4,$D121,0),0)</f>
        <v>0</v>
      </c>
      <c r="AF121" s="116">
        <f>IF(OR(MONTH($B121)=7,MONTH($B121)=8,MONTH($B121)=9),IF($G121=Paramètres!$H$5,$D121,0),0)</f>
        <v>0</v>
      </c>
      <c r="AG121" s="116">
        <f>IF(MONTH($B121)=7,IF($G121=Paramètres!$F$4,$D121,0),0)</f>
        <v>0</v>
      </c>
      <c r="AH121" s="116">
        <f>IF(MONTH($B121)=8,IF($G121=Paramètres!$H$2,$D121,0),0)</f>
        <v>0</v>
      </c>
      <c r="AI121" s="116">
        <f>IF(MONTH($B121)=8,IF($G121=Paramètres!$F$4,$D121,0),0)</f>
        <v>0</v>
      </c>
      <c r="AJ121" s="116">
        <f>IF(MONTH($B121)=9,IF($G121=Paramètres!$H$2,$D121,0),0)</f>
        <v>0</v>
      </c>
      <c r="AK121" s="116">
        <f>IF(MONTH($B121)=9,IF($G121=Paramètres!$F$4,$D121,0),0)</f>
        <v>0</v>
      </c>
      <c r="AL121" s="116">
        <f>IF(MONTH($B121)=10,IF($G121=Paramètres!$H$2,$D121,0),0)</f>
        <v>0</v>
      </c>
      <c r="AM121" s="116">
        <f>IF(OR(MONTH($B121)=10,MONTH($B121)=11,MONTH($B121)=12),IF($G121=Paramètres!$H$3,$D121,0),0)</f>
        <v>0</v>
      </c>
      <c r="AN121" s="116">
        <f>IF(OR(MONTH($B121)=10,MONTH($B121)=11,MONTH($B121)=12),IF($G121=Paramètres!$H$4,$D121,0),0)</f>
        <v>0</v>
      </c>
      <c r="AO121" s="116">
        <f>IF(OR(MONTH($B121)=10,MONTH($B121)=11,MONTH($B121)=12),IF($G121=Paramètres!$H$5,$D121,0),0)</f>
        <v>0</v>
      </c>
      <c r="AP121" s="116">
        <f>IF(MONTH($B121)=10,IF($G121=Paramètres!$F$4,$D121,0),0)</f>
        <v>0</v>
      </c>
      <c r="AQ121" s="116">
        <f>IF(MONTH($B121)=11,IF($G121=Paramètres!$H$2,$D121,0),0)</f>
        <v>0</v>
      </c>
      <c r="AR121" s="116">
        <f>IF(MONTH($B121)=11,IF($G121=Paramètres!$F$4,$D121,0),0)</f>
        <v>0</v>
      </c>
      <c r="AS121" s="116">
        <f>IF(MONTH($B121)=12,IF($G121=Paramètres!$H$2,$D121,0),0)</f>
        <v>0</v>
      </c>
      <c r="AT121" s="116">
        <f>IF(MONTH($B121)=12,IF($G121=Paramètres!$F$4,$D121,0),0)</f>
        <v>0</v>
      </c>
      <c r="AU121" s="116">
        <f>IF($G121=Paramètres!D$2,$D121,0)</f>
        <v>0</v>
      </c>
      <c r="AV121" s="116">
        <f>IF($G121=Paramètres!D$3,$D121,0)</f>
        <v>0</v>
      </c>
      <c r="AW121" s="116">
        <f>IF($G121=Paramètres!D$4,$D121,0)</f>
        <v>0</v>
      </c>
      <c r="AX121" s="116">
        <f>IF($G121=Paramètres!D$5,$D121,0)</f>
        <v>0</v>
      </c>
      <c r="AY121" s="116">
        <f>IF($G121=Paramètres!D$6,$D121,0)</f>
        <v>0</v>
      </c>
      <c r="AZ121" s="116">
        <f>IF($G121=Paramètres!D$7,$D121,0)</f>
        <v>0</v>
      </c>
      <c r="BA121" s="116">
        <f>IF($G121=Paramètres!D$8,$D121,0)</f>
        <v>0</v>
      </c>
      <c r="BB121" s="116">
        <f>IF($G121=Paramètres!D$9,$D121,0)</f>
        <v>0</v>
      </c>
      <c r="BC121" s="116">
        <f>IF($G121=Paramètres!D$10,$D121,0)</f>
        <v>0</v>
      </c>
      <c r="BD121" s="116">
        <f>IF($G121=Paramètres!D$11,$D121,0)</f>
        <v>0</v>
      </c>
      <c r="BE121" s="116">
        <f>IF($G121=Paramètres!D$12,$D121,0)</f>
        <v>0</v>
      </c>
      <c r="BF121" s="116">
        <f>IF($G121=Paramètres!E$2,$D121,0)</f>
        <v>0</v>
      </c>
      <c r="BG121" s="116">
        <f>IF($G121=Paramètres!E$3,$D121,0)</f>
        <v>0</v>
      </c>
      <c r="BH121" s="116">
        <f>IF($G121=Paramètres!E$4,$D121,0)</f>
        <v>0</v>
      </c>
      <c r="BI121" s="116">
        <f>IF($G121=Paramètres!F$2,$D121,0)</f>
        <v>0</v>
      </c>
      <c r="BJ121" s="116">
        <f>IF($G121=Paramètres!F$3,$D121,0)</f>
        <v>0</v>
      </c>
      <c r="BK121" s="116">
        <f>IF($G121=Paramètres!F$5,$D121,0)</f>
        <v>0</v>
      </c>
      <c r="BL121" s="116">
        <f>IF($G121=Paramètres!F$6,$D121,0)</f>
        <v>0</v>
      </c>
      <c r="BM121" s="116">
        <f>IF($G121=Paramètres!F$7,$D121,0)</f>
        <v>0</v>
      </c>
      <c r="BN121" s="116">
        <f>IF($G121=Paramètres!F$8,$D121,0)</f>
        <v>0</v>
      </c>
      <c r="BO121" s="116">
        <f>IF($G121=Paramètres!F$9,$D121,0)</f>
        <v>0</v>
      </c>
      <c r="BP121" s="116">
        <f t="shared" si="29"/>
        <v>0</v>
      </c>
      <c r="BQ121" s="116">
        <f>IF($G121=Paramètres!H$6,$D121,0)</f>
        <v>0</v>
      </c>
      <c r="BR121" s="116">
        <f>IF($G121=Paramètres!I$2,$D121,0)</f>
        <v>0</v>
      </c>
      <c r="BS121" s="116">
        <f>IF($G121=Paramètres!I$3,$D121,0)</f>
        <v>0</v>
      </c>
      <c r="BT121" s="116">
        <f>IF($G121=Paramètres!I$4,$D121,0)</f>
        <v>0</v>
      </c>
      <c r="BU121" s="116">
        <f>IF($G121=Paramètres!J$2,$D121,0)</f>
        <v>0</v>
      </c>
      <c r="BV121" s="116">
        <f>IF($G121=Paramètres!J$3,$D121,0)</f>
        <v>0</v>
      </c>
      <c r="BW121" s="116">
        <f>IF($G121=Paramètres!J$4,$D121,0)</f>
        <v>0</v>
      </c>
      <c r="BX121" s="116">
        <f t="shared" si="81"/>
        <v>0</v>
      </c>
      <c r="BY121" s="116">
        <f t="shared" si="82"/>
        <v>0</v>
      </c>
      <c r="BZ121" s="116">
        <f t="shared" si="83"/>
        <v>0</v>
      </c>
      <c r="CA121" s="116">
        <f t="shared" si="84"/>
        <v>0</v>
      </c>
      <c r="CB121" s="116">
        <f t="shared" si="85"/>
        <v>0</v>
      </c>
      <c r="CC121" s="116">
        <f t="shared" si="86"/>
        <v>0</v>
      </c>
      <c r="CD121" s="116">
        <f t="shared" si="87"/>
        <v>0</v>
      </c>
      <c r="CE121" s="116">
        <f t="shared" si="88"/>
        <v>0</v>
      </c>
      <c r="CF121" s="116">
        <f t="shared" si="89"/>
        <v>0</v>
      </c>
      <c r="CG121" s="116">
        <f t="shared" si="90"/>
        <v>0</v>
      </c>
      <c r="CH121" s="116">
        <f t="shared" si="91"/>
        <v>0</v>
      </c>
      <c r="CI121" s="116">
        <f t="shared" si="92"/>
        <v>0</v>
      </c>
      <c r="CJ121" s="116">
        <f t="shared" si="93"/>
        <v>0</v>
      </c>
      <c r="CK121" s="116">
        <f t="shared" si="94"/>
        <v>0</v>
      </c>
      <c r="CL121" s="116">
        <f t="shared" si="95"/>
        <v>0</v>
      </c>
      <c r="CM121" s="116">
        <f t="shared" si="96"/>
        <v>0</v>
      </c>
      <c r="CN121" s="116">
        <f t="shared" si="97"/>
        <v>0</v>
      </c>
      <c r="CO121" s="116">
        <f t="shared" si="98"/>
        <v>0</v>
      </c>
      <c r="CP121" s="116">
        <f t="shared" si="99"/>
        <v>0</v>
      </c>
      <c r="CQ121" s="116">
        <f t="shared" si="100"/>
        <v>0</v>
      </c>
      <c r="CR121" s="116">
        <f t="shared" si="101"/>
        <v>0</v>
      </c>
      <c r="CS121" s="116">
        <f t="shared" si="102"/>
        <v>0</v>
      </c>
      <c r="CT121" s="116">
        <f t="shared" si="103"/>
        <v>0</v>
      </c>
      <c r="CU121" s="116">
        <f t="shared" si="104"/>
        <v>0</v>
      </c>
    </row>
    <row r="122" spans="5:99">
      <c r="E122" s="106"/>
      <c r="F122" s="109"/>
      <c r="G122" s="109"/>
      <c r="H122" s="109"/>
      <c r="I122" s="109"/>
      <c r="J122" s="110" t="str">
        <f t="shared" si="80"/>
        <v/>
      </c>
      <c r="K122" s="116">
        <f>IF(MONTH($B122)=1,IF($G122=Paramètres!H$2,$D122,0),0)</f>
        <v>0</v>
      </c>
      <c r="L122" s="116">
        <f>IF(OR(MONTH($B122)=1,MONTH($B122)=2,MONTH($B122)=3),IF($G122=Paramètres!H$3,$D122,0),0)</f>
        <v>0</v>
      </c>
      <c r="M122" s="116">
        <f>IF(OR(MONTH($B122)=1,MONTH($B122)=2,MONTH($B122)=3),IF($G122=Paramètres!H$4,$D122,0),0)</f>
        <v>0</v>
      </c>
      <c r="N122" s="116">
        <f>IF(OR(MONTH($B122)=1,MONTH($B122)=2,MONTH($B122)=3),IF($G122=Paramètres!H$5,$D122,0),0)</f>
        <v>0</v>
      </c>
      <c r="O122" s="116">
        <f>IF(MONTH($B122)=1,IF($G122=Paramètres!F$4,$D122,0),0)</f>
        <v>0</v>
      </c>
      <c r="P122" s="116">
        <f>IF(MONTH($B122)=2,IF($G122=Paramètres!$H$2,$D122,0),0)</f>
        <v>0</v>
      </c>
      <c r="Q122" s="116">
        <f>IF(MONTH($B122)=2,IF($G122=Paramètres!$F$4,$D122,0),0)</f>
        <v>0</v>
      </c>
      <c r="R122" s="116">
        <f>IF(MONTH($B122)=3,IF($G122=Paramètres!$H$2,$D122,0),0)</f>
        <v>0</v>
      </c>
      <c r="S122" s="116">
        <f>IF(MONTH($B122)=3,IF($G122=Paramètres!$F$4,$D122,0),0)</f>
        <v>0</v>
      </c>
      <c r="T122" s="116">
        <f>IF(MONTH($B122)=4,IF($G122=Paramètres!$H$2,$D122,0),0)</f>
        <v>0</v>
      </c>
      <c r="U122" s="116">
        <f>IF(OR(MONTH($B122)=4,MONTH($B122)=5,MONTH($B122)=6),IF($G122=Paramètres!$H$3,$D122,0),0)</f>
        <v>0</v>
      </c>
      <c r="V122" s="116">
        <f>IF(OR(MONTH($B122)=4,MONTH($B122)=5,MONTH($B122)=6),IF($G122=Paramètres!$H$4,$D122,0),0)</f>
        <v>0</v>
      </c>
      <c r="W122" s="116">
        <f>IF(OR(MONTH($B122)=4,MONTH($B122)=5,MONTH($B122)=6),IF($G122=Paramètres!$H$5,$D122,0),0)</f>
        <v>0</v>
      </c>
      <c r="X122" s="116">
        <f>IF(MONTH($B122)=4,IF($G122=Paramètres!$F$4,$D122,0),0)</f>
        <v>0</v>
      </c>
      <c r="Y122" s="116">
        <f>IF(MONTH($B122)=5,IF($G122=Paramètres!$H$2,$D122,0),0)</f>
        <v>0</v>
      </c>
      <c r="Z122" s="116">
        <f>IF(MONTH($B122)=5,IF($G122=Paramètres!$F$4,$D122,0),0)</f>
        <v>0</v>
      </c>
      <c r="AA122" s="116">
        <f>IF(MONTH($B122)=6,IF($G122=Paramètres!$H$2,$D122,0),0)</f>
        <v>0</v>
      </c>
      <c r="AB122" s="116">
        <f>IF(MONTH($B122)=6,IF($G122=Paramètres!$F$4,$D122,0),0)</f>
        <v>0</v>
      </c>
      <c r="AC122" s="116">
        <f>IF(MONTH($B122)=7,IF($G122=Paramètres!$H$2,$D122,0),0)</f>
        <v>0</v>
      </c>
      <c r="AD122" s="116">
        <f>IF(OR(MONTH($B122)=7,MONTH($B122)=8,MONTH($B122)=9),IF($G122=Paramètres!$H$3,$D122,0),0)</f>
        <v>0</v>
      </c>
      <c r="AE122" s="116">
        <f>IF(OR(MONTH($B122)=7,MONTH($B122)=8,MONTH($B122)=9),IF($G122=Paramètres!$H$4,$D122,0),0)</f>
        <v>0</v>
      </c>
      <c r="AF122" s="116">
        <f>IF(OR(MONTH($B122)=7,MONTH($B122)=8,MONTH($B122)=9),IF($G122=Paramètres!$H$5,$D122,0),0)</f>
        <v>0</v>
      </c>
      <c r="AG122" s="116">
        <f>IF(MONTH($B122)=7,IF($G122=Paramètres!$F$4,$D122,0),0)</f>
        <v>0</v>
      </c>
      <c r="AH122" s="116">
        <f>IF(MONTH($B122)=8,IF($G122=Paramètres!$H$2,$D122,0),0)</f>
        <v>0</v>
      </c>
      <c r="AI122" s="116">
        <f>IF(MONTH($B122)=8,IF($G122=Paramètres!$F$4,$D122,0),0)</f>
        <v>0</v>
      </c>
      <c r="AJ122" s="116">
        <f>IF(MONTH($B122)=9,IF($G122=Paramètres!$H$2,$D122,0),0)</f>
        <v>0</v>
      </c>
      <c r="AK122" s="116">
        <f>IF(MONTH($B122)=9,IF($G122=Paramètres!$F$4,$D122,0),0)</f>
        <v>0</v>
      </c>
      <c r="AL122" s="116">
        <f>IF(MONTH($B122)=10,IF($G122=Paramètres!$H$2,$D122,0),0)</f>
        <v>0</v>
      </c>
      <c r="AM122" s="116">
        <f>IF(OR(MONTH($B122)=10,MONTH($B122)=11,MONTH($B122)=12),IF($G122=Paramètres!$H$3,$D122,0),0)</f>
        <v>0</v>
      </c>
      <c r="AN122" s="116">
        <f>IF(OR(MONTH($B122)=10,MONTH($B122)=11,MONTH($B122)=12),IF($G122=Paramètres!$H$4,$D122,0),0)</f>
        <v>0</v>
      </c>
      <c r="AO122" s="116">
        <f>IF(OR(MONTH($B122)=10,MONTH($B122)=11,MONTH($B122)=12),IF($G122=Paramètres!$H$5,$D122,0),0)</f>
        <v>0</v>
      </c>
      <c r="AP122" s="116">
        <f>IF(MONTH($B122)=10,IF($G122=Paramètres!$F$4,$D122,0),0)</f>
        <v>0</v>
      </c>
      <c r="AQ122" s="116">
        <f>IF(MONTH($B122)=11,IF($G122=Paramètres!$H$2,$D122,0),0)</f>
        <v>0</v>
      </c>
      <c r="AR122" s="116">
        <f>IF(MONTH($B122)=11,IF($G122=Paramètres!$F$4,$D122,0),0)</f>
        <v>0</v>
      </c>
      <c r="AS122" s="116">
        <f>IF(MONTH($B122)=12,IF($G122=Paramètres!$H$2,$D122,0),0)</f>
        <v>0</v>
      </c>
      <c r="AT122" s="116">
        <f>IF(MONTH($B122)=12,IF($G122=Paramètres!$F$4,$D122,0),0)</f>
        <v>0</v>
      </c>
      <c r="AU122" s="116">
        <f>IF($G122=Paramètres!D$2,$D122,0)</f>
        <v>0</v>
      </c>
      <c r="AV122" s="116">
        <f>IF($G122=Paramètres!D$3,$D122,0)</f>
        <v>0</v>
      </c>
      <c r="AW122" s="116">
        <f>IF($G122=Paramètres!D$4,$D122,0)</f>
        <v>0</v>
      </c>
      <c r="AX122" s="116">
        <f>IF($G122=Paramètres!D$5,$D122,0)</f>
        <v>0</v>
      </c>
      <c r="AY122" s="116">
        <f>IF($G122=Paramètres!D$6,$D122,0)</f>
        <v>0</v>
      </c>
      <c r="AZ122" s="116">
        <f>IF($G122=Paramètres!D$7,$D122,0)</f>
        <v>0</v>
      </c>
      <c r="BA122" s="116">
        <f>IF($G122=Paramètres!D$8,$D122,0)</f>
        <v>0</v>
      </c>
      <c r="BB122" s="116">
        <f>IF($G122=Paramètres!D$9,$D122,0)</f>
        <v>0</v>
      </c>
      <c r="BC122" s="116">
        <f>IF($G122=Paramètres!D$10,$D122,0)</f>
        <v>0</v>
      </c>
      <c r="BD122" s="116">
        <f>IF($G122=Paramètres!D$11,$D122,0)</f>
        <v>0</v>
      </c>
      <c r="BE122" s="116">
        <f>IF($G122=Paramètres!D$12,$D122,0)</f>
        <v>0</v>
      </c>
      <c r="BF122" s="116">
        <f>IF($G122=Paramètres!E$2,$D122,0)</f>
        <v>0</v>
      </c>
      <c r="BG122" s="116">
        <f>IF($G122=Paramètres!E$3,$D122,0)</f>
        <v>0</v>
      </c>
      <c r="BH122" s="116">
        <f>IF($G122=Paramètres!E$4,$D122,0)</f>
        <v>0</v>
      </c>
      <c r="BI122" s="116">
        <f>IF($G122=Paramètres!F$2,$D122,0)</f>
        <v>0</v>
      </c>
      <c r="BJ122" s="116">
        <f>IF($G122=Paramètres!F$3,$D122,0)</f>
        <v>0</v>
      </c>
      <c r="BK122" s="116">
        <f>IF($G122=Paramètres!F$5,$D122,0)</f>
        <v>0</v>
      </c>
      <c r="BL122" s="116">
        <f>IF($G122=Paramètres!F$6,$D122,0)</f>
        <v>0</v>
      </c>
      <c r="BM122" s="116">
        <f>IF($G122=Paramètres!F$7,$D122,0)</f>
        <v>0</v>
      </c>
      <c r="BN122" s="116">
        <f>IF($G122=Paramètres!F$8,$D122,0)</f>
        <v>0</v>
      </c>
      <c r="BO122" s="116">
        <f>IF($G122=Paramètres!F$9,$D122,0)</f>
        <v>0</v>
      </c>
      <c r="BP122" s="116">
        <f t="shared" si="29"/>
        <v>0</v>
      </c>
      <c r="BQ122" s="116">
        <f>IF($G122=Paramètres!H$6,$D122,0)</f>
        <v>0</v>
      </c>
      <c r="BR122" s="116">
        <f>IF($G122=Paramètres!I$2,$D122,0)</f>
        <v>0</v>
      </c>
      <c r="BS122" s="116">
        <f>IF($G122=Paramètres!I$3,$D122,0)</f>
        <v>0</v>
      </c>
      <c r="BT122" s="116">
        <f>IF($G122=Paramètres!I$4,$D122,0)</f>
        <v>0</v>
      </c>
      <c r="BU122" s="116">
        <f>IF($G122=Paramètres!J$2,$D122,0)</f>
        <v>0</v>
      </c>
      <c r="BV122" s="116">
        <f>IF($G122=Paramètres!J$3,$D122,0)</f>
        <v>0</v>
      </c>
      <c r="BW122" s="116">
        <f>IF($G122=Paramètres!J$4,$D122,0)</f>
        <v>0</v>
      </c>
      <c r="BX122" s="116">
        <f t="shared" si="81"/>
        <v>0</v>
      </c>
      <c r="BY122" s="116">
        <f t="shared" si="82"/>
        <v>0</v>
      </c>
      <c r="BZ122" s="116">
        <f t="shared" si="83"/>
        <v>0</v>
      </c>
      <c r="CA122" s="116">
        <f t="shared" si="84"/>
        <v>0</v>
      </c>
      <c r="CB122" s="116">
        <f t="shared" si="85"/>
        <v>0</v>
      </c>
      <c r="CC122" s="116">
        <f t="shared" si="86"/>
        <v>0</v>
      </c>
      <c r="CD122" s="116">
        <f t="shared" si="87"/>
        <v>0</v>
      </c>
      <c r="CE122" s="116">
        <f t="shared" si="88"/>
        <v>0</v>
      </c>
      <c r="CF122" s="116">
        <f t="shared" si="89"/>
        <v>0</v>
      </c>
      <c r="CG122" s="116">
        <f t="shared" si="90"/>
        <v>0</v>
      </c>
      <c r="CH122" s="116">
        <f t="shared" si="91"/>
        <v>0</v>
      </c>
      <c r="CI122" s="116">
        <f t="shared" si="92"/>
        <v>0</v>
      </c>
      <c r="CJ122" s="116">
        <f t="shared" si="93"/>
        <v>0</v>
      </c>
      <c r="CK122" s="116">
        <f t="shared" si="94"/>
        <v>0</v>
      </c>
      <c r="CL122" s="116">
        <f t="shared" si="95"/>
        <v>0</v>
      </c>
      <c r="CM122" s="116">
        <f t="shared" si="96"/>
        <v>0</v>
      </c>
      <c r="CN122" s="116">
        <f t="shared" si="97"/>
        <v>0</v>
      </c>
      <c r="CO122" s="116">
        <f t="shared" si="98"/>
        <v>0</v>
      </c>
      <c r="CP122" s="116">
        <f t="shared" si="99"/>
        <v>0</v>
      </c>
      <c r="CQ122" s="116">
        <f t="shared" si="100"/>
        <v>0</v>
      </c>
      <c r="CR122" s="116">
        <f t="shared" si="101"/>
        <v>0</v>
      </c>
      <c r="CS122" s="116">
        <f t="shared" si="102"/>
        <v>0</v>
      </c>
      <c r="CT122" s="116">
        <f t="shared" si="103"/>
        <v>0</v>
      </c>
      <c r="CU122" s="116">
        <f t="shared" si="104"/>
        <v>0</v>
      </c>
    </row>
    <row r="123" spans="5:99">
      <c r="E123" s="106"/>
      <c r="F123" s="109"/>
      <c r="G123" s="109"/>
      <c r="H123" s="109"/>
      <c r="I123" s="109"/>
      <c r="J123" s="110" t="str">
        <f t="shared" si="80"/>
        <v/>
      </c>
      <c r="K123" s="116">
        <f>IF(MONTH($B123)=1,IF($G123=Paramètres!H$2,$D123,0),0)</f>
        <v>0</v>
      </c>
      <c r="L123" s="116">
        <f>IF(OR(MONTH($B123)=1,MONTH($B123)=2,MONTH($B123)=3),IF($G123=Paramètres!H$3,$D123,0),0)</f>
        <v>0</v>
      </c>
      <c r="M123" s="116">
        <f>IF(OR(MONTH($B123)=1,MONTH($B123)=2,MONTH($B123)=3),IF($G123=Paramètres!H$4,$D123,0),0)</f>
        <v>0</v>
      </c>
      <c r="N123" s="116">
        <f>IF(OR(MONTH($B123)=1,MONTH($B123)=2,MONTH($B123)=3),IF($G123=Paramètres!H$5,$D123,0),0)</f>
        <v>0</v>
      </c>
      <c r="O123" s="116">
        <f>IF(MONTH($B123)=1,IF($G123=Paramètres!F$4,$D123,0),0)</f>
        <v>0</v>
      </c>
      <c r="P123" s="116">
        <f>IF(MONTH($B123)=2,IF($G123=Paramètres!$H$2,$D123,0),0)</f>
        <v>0</v>
      </c>
      <c r="Q123" s="116">
        <f>IF(MONTH($B123)=2,IF($G123=Paramètres!$F$4,$D123,0),0)</f>
        <v>0</v>
      </c>
      <c r="R123" s="116">
        <f>IF(MONTH($B123)=3,IF($G123=Paramètres!$H$2,$D123,0),0)</f>
        <v>0</v>
      </c>
      <c r="S123" s="116">
        <f>IF(MONTH($B123)=3,IF($G123=Paramètres!$F$4,$D123,0),0)</f>
        <v>0</v>
      </c>
      <c r="T123" s="116">
        <f>IF(MONTH($B123)=4,IF($G123=Paramètres!$H$2,$D123,0),0)</f>
        <v>0</v>
      </c>
      <c r="U123" s="116">
        <f>IF(OR(MONTH($B123)=4,MONTH($B123)=5,MONTH($B123)=6),IF($G123=Paramètres!$H$3,$D123,0),0)</f>
        <v>0</v>
      </c>
      <c r="V123" s="116">
        <f>IF(OR(MONTH($B123)=4,MONTH($B123)=5,MONTH($B123)=6),IF($G123=Paramètres!$H$4,$D123,0),0)</f>
        <v>0</v>
      </c>
      <c r="W123" s="116">
        <f>IF(OR(MONTH($B123)=4,MONTH($B123)=5,MONTH($B123)=6),IF($G123=Paramètres!$H$5,$D123,0),0)</f>
        <v>0</v>
      </c>
      <c r="X123" s="116">
        <f>IF(MONTH($B123)=4,IF($G123=Paramètres!$F$4,$D123,0),0)</f>
        <v>0</v>
      </c>
      <c r="Y123" s="116">
        <f>IF(MONTH($B123)=5,IF($G123=Paramètres!$H$2,$D123,0),0)</f>
        <v>0</v>
      </c>
      <c r="Z123" s="116">
        <f>IF(MONTH($B123)=5,IF($G123=Paramètres!$F$4,$D123,0),0)</f>
        <v>0</v>
      </c>
      <c r="AA123" s="116">
        <f>IF(MONTH($B123)=6,IF($G123=Paramètres!$H$2,$D123,0),0)</f>
        <v>0</v>
      </c>
      <c r="AB123" s="116">
        <f>IF(MONTH($B123)=6,IF($G123=Paramètres!$F$4,$D123,0),0)</f>
        <v>0</v>
      </c>
      <c r="AC123" s="116">
        <f>IF(MONTH($B123)=7,IF($G123=Paramètres!$H$2,$D123,0),0)</f>
        <v>0</v>
      </c>
      <c r="AD123" s="116">
        <f>IF(OR(MONTH($B123)=7,MONTH($B123)=8,MONTH($B123)=9),IF($G123=Paramètres!$H$3,$D123,0),0)</f>
        <v>0</v>
      </c>
      <c r="AE123" s="116">
        <f>IF(OR(MONTH($B123)=7,MONTH($B123)=8,MONTH($B123)=9),IF($G123=Paramètres!$H$4,$D123,0),0)</f>
        <v>0</v>
      </c>
      <c r="AF123" s="116">
        <f>IF(OR(MONTH($B123)=7,MONTH($B123)=8,MONTH($B123)=9),IF($G123=Paramètres!$H$5,$D123,0),0)</f>
        <v>0</v>
      </c>
      <c r="AG123" s="116">
        <f>IF(MONTH($B123)=7,IF($G123=Paramètres!$F$4,$D123,0),0)</f>
        <v>0</v>
      </c>
      <c r="AH123" s="116">
        <f>IF(MONTH($B123)=8,IF($G123=Paramètres!$H$2,$D123,0),0)</f>
        <v>0</v>
      </c>
      <c r="AI123" s="116">
        <f>IF(MONTH($B123)=8,IF($G123=Paramètres!$F$4,$D123,0),0)</f>
        <v>0</v>
      </c>
      <c r="AJ123" s="116">
        <f>IF(MONTH($B123)=9,IF($G123=Paramètres!$H$2,$D123,0),0)</f>
        <v>0</v>
      </c>
      <c r="AK123" s="116">
        <f>IF(MONTH($B123)=9,IF($G123=Paramètres!$F$4,$D123,0),0)</f>
        <v>0</v>
      </c>
      <c r="AL123" s="116">
        <f>IF(MONTH($B123)=10,IF($G123=Paramètres!$H$2,$D123,0),0)</f>
        <v>0</v>
      </c>
      <c r="AM123" s="116">
        <f>IF(OR(MONTH($B123)=10,MONTH($B123)=11,MONTH($B123)=12),IF($G123=Paramètres!$H$3,$D123,0),0)</f>
        <v>0</v>
      </c>
      <c r="AN123" s="116">
        <f>IF(OR(MONTH($B123)=10,MONTH($B123)=11,MONTH($B123)=12),IF($G123=Paramètres!$H$4,$D123,0),0)</f>
        <v>0</v>
      </c>
      <c r="AO123" s="116">
        <f>IF(OR(MONTH($B123)=10,MONTH($B123)=11,MONTH($B123)=12),IF($G123=Paramètres!$H$5,$D123,0),0)</f>
        <v>0</v>
      </c>
      <c r="AP123" s="116">
        <f>IF(MONTH($B123)=10,IF($G123=Paramètres!$F$4,$D123,0),0)</f>
        <v>0</v>
      </c>
      <c r="AQ123" s="116">
        <f>IF(MONTH($B123)=11,IF($G123=Paramètres!$H$2,$D123,0),0)</f>
        <v>0</v>
      </c>
      <c r="AR123" s="116">
        <f>IF(MONTH($B123)=11,IF($G123=Paramètres!$F$4,$D123,0),0)</f>
        <v>0</v>
      </c>
      <c r="AS123" s="116">
        <f>IF(MONTH($B123)=12,IF($G123=Paramètres!$H$2,$D123,0),0)</f>
        <v>0</v>
      </c>
      <c r="AT123" s="116">
        <f>IF(MONTH($B123)=12,IF($G123=Paramètres!$F$4,$D123,0),0)</f>
        <v>0</v>
      </c>
      <c r="AU123" s="116">
        <f>IF($G123=Paramètres!D$2,$D123,0)</f>
        <v>0</v>
      </c>
      <c r="AV123" s="116">
        <f>IF($G123=Paramètres!D$3,$D123,0)</f>
        <v>0</v>
      </c>
      <c r="AW123" s="116">
        <f>IF($G123=Paramètres!D$4,$D123,0)</f>
        <v>0</v>
      </c>
      <c r="AX123" s="116">
        <f>IF($G123=Paramètres!D$5,$D123,0)</f>
        <v>0</v>
      </c>
      <c r="AY123" s="116">
        <f>IF($G123=Paramètres!D$6,$D123,0)</f>
        <v>0</v>
      </c>
      <c r="AZ123" s="116">
        <f>IF($G123=Paramètres!D$7,$D123,0)</f>
        <v>0</v>
      </c>
      <c r="BA123" s="116">
        <f>IF($G123=Paramètres!D$8,$D123,0)</f>
        <v>0</v>
      </c>
      <c r="BB123" s="116">
        <f>IF($G123=Paramètres!D$9,$D123,0)</f>
        <v>0</v>
      </c>
      <c r="BC123" s="116">
        <f>IF($G123=Paramètres!D$10,$D123,0)</f>
        <v>0</v>
      </c>
      <c r="BD123" s="116">
        <f>IF($G123=Paramètres!D$11,$D123,0)</f>
        <v>0</v>
      </c>
      <c r="BE123" s="116">
        <f>IF($G123=Paramètres!D$12,$D123,0)</f>
        <v>0</v>
      </c>
      <c r="BF123" s="116">
        <f>IF($G123=Paramètres!E$2,$D123,0)</f>
        <v>0</v>
      </c>
      <c r="BG123" s="116">
        <f>IF($G123=Paramètres!E$3,$D123,0)</f>
        <v>0</v>
      </c>
      <c r="BH123" s="116">
        <f>IF($G123=Paramètres!E$4,$D123,0)</f>
        <v>0</v>
      </c>
      <c r="BI123" s="116">
        <f>IF($G123=Paramètres!F$2,$D123,0)</f>
        <v>0</v>
      </c>
      <c r="BJ123" s="116">
        <f>IF($G123=Paramètres!F$3,$D123,0)</f>
        <v>0</v>
      </c>
      <c r="BK123" s="116">
        <f>IF($G123=Paramètres!F$5,$D123,0)</f>
        <v>0</v>
      </c>
      <c r="BL123" s="116">
        <f>IF($G123=Paramètres!F$6,$D123,0)</f>
        <v>0</v>
      </c>
      <c r="BM123" s="116">
        <f>IF($G123=Paramètres!F$7,$D123,0)</f>
        <v>0</v>
      </c>
      <c r="BN123" s="116">
        <f>IF($G123=Paramètres!F$8,$D123,0)</f>
        <v>0</v>
      </c>
      <c r="BO123" s="116">
        <f>IF($G123=Paramètres!F$9,$D123,0)</f>
        <v>0</v>
      </c>
      <c r="BP123" s="116">
        <f t="shared" si="29"/>
        <v>0</v>
      </c>
      <c r="BQ123" s="116">
        <f>IF($G123=Paramètres!H$6,$D123,0)</f>
        <v>0</v>
      </c>
      <c r="BR123" s="116">
        <f>IF($G123=Paramètres!I$2,$D123,0)</f>
        <v>0</v>
      </c>
      <c r="BS123" s="116">
        <f>IF($G123=Paramètres!I$3,$D123,0)</f>
        <v>0</v>
      </c>
      <c r="BT123" s="116">
        <f>IF($G123=Paramètres!I$4,$D123,0)</f>
        <v>0</v>
      </c>
      <c r="BU123" s="116">
        <f>IF($G123=Paramètres!J$2,$D123,0)</f>
        <v>0</v>
      </c>
      <c r="BV123" s="116">
        <f>IF($G123=Paramètres!J$3,$D123,0)</f>
        <v>0</v>
      </c>
      <c r="BW123" s="116">
        <f>IF($G123=Paramètres!J$4,$D123,0)</f>
        <v>0</v>
      </c>
      <c r="BX123" s="116">
        <f t="shared" si="81"/>
        <v>0</v>
      </c>
      <c r="BY123" s="116">
        <f t="shared" si="82"/>
        <v>0</v>
      </c>
      <c r="BZ123" s="116">
        <f t="shared" si="83"/>
        <v>0</v>
      </c>
      <c r="CA123" s="116">
        <f t="shared" si="84"/>
        <v>0</v>
      </c>
      <c r="CB123" s="116">
        <f t="shared" si="85"/>
        <v>0</v>
      </c>
      <c r="CC123" s="116">
        <f t="shared" si="86"/>
        <v>0</v>
      </c>
      <c r="CD123" s="116">
        <f t="shared" si="87"/>
        <v>0</v>
      </c>
      <c r="CE123" s="116">
        <f t="shared" si="88"/>
        <v>0</v>
      </c>
      <c r="CF123" s="116">
        <f t="shared" si="89"/>
        <v>0</v>
      </c>
      <c r="CG123" s="116">
        <f t="shared" si="90"/>
        <v>0</v>
      </c>
      <c r="CH123" s="116">
        <f t="shared" si="91"/>
        <v>0</v>
      </c>
      <c r="CI123" s="116">
        <f t="shared" si="92"/>
        <v>0</v>
      </c>
      <c r="CJ123" s="116">
        <f t="shared" si="93"/>
        <v>0</v>
      </c>
      <c r="CK123" s="116">
        <f t="shared" si="94"/>
        <v>0</v>
      </c>
      <c r="CL123" s="116">
        <f t="shared" si="95"/>
        <v>0</v>
      </c>
      <c r="CM123" s="116">
        <f t="shared" si="96"/>
        <v>0</v>
      </c>
      <c r="CN123" s="116">
        <f t="shared" si="97"/>
        <v>0</v>
      </c>
      <c r="CO123" s="116">
        <f t="shared" si="98"/>
        <v>0</v>
      </c>
      <c r="CP123" s="116">
        <f t="shared" si="99"/>
        <v>0</v>
      </c>
      <c r="CQ123" s="116">
        <f t="shared" si="100"/>
        <v>0</v>
      </c>
      <c r="CR123" s="116">
        <f t="shared" si="101"/>
        <v>0</v>
      </c>
      <c r="CS123" s="116">
        <f t="shared" si="102"/>
        <v>0</v>
      </c>
      <c r="CT123" s="116">
        <f t="shared" si="103"/>
        <v>0</v>
      </c>
      <c r="CU123" s="116">
        <f t="shared" si="104"/>
        <v>0</v>
      </c>
    </row>
    <row r="124" spans="5:99">
      <c r="E124" s="106"/>
      <c r="F124" s="109"/>
      <c r="G124" s="109"/>
      <c r="H124" s="109"/>
      <c r="I124" s="109"/>
      <c r="J124" s="110" t="str">
        <f t="shared" si="80"/>
        <v/>
      </c>
      <c r="K124" s="116">
        <f>IF(MONTH($B124)=1,IF($G124=Paramètres!H$2,$D124,0),0)</f>
        <v>0</v>
      </c>
      <c r="L124" s="116">
        <f>IF(OR(MONTH($B124)=1,MONTH($B124)=2,MONTH($B124)=3),IF($G124=Paramètres!H$3,$D124,0),0)</f>
        <v>0</v>
      </c>
      <c r="M124" s="116">
        <f>IF(OR(MONTH($B124)=1,MONTH($B124)=2,MONTH($B124)=3),IF($G124=Paramètres!H$4,$D124,0),0)</f>
        <v>0</v>
      </c>
      <c r="N124" s="116">
        <f>IF(OR(MONTH($B124)=1,MONTH($B124)=2,MONTH($B124)=3),IF($G124=Paramètres!H$5,$D124,0),0)</f>
        <v>0</v>
      </c>
      <c r="O124" s="116">
        <f>IF(MONTH($B124)=1,IF($G124=Paramètres!F$4,$D124,0),0)</f>
        <v>0</v>
      </c>
      <c r="P124" s="116">
        <f>IF(MONTH($B124)=2,IF($G124=Paramètres!$H$2,$D124,0),0)</f>
        <v>0</v>
      </c>
      <c r="Q124" s="116">
        <f>IF(MONTH($B124)=2,IF($G124=Paramètres!$F$4,$D124,0),0)</f>
        <v>0</v>
      </c>
      <c r="R124" s="116">
        <f>IF(MONTH($B124)=3,IF($G124=Paramètres!$H$2,$D124,0),0)</f>
        <v>0</v>
      </c>
      <c r="S124" s="116">
        <f>IF(MONTH($B124)=3,IF($G124=Paramètres!$F$4,$D124,0),0)</f>
        <v>0</v>
      </c>
      <c r="T124" s="116">
        <f>IF(MONTH($B124)=4,IF($G124=Paramètres!$H$2,$D124,0),0)</f>
        <v>0</v>
      </c>
      <c r="U124" s="116">
        <f>IF(OR(MONTH($B124)=4,MONTH($B124)=5,MONTH($B124)=6),IF($G124=Paramètres!$H$3,$D124,0),0)</f>
        <v>0</v>
      </c>
      <c r="V124" s="116">
        <f>IF(OR(MONTH($B124)=4,MONTH($B124)=5,MONTH($B124)=6),IF($G124=Paramètres!$H$4,$D124,0),0)</f>
        <v>0</v>
      </c>
      <c r="W124" s="116">
        <f>IF(OR(MONTH($B124)=4,MONTH($B124)=5,MONTH($B124)=6),IF($G124=Paramètres!$H$5,$D124,0),0)</f>
        <v>0</v>
      </c>
      <c r="X124" s="116">
        <f>IF(MONTH($B124)=4,IF($G124=Paramètres!$F$4,$D124,0),0)</f>
        <v>0</v>
      </c>
      <c r="Y124" s="116">
        <f>IF(MONTH($B124)=5,IF($G124=Paramètres!$H$2,$D124,0),0)</f>
        <v>0</v>
      </c>
      <c r="Z124" s="116">
        <f>IF(MONTH($B124)=5,IF($G124=Paramètres!$F$4,$D124,0),0)</f>
        <v>0</v>
      </c>
      <c r="AA124" s="116">
        <f>IF(MONTH($B124)=6,IF($G124=Paramètres!$H$2,$D124,0),0)</f>
        <v>0</v>
      </c>
      <c r="AB124" s="116">
        <f>IF(MONTH($B124)=6,IF($G124=Paramètres!$F$4,$D124,0),0)</f>
        <v>0</v>
      </c>
      <c r="AC124" s="116">
        <f>IF(MONTH($B124)=7,IF($G124=Paramètres!$H$2,$D124,0),0)</f>
        <v>0</v>
      </c>
      <c r="AD124" s="116">
        <f>IF(OR(MONTH($B124)=7,MONTH($B124)=8,MONTH($B124)=9),IF($G124=Paramètres!$H$3,$D124,0),0)</f>
        <v>0</v>
      </c>
      <c r="AE124" s="116">
        <f>IF(OR(MONTH($B124)=7,MONTH($B124)=8,MONTH($B124)=9),IF($G124=Paramètres!$H$4,$D124,0),0)</f>
        <v>0</v>
      </c>
      <c r="AF124" s="116">
        <f>IF(OR(MONTH($B124)=7,MONTH($B124)=8,MONTH($B124)=9),IF($G124=Paramètres!$H$5,$D124,0),0)</f>
        <v>0</v>
      </c>
      <c r="AG124" s="116">
        <f>IF(MONTH($B124)=7,IF($G124=Paramètres!$F$4,$D124,0),0)</f>
        <v>0</v>
      </c>
      <c r="AH124" s="116">
        <f>IF(MONTH($B124)=8,IF($G124=Paramètres!$H$2,$D124,0),0)</f>
        <v>0</v>
      </c>
      <c r="AI124" s="116">
        <f>IF(MONTH($B124)=8,IF($G124=Paramètres!$F$4,$D124,0),0)</f>
        <v>0</v>
      </c>
      <c r="AJ124" s="116">
        <f>IF(MONTH($B124)=9,IF($G124=Paramètres!$H$2,$D124,0),0)</f>
        <v>0</v>
      </c>
      <c r="AK124" s="116">
        <f>IF(MONTH($B124)=9,IF($G124=Paramètres!$F$4,$D124,0),0)</f>
        <v>0</v>
      </c>
      <c r="AL124" s="116">
        <f>IF(MONTH($B124)=10,IF($G124=Paramètres!$H$2,$D124,0),0)</f>
        <v>0</v>
      </c>
      <c r="AM124" s="116">
        <f>IF(OR(MONTH($B124)=10,MONTH($B124)=11,MONTH($B124)=12),IF($G124=Paramètres!$H$3,$D124,0),0)</f>
        <v>0</v>
      </c>
      <c r="AN124" s="116">
        <f>IF(OR(MONTH($B124)=10,MONTH($B124)=11,MONTH($B124)=12),IF($G124=Paramètres!$H$4,$D124,0),0)</f>
        <v>0</v>
      </c>
      <c r="AO124" s="116">
        <f>IF(OR(MONTH($B124)=10,MONTH($B124)=11,MONTH($B124)=12),IF($G124=Paramètres!$H$5,$D124,0),0)</f>
        <v>0</v>
      </c>
      <c r="AP124" s="116">
        <f>IF(MONTH($B124)=10,IF($G124=Paramètres!$F$4,$D124,0),0)</f>
        <v>0</v>
      </c>
      <c r="AQ124" s="116">
        <f>IF(MONTH($B124)=11,IF($G124=Paramètres!$H$2,$D124,0),0)</f>
        <v>0</v>
      </c>
      <c r="AR124" s="116">
        <f>IF(MONTH($B124)=11,IF($G124=Paramètres!$F$4,$D124,0),0)</f>
        <v>0</v>
      </c>
      <c r="AS124" s="116">
        <f>IF(MONTH($B124)=12,IF($G124=Paramètres!$H$2,$D124,0),0)</f>
        <v>0</v>
      </c>
      <c r="AT124" s="116">
        <f>IF(MONTH($B124)=12,IF($G124=Paramètres!$F$4,$D124,0),0)</f>
        <v>0</v>
      </c>
      <c r="AU124" s="116">
        <f>IF($G124=Paramètres!D$2,$D124,0)</f>
        <v>0</v>
      </c>
      <c r="AV124" s="116">
        <f>IF($G124=Paramètres!D$3,$D124,0)</f>
        <v>0</v>
      </c>
      <c r="AW124" s="116">
        <f>IF($G124=Paramètres!D$4,$D124,0)</f>
        <v>0</v>
      </c>
      <c r="AX124" s="116">
        <f>IF($G124=Paramètres!D$5,$D124,0)</f>
        <v>0</v>
      </c>
      <c r="AY124" s="116">
        <f>IF($G124=Paramètres!D$6,$D124,0)</f>
        <v>0</v>
      </c>
      <c r="AZ124" s="116">
        <f>IF($G124=Paramètres!D$7,$D124,0)</f>
        <v>0</v>
      </c>
      <c r="BA124" s="116">
        <f>IF($G124=Paramètres!D$8,$D124,0)</f>
        <v>0</v>
      </c>
      <c r="BB124" s="116">
        <f>IF($G124=Paramètres!D$9,$D124,0)</f>
        <v>0</v>
      </c>
      <c r="BC124" s="116">
        <f>IF($G124=Paramètres!D$10,$D124,0)</f>
        <v>0</v>
      </c>
      <c r="BD124" s="116">
        <f>IF($G124=Paramètres!D$11,$D124,0)</f>
        <v>0</v>
      </c>
      <c r="BE124" s="116">
        <f>IF($G124=Paramètres!D$12,$D124,0)</f>
        <v>0</v>
      </c>
      <c r="BF124" s="116">
        <f>IF($G124=Paramètres!E$2,$D124,0)</f>
        <v>0</v>
      </c>
      <c r="BG124" s="116">
        <f>IF($G124=Paramètres!E$3,$D124,0)</f>
        <v>0</v>
      </c>
      <c r="BH124" s="116">
        <f>IF($G124=Paramètres!E$4,$D124,0)</f>
        <v>0</v>
      </c>
      <c r="BI124" s="116">
        <f>IF($G124=Paramètres!F$2,$D124,0)</f>
        <v>0</v>
      </c>
      <c r="BJ124" s="116">
        <f>IF($G124=Paramètres!F$3,$D124,0)</f>
        <v>0</v>
      </c>
      <c r="BK124" s="116">
        <f>IF($G124=Paramètres!F$5,$D124,0)</f>
        <v>0</v>
      </c>
      <c r="BL124" s="116">
        <f>IF($G124=Paramètres!F$6,$D124,0)</f>
        <v>0</v>
      </c>
      <c r="BM124" s="116">
        <f>IF($G124=Paramètres!F$7,$D124,0)</f>
        <v>0</v>
      </c>
      <c r="BN124" s="116">
        <f>IF($G124=Paramètres!F$8,$D124,0)</f>
        <v>0</v>
      </c>
      <c r="BO124" s="116">
        <f>IF($G124=Paramètres!F$9,$D124,0)</f>
        <v>0</v>
      </c>
      <c r="BP124" s="116">
        <f t="shared" si="29"/>
        <v>0</v>
      </c>
      <c r="BQ124" s="116">
        <f>IF($G124=Paramètres!H$6,$D124,0)</f>
        <v>0</v>
      </c>
      <c r="BR124" s="116">
        <f>IF($G124=Paramètres!I$2,$D124,0)</f>
        <v>0</v>
      </c>
      <c r="BS124" s="116">
        <f>IF($G124=Paramètres!I$3,$D124,0)</f>
        <v>0</v>
      </c>
      <c r="BT124" s="116">
        <f>IF($G124=Paramètres!I$4,$D124,0)</f>
        <v>0</v>
      </c>
      <c r="BU124" s="116">
        <f>IF($G124=Paramètres!J$2,$D124,0)</f>
        <v>0</v>
      </c>
      <c r="BV124" s="116">
        <f>IF($G124=Paramètres!J$3,$D124,0)</f>
        <v>0</v>
      </c>
      <c r="BW124" s="116">
        <f>IF($G124=Paramètres!J$4,$D124,0)</f>
        <v>0</v>
      </c>
      <c r="BX124" s="116">
        <f t="shared" si="81"/>
        <v>0</v>
      </c>
      <c r="BY124" s="116">
        <f t="shared" si="82"/>
        <v>0</v>
      </c>
      <c r="BZ124" s="116">
        <f t="shared" si="83"/>
        <v>0</v>
      </c>
      <c r="CA124" s="116">
        <f t="shared" si="84"/>
        <v>0</v>
      </c>
      <c r="CB124" s="116">
        <f t="shared" si="85"/>
        <v>0</v>
      </c>
      <c r="CC124" s="116">
        <f t="shared" si="86"/>
        <v>0</v>
      </c>
      <c r="CD124" s="116">
        <f t="shared" si="87"/>
        <v>0</v>
      </c>
      <c r="CE124" s="116">
        <f t="shared" si="88"/>
        <v>0</v>
      </c>
      <c r="CF124" s="116">
        <f t="shared" si="89"/>
        <v>0</v>
      </c>
      <c r="CG124" s="116">
        <f t="shared" si="90"/>
        <v>0</v>
      </c>
      <c r="CH124" s="116">
        <f t="shared" si="91"/>
        <v>0</v>
      </c>
      <c r="CI124" s="116">
        <f t="shared" si="92"/>
        <v>0</v>
      </c>
      <c r="CJ124" s="116">
        <f t="shared" si="93"/>
        <v>0</v>
      </c>
      <c r="CK124" s="116">
        <f t="shared" si="94"/>
        <v>0</v>
      </c>
      <c r="CL124" s="116">
        <f t="shared" si="95"/>
        <v>0</v>
      </c>
      <c r="CM124" s="116">
        <f t="shared" si="96"/>
        <v>0</v>
      </c>
      <c r="CN124" s="116">
        <f t="shared" si="97"/>
        <v>0</v>
      </c>
      <c r="CO124" s="116">
        <f t="shared" si="98"/>
        <v>0</v>
      </c>
      <c r="CP124" s="116">
        <f t="shared" si="99"/>
        <v>0</v>
      </c>
      <c r="CQ124" s="116">
        <f t="shared" si="100"/>
        <v>0</v>
      </c>
      <c r="CR124" s="116">
        <f t="shared" si="101"/>
        <v>0</v>
      </c>
      <c r="CS124" s="116">
        <f t="shared" si="102"/>
        <v>0</v>
      </c>
      <c r="CT124" s="116">
        <f t="shared" si="103"/>
        <v>0</v>
      </c>
      <c r="CU124" s="116">
        <f t="shared" si="104"/>
        <v>0</v>
      </c>
    </row>
    <row r="125" spans="5:99">
      <c r="E125" s="106"/>
      <c r="F125" s="109"/>
      <c r="G125" s="109"/>
      <c r="H125" s="109"/>
      <c r="I125" s="109"/>
      <c r="J125" s="110" t="str">
        <f t="shared" si="80"/>
        <v/>
      </c>
      <c r="K125" s="116">
        <f>IF(MONTH($B125)=1,IF($G125=Paramètres!H$2,$D125,0),0)</f>
        <v>0</v>
      </c>
      <c r="L125" s="116">
        <f>IF(OR(MONTH($B125)=1,MONTH($B125)=2,MONTH($B125)=3),IF($G125=Paramètres!H$3,$D125,0),0)</f>
        <v>0</v>
      </c>
      <c r="M125" s="116">
        <f>IF(OR(MONTH($B125)=1,MONTH($B125)=2,MONTH($B125)=3),IF($G125=Paramètres!H$4,$D125,0),0)</f>
        <v>0</v>
      </c>
      <c r="N125" s="116">
        <f>IF(OR(MONTH($B125)=1,MONTH($B125)=2,MONTH($B125)=3),IF($G125=Paramètres!H$5,$D125,0),0)</f>
        <v>0</v>
      </c>
      <c r="O125" s="116">
        <f>IF(MONTH($B125)=1,IF($G125=Paramètres!F$4,$D125,0),0)</f>
        <v>0</v>
      </c>
      <c r="P125" s="116">
        <f>IF(MONTH($B125)=2,IF($G125=Paramètres!$H$2,$D125,0),0)</f>
        <v>0</v>
      </c>
      <c r="Q125" s="116">
        <f>IF(MONTH($B125)=2,IF($G125=Paramètres!$F$4,$D125,0),0)</f>
        <v>0</v>
      </c>
      <c r="R125" s="116">
        <f>IF(MONTH($B125)=3,IF($G125=Paramètres!$H$2,$D125,0),0)</f>
        <v>0</v>
      </c>
      <c r="S125" s="116">
        <f>IF(MONTH($B125)=3,IF($G125=Paramètres!$F$4,$D125,0),0)</f>
        <v>0</v>
      </c>
      <c r="T125" s="116">
        <f>IF(MONTH($B125)=4,IF($G125=Paramètres!$H$2,$D125,0),0)</f>
        <v>0</v>
      </c>
      <c r="U125" s="116">
        <f>IF(OR(MONTH($B125)=4,MONTH($B125)=5,MONTH($B125)=6),IF($G125=Paramètres!$H$3,$D125,0),0)</f>
        <v>0</v>
      </c>
      <c r="V125" s="116">
        <f>IF(OR(MONTH($B125)=4,MONTH($B125)=5,MONTH($B125)=6),IF($G125=Paramètres!$H$4,$D125,0),0)</f>
        <v>0</v>
      </c>
      <c r="W125" s="116">
        <f>IF(OR(MONTH($B125)=4,MONTH($B125)=5,MONTH($B125)=6),IF($G125=Paramètres!$H$5,$D125,0),0)</f>
        <v>0</v>
      </c>
      <c r="X125" s="116">
        <f>IF(MONTH($B125)=4,IF($G125=Paramètres!$F$4,$D125,0),0)</f>
        <v>0</v>
      </c>
      <c r="Y125" s="116">
        <f>IF(MONTH($B125)=5,IF($G125=Paramètres!$H$2,$D125,0),0)</f>
        <v>0</v>
      </c>
      <c r="Z125" s="116">
        <f>IF(MONTH($B125)=5,IF($G125=Paramètres!$F$4,$D125,0),0)</f>
        <v>0</v>
      </c>
      <c r="AA125" s="116">
        <f>IF(MONTH($B125)=6,IF($G125=Paramètres!$H$2,$D125,0),0)</f>
        <v>0</v>
      </c>
      <c r="AB125" s="116">
        <f>IF(MONTH($B125)=6,IF($G125=Paramètres!$F$4,$D125,0),0)</f>
        <v>0</v>
      </c>
      <c r="AC125" s="116">
        <f>IF(MONTH($B125)=7,IF($G125=Paramètres!$H$2,$D125,0),0)</f>
        <v>0</v>
      </c>
      <c r="AD125" s="116">
        <f>IF(OR(MONTH($B125)=7,MONTH($B125)=8,MONTH($B125)=9),IF($G125=Paramètres!$H$3,$D125,0),0)</f>
        <v>0</v>
      </c>
      <c r="AE125" s="116">
        <f>IF(OR(MONTH($B125)=7,MONTH($B125)=8,MONTH($B125)=9),IF($G125=Paramètres!$H$4,$D125,0),0)</f>
        <v>0</v>
      </c>
      <c r="AF125" s="116">
        <f>IF(OR(MONTH($B125)=7,MONTH($B125)=8,MONTH($B125)=9),IF($G125=Paramètres!$H$5,$D125,0),0)</f>
        <v>0</v>
      </c>
      <c r="AG125" s="116">
        <f>IF(MONTH($B125)=7,IF($G125=Paramètres!$F$4,$D125,0),0)</f>
        <v>0</v>
      </c>
      <c r="AH125" s="116">
        <f>IF(MONTH($B125)=8,IF($G125=Paramètres!$H$2,$D125,0),0)</f>
        <v>0</v>
      </c>
      <c r="AI125" s="116">
        <f>IF(MONTH($B125)=8,IF($G125=Paramètres!$F$4,$D125,0),0)</f>
        <v>0</v>
      </c>
      <c r="AJ125" s="116">
        <f>IF(MONTH($B125)=9,IF($G125=Paramètres!$H$2,$D125,0),0)</f>
        <v>0</v>
      </c>
      <c r="AK125" s="116">
        <f>IF(MONTH($B125)=9,IF($G125=Paramètres!$F$4,$D125,0),0)</f>
        <v>0</v>
      </c>
      <c r="AL125" s="116">
        <f>IF(MONTH($B125)=10,IF($G125=Paramètres!$H$2,$D125,0),0)</f>
        <v>0</v>
      </c>
      <c r="AM125" s="116">
        <f>IF(OR(MONTH($B125)=10,MONTH($B125)=11,MONTH($B125)=12),IF($G125=Paramètres!$H$3,$D125,0),0)</f>
        <v>0</v>
      </c>
      <c r="AN125" s="116">
        <f>IF(OR(MONTH($B125)=10,MONTH($B125)=11,MONTH($B125)=12),IF($G125=Paramètres!$H$4,$D125,0),0)</f>
        <v>0</v>
      </c>
      <c r="AO125" s="116">
        <f>IF(OR(MONTH($B125)=10,MONTH($B125)=11,MONTH($B125)=12),IF($G125=Paramètres!$H$5,$D125,0),0)</f>
        <v>0</v>
      </c>
      <c r="AP125" s="116">
        <f>IF(MONTH($B125)=10,IF($G125=Paramètres!$F$4,$D125,0),0)</f>
        <v>0</v>
      </c>
      <c r="AQ125" s="116">
        <f>IF(MONTH($B125)=11,IF($G125=Paramètres!$H$2,$D125,0),0)</f>
        <v>0</v>
      </c>
      <c r="AR125" s="116">
        <f>IF(MONTH($B125)=11,IF($G125=Paramètres!$F$4,$D125,0),0)</f>
        <v>0</v>
      </c>
      <c r="AS125" s="116">
        <f>IF(MONTH($B125)=12,IF($G125=Paramètres!$H$2,$D125,0),0)</f>
        <v>0</v>
      </c>
      <c r="AT125" s="116">
        <f>IF(MONTH($B125)=12,IF($G125=Paramètres!$F$4,$D125,0),0)</f>
        <v>0</v>
      </c>
      <c r="AU125" s="116">
        <f>IF($G125=Paramètres!D$2,$D125,0)</f>
        <v>0</v>
      </c>
      <c r="AV125" s="116">
        <f>IF($G125=Paramètres!D$3,$D125,0)</f>
        <v>0</v>
      </c>
      <c r="AW125" s="116">
        <f>IF($G125=Paramètres!D$4,$D125,0)</f>
        <v>0</v>
      </c>
      <c r="AX125" s="116">
        <f>IF($G125=Paramètres!D$5,$D125,0)</f>
        <v>0</v>
      </c>
      <c r="AY125" s="116">
        <f>IF($G125=Paramètres!D$6,$D125,0)</f>
        <v>0</v>
      </c>
      <c r="AZ125" s="116">
        <f>IF($G125=Paramètres!D$7,$D125,0)</f>
        <v>0</v>
      </c>
      <c r="BA125" s="116">
        <f>IF($G125=Paramètres!D$8,$D125,0)</f>
        <v>0</v>
      </c>
      <c r="BB125" s="116">
        <f>IF($G125=Paramètres!D$9,$D125,0)</f>
        <v>0</v>
      </c>
      <c r="BC125" s="116">
        <f>IF($G125=Paramètres!D$10,$D125,0)</f>
        <v>0</v>
      </c>
      <c r="BD125" s="116">
        <f>IF($G125=Paramètres!D$11,$D125,0)</f>
        <v>0</v>
      </c>
      <c r="BE125" s="116">
        <f>IF($G125=Paramètres!D$12,$D125,0)</f>
        <v>0</v>
      </c>
      <c r="BF125" s="116">
        <f>IF($G125=Paramètres!E$2,$D125,0)</f>
        <v>0</v>
      </c>
      <c r="BG125" s="116">
        <f>IF($G125=Paramètres!E$3,$D125,0)</f>
        <v>0</v>
      </c>
      <c r="BH125" s="116">
        <f>IF($G125=Paramètres!E$4,$D125,0)</f>
        <v>0</v>
      </c>
      <c r="BI125" s="116">
        <f>IF($G125=Paramètres!F$2,$D125,0)</f>
        <v>0</v>
      </c>
      <c r="BJ125" s="116">
        <f>IF($G125=Paramètres!F$3,$D125,0)</f>
        <v>0</v>
      </c>
      <c r="BK125" s="116">
        <f>IF($G125=Paramètres!F$5,$D125,0)</f>
        <v>0</v>
      </c>
      <c r="BL125" s="116">
        <f>IF($G125=Paramètres!F$6,$D125,0)</f>
        <v>0</v>
      </c>
      <c r="BM125" s="116">
        <f>IF($G125=Paramètres!F$7,$D125,0)</f>
        <v>0</v>
      </c>
      <c r="BN125" s="116">
        <f>IF($G125=Paramètres!F$8,$D125,0)</f>
        <v>0</v>
      </c>
      <c r="BO125" s="116">
        <f>IF($G125=Paramètres!F$9,$D125,0)</f>
        <v>0</v>
      </c>
      <c r="BP125" s="116">
        <f t="shared" si="29"/>
        <v>0</v>
      </c>
      <c r="BQ125" s="116">
        <f>IF($G125=Paramètres!H$6,$D125,0)</f>
        <v>0</v>
      </c>
      <c r="BR125" s="116">
        <f>IF($G125=Paramètres!I$2,$D125,0)</f>
        <v>0</v>
      </c>
      <c r="BS125" s="116">
        <f>IF($G125=Paramètres!I$3,$D125,0)</f>
        <v>0</v>
      </c>
      <c r="BT125" s="116">
        <f>IF($G125=Paramètres!I$4,$D125,0)</f>
        <v>0</v>
      </c>
      <c r="BU125" s="116">
        <f>IF($G125=Paramètres!J$2,$D125,0)</f>
        <v>0</v>
      </c>
      <c r="BV125" s="116">
        <f>IF($G125=Paramètres!J$3,$D125,0)</f>
        <v>0</v>
      </c>
      <c r="BW125" s="116">
        <f>IF($G125=Paramètres!J$4,$D125,0)</f>
        <v>0</v>
      </c>
      <c r="BX125" s="116">
        <f t="shared" si="81"/>
        <v>0</v>
      </c>
      <c r="BY125" s="116">
        <f t="shared" si="82"/>
        <v>0</v>
      </c>
      <c r="BZ125" s="116">
        <f t="shared" si="83"/>
        <v>0</v>
      </c>
      <c r="CA125" s="116">
        <f t="shared" si="84"/>
        <v>0</v>
      </c>
      <c r="CB125" s="116">
        <f t="shared" si="85"/>
        <v>0</v>
      </c>
      <c r="CC125" s="116">
        <f t="shared" si="86"/>
        <v>0</v>
      </c>
      <c r="CD125" s="116">
        <f t="shared" si="87"/>
        <v>0</v>
      </c>
      <c r="CE125" s="116">
        <f t="shared" si="88"/>
        <v>0</v>
      </c>
      <c r="CF125" s="116">
        <f t="shared" si="89"/>
        <v>0</v>
      </c>
      <c r="CG125" s="116">
        <f t="shared" si="90"/>
        <v>0</v>
      </c>
      <c r="CH125" s="116">
        <f t="shared" si="91"/>
        <v>0</v>
      </c>
      <c r="CI125" s="116">
        <f t="shared" si="92"/>
        <v>0</v>
      </c>
      <c r="CJ125" s="116">
        <f t="shared" si="93"/>
        <v>0</v>
      </c>
      <c r="CK125" s="116">
        <f t="shared" si="94"/>
        <v>0</v>
      </c>
      <c r="CL125" s="116">
        <f t="shared" si="95"/>
        <v>0</v>
      </c>
      <c r="CM125" s="116">
        <f t="shared" si="96"/>
        <v>0</v>
      </c>
      <c r="CN125" s="116">
        <f t="shared" si="97"/>
        <v>0</v>
      </c>
      <c r="CO125" s="116">
        <f t="shared" si="98"/>
        <v>0</v>
      </c>
      <c r="CP125" s="116">
        <f t="shared" si="99"/>
        <v>0</v>
      </c>
      <c r="CQ125" s="116">
        <f t="shared" si="100"/>
        <v>0</v>
      </c>
      <c r="CR125" s="116">
        <f t="shared" si="101"/>
        <v>0</v>
      </c>
      <c r="CS125" s="116">
        <f t="shared" si="102"/>
        <v>0</v>
      </c>
      <c r="CT125" s="116">
        <f t="shared" si="103"/>
        <v>0</v>
      </c>
      <c r="CU125" s="116">
        <f t="shared" si="104"/>
        <v>0</v>
      </c>
    </row>
    <row r="126" spans="5:99">
      <c r="E126" s="106"/>
      <c r="F126" s="109"/>
      <c r="G126" s="109"/>
      <c r="H126" s="109"/>
      <c r="I126" s="109"/>
      <c r="J126" s="110" t="str">
        <f t="shared" si="80"/>
        <v/>
      </c>
      <c r="K126" s="116">
        <f>IF(MONTH($B126)=1,IF($G126=Paramètres!H$2,$D126,0),0)</f>
        <v>0</v>
      </c>
      <c r="L126" s="116">
        <f>IF(OR(MONTH($B126)=1,MONTH($B126)=2,MONTH($B126)=3),IF($G126=Paramètres!H$3,$D126,0),0)</f>
        <v>0</v>
      </c>
      <c r="M126" s="116">
        <f>IF(OR(MONTH($B126)=1,MONTH($B126)=2,MONTH($B126)=3),IF($G126=Paramètres!H$4,$D126,0),0)</f>
        <v>0</v>
      </c>
      <c r="N126" s="116">
        <f>IF(OR(MONTH($B126)=1,MONTH($B126)=2,MONTH($B126)=3),IF($G126=Paramètres!H$5,$D126,0),0)</f>
        <v>0</v>
      </c>
      <c r="O126" s="116">
        <f>IF(MONTH($B126)=1,IF($G126=Paramètres!F$4,$D126,0),0)</f>
        <v>0</v>
      </c>
      <c r="P126" s="116">
        <f>IF(MONTH($B126)=2,IF($G126=Paramètres!$H$2,$D126,0),0)</f>
        <v>0</v>
      </c>
      <c r="Q126" s="116">
        <f>IF(MONTH($B126)=2,IF($G126=Paramètres!$F$4,$D126,0),0)</f>
        <v>0</v>
      </c>
      <c r="R126" s="116">
        <f>IF(MONTH($B126)=3,IF($G126=Paramètres!$H$2,$D126,0),0)</f>
        <v>0</v>
      </c>
      <c r="S126" s="116">
        <f>IF(MONTH($B126)=3,IF($G126=Paramètres!$F$4,$D126,0),0)</f>
        <v>0</v>
      </c>
      <c r="T126" s="116">
        <f>IF(MONTH($B126)=4,IF($G126=Paramètres!$H$2,$D126,0),0)</f>
        <v>0</v>
      </c>
      <c r="U126" s="116">
        <f>IF(OR(MONTH($B126)=4,MONTH($B126)=5,MONTH($B126)=6),IF($G126=Paramètres!$H$3,$D126,0),0)</f>
        <v>0</v>
      </c>
      <c r="V126" s="116">
        <f>IF(OR(MONTH($B126)=4,MONTH($B126)=5,MONTH($B126)=6),IF($G126=Paramètres!$H$4,$D126,0),0)</f>
        <v>0</v>
      </c>
      <c r="W126" s="116">
        <f>IF(OR(MONTH($B126)=4,MONTH($B126)=5,MONTH($B126)=6),IF($G126=Paramètres!$H$5,$D126,0),0)</f>
        <v>0</v>
      </c>
      <c r="X126" s="116">
        <f>IF(MONTH($B126)=4,IF($G126=Paramètres!$F$4,$D126,0),0)</f>
        <v>0</v>
      </c>
      <c r="Y126" s="116">
        <f>IF(MONTH($B126)=5,IF($G126=Paramètres!$H$2,$D126,0),0)</f>
        <v>0</v>
      </c>
      <c r="Z126" s="116">
        <f>IF(MONTH($B126)=5,IF($G126=Paramètres!$F$4,$D126,0),0)</f>
        <v>0</v>
      </c>
      <c r="AA126" s="116">
        <f>IF(MONTH($B126)=6,IF($G126=Paramètres!$H$2,$D126,0),0)</f>
        <v>0</v>
      </c>
      <c r="AB126" s="116">
        <f>IF(MONTH($B126)=6,IF($G126=Paramètres!$F$4,$D126,0),0)</f>
        <v>0</v>
      </c>
      <c r="AC126" s="116">
        <f>IF(MONTH($B126)=7,IF($G126=Paramètres!$H$2,$D126,0),0)</f>
        <v>0</v>
      </c>
      <c r="AD126" s="116">
        <f>IF(OR(MONTH($B126)=7,MONTH($B126)=8,MONTH($B126)=9),IF($G126=Paramètres!$H$3,$D126,0),0)</f>
        <v>0</v>
      </c>
      <c r="AE126" s="116">
        <f>IF(OR(MONTH($B126)=7,MONTH($B126)=8,MONTH($B126)=9),IF($G126=Paramètres!$H$4,$D126,0),0)</f>
        <v>0</v>
      </c>
      <c r="AF126" s="116">
        <f>IF(OR(MONTH($B126)=7,MONTH($B126)=8,MONTH($B126)=9),IF($G126=Paramètres!$H$5,$D126,0),0)</f>
        <v>0</v>
      </c>
      <c r="AG126" s="116">
        <f>IF(MONTH($B126)=7,IF($G126=Paramètres!$F$4,$D126,0),0)</f>
        <v>0</v>
      </c>
      <c r="AH126" s="116">
        <f>IF(MONTH($B126)=8,IF($G126=Paramètres!$H$2,$D126,0),0)</f>
        <v>0</v>
      </c>
      <c r="AI126" s="116">
        <f>IF(MONTH($B126)=8,IF($G126=Paramètres!$F$4,$D126,0),0)</f>
        <v>0</v>
      </c>
      <c r="AJ126" s="116">
        <f>IF(MONTH($B126)=9,IF($G126=Paramètres!$H$2,$D126,0),0)</f>
        <v>0</v>
      </c>
      <c r="AK126" s="116">
        <f>IF(MONTH($B126)=9,IF($G126=Paramètres!$F$4,$D126,0),0)</f>
        <v>0</v>
      </c>
      <c r="AL126" s="116">
        <f>IF(MONTH($B126)=10,IF($G126=Paramètres!$H$2,$D126,0),0)</f>
        <v>0</v>
      </c>
      <c r="AM126" s="116">
        <f>IF(OR(MONTH($B126)=10,MONTH($B126)=11,MONTH($B126)=12),IF($G126=Paramètres!$H$3,$D126,0),0)</f>
        <v>0</v>
      </c>
      <c r="AN126" s="116">
        <f>IF(OR(MONTH($B126)=10,MONTH($B126)=11,MONTH($B126)=12),IF($G126=Paramètres!$H$4,$D126,0),0)</f>
        <v>0</v>
      </c>
      <c r="AO126" s="116">
        <f>IF(OR(MONTH($B126)=10,MONTH($B126)=11,MONTH($B126)=12),IF($G126=Paramètres!$H$5,$D126,0),0)</f>
        <v>0</v>
      </c>
      <c r="AP126" s="116">
        <f>IF(MONTH($B126)=10,IF($G126=Paramètres!$F$4,$D126,0),0)</f>
        <v>0</v>
      </c>
      <c r="AQ126" s="116">
        <f>IF(MONTH($B126)=11,IF($G126=Paramètres!$H$2,$D126,0),0)</f>
        <v>0</v>
      </c>
      <c r="AR126" s="116">
        <f>IF(MONTH($B126)=11,IF($G126=Paramètres!$F$4,$D126,0),0)</f>
        <v>0</v>
      </c>
      <c r="AS126" s="116">
        <f>IF(MONTH($B126)=12,IF($G126=Paramètres!$H$2,$D126,0),0)</f>
        <v>0</v>
      </c>
      <c r="AT126" s="116">
        <f>IF(MONTH($B126)=12,IF($G126=Paramètres!$F$4,$D126,0),0)</f>
        <v>0</v>
      </c>
      <c r="AU126" s="116">
        <f>IF($G126=Paramètres!D$2,$D126,0)</f>
        <v>0</v>
      </c>
      <c r="AV126" s="116">
        <f>IF($G126=Paramètres!D$3,$D126,0)</f>
        <v>0</v>
      </c>
      <c r="AW126" s="116">
        <f>IF($G126=Paramètres!D$4,$D126,0)</f>
        <v>0</v>
      </c>
      <c r="AX126" s="116">
        <f>IF($G126=Paramètres!D$5,$D126,0)</f>
        <v>0</v>
      </c>
      <c r="AY126" s="116">
        <f>IF($G126=Paramètres!D$6,$D126,0)</f>
        <v>0</v>
      </c>
      <c r="AZ126" s="116">
        <f>IF($G126=Paramètres!D$7,$D126,0)</f>
        <v>0</v>
      </c>
      <c r="BA126" s="116">
        <f>IF($G126=Paramètres!D$8,$D126,0)</f>
        <v>0</v>
      </c>
      <c r="BB126" s="116">
        <f>IF($G126=Paramètres!D$9,$D126,0)</f>
        <v>0</v>
      </c>
      <c r="BC126" s="116">
        <f>IF($G126=Paramètres!D$10,$D126,0)</f>
        <v>0</v>
      </c>
      <c r="BD126" s="116">
        <f>IF($G126=Paramètres!D$11,$D126,0)</f>
        <v>0</v>
      </c>
      <c r="BE126" s="116">
        <f>IF($G126=Paramètres!D$12,$D126,0)</f>
        <v>0</v>
      </c>
      <c r="BF126" s="116">
        <f>IF($G126=Paramètres!E$2,$D126,0)</f>
        <v>0</v>
      </c>
      <c r="BG126" s="116">
        <f>IF($G126=Paramètres!E$3,$D126,0)</f>
        <v>0</v>
      </c>
      <c r="BH126" s="116">
        <f>IF($G126=Paramètres!E$4,$D126,0)</f>
        <v>0</v>
      </c>
      <c r="BI126" s="116">
        <f>IF($G126=Paramètres!F$2,$D126,0)</f>
        <v>0</v>
      </c>
      <c r="BJ126" s="116">
        <f>IF($G126=Paramètres!F$3,$D126,0)</f>
        <v>0</v>
      </c>
      <c r="BK126" s="116">
        <f>IF($G126=Paramètres!F$5,$D126,0)</f>
        <v>0</v>
      </c>
      <c r="BL126" s="116">
        <f>IF($G126=Paramètres!F$6,$D126,0)</f>
        <v>0</v>
      </c>
      <c r="BM126" s="116">
        <f>IF($G126=Paramètres!F$7,$D126,0)</f>
        <v>0</v>
      </c>
      <c r="BN126" s="116">
        <f>IF($G126=Paramètres!F$8,$D126,0)</f>
        <v>0</v>
      </c>
      <c r="BO126" s="116">
        <f>IF($G126=Paramètres!F$9,$D126,0)</f>
        <v>0</v>
      </c>
      <c r="BP126" s="116">
        <f t="shared" si="29"/>
        <v>0</v>
      </c>
      <c r="BQ126" s="116">
        <f>IF($G126=Paramètres!H$6,$D126,0)</f>
        <v>0</v>
      </c>
      <c r="BR126" s="116">
        <f>IF($G126=Paramètres!I$2,$D126,0)</f>
        <v>0</v>
      </c>
      <c r="BS126" s="116">
        <f>IF($G126=Paramètres!I$3,$D126,0)</f>
        <v>0</v>
      </c>
      <c r="BT126" s="116">
        <f>IF($G126=Paramètres!I$4,$D126,0)</f>
        <v>0</v>
      </c>
      <c r="BU126" s="116">
        <f>IF($G126=Paramètres!J$2,$D126,0)</f>
        <v>0</v>
      </c>
      <c r="BV126" s="116">
        <f>IF($G126=Paramètres!J$3,$D126,0)</f>
        <v>0</v>
      </c>
      <c r="BW126" s="116">
        <f>IF($G126=Paramètres!J$4,$D126,0)</f>
        <v>0</v>
      </c>
      <c r="BX126" s="116">
        <f t="shared" si="81"/>
        <v>0</v>
      </c>
      <c r="BY126" s="116">
        <f t="shared" si="82"/>
        <v>0</v>
      </c>
      <c r="BZ126" s="116">
        <f t="shared" si="83"/>
        <v>0</v>
      </c>
      <c r="CA126" s="116">
        <f t="shared" si="84"/>
        <v>0</v>
      </c>
      <c r="CB126" s="116">
        <f t="shared" si="85"/>
        <v>0</v>
      </c>
      <c r="CC126" s="116">
        <f t="shared" si="86"/>
        <v>0</v>
      </c>
      <c r="CD126" s="116">
        <f t="shared" si="87"/>
        <v>0</v>
      </c>
      <c r="CE126" s="116">
        <f t="shared" si="88"/>
        <v>0</v>
      </c>
      <c r="CF126" s="116">
        <f t="shared" si="89"/>
        <v>0</v>
      </c>
      <c r="CG126" s="116">
        <f t="shared" si="90"/>
        <v>0</v>
      </c>
      <c r="CH126" s="116">
        <f t="shared" si="91"/>
        <v>0</v>
      </c>
      <c r="CI126" s="116">
        <f t="shared" si="92"/>
        <v>0</v>
      </c>
      <c r="CJ126" s="116">
        <f t="shared" si="93"/>
        <v>0</v>
      </c>
      <c r="CK126" s="116">
        <f t="shared" si="94"/>
        <v>0</v>
      </c>
      <c r="CL126" s="116">
        <f t="shared" si="95"/>
        <v>0</v>
      </c>
      <c r="CM126" s="116">
        <f t="shared" si="96"/>
        <v>0</v>
      </c>
      <c r="CN126" s="116">
        <f t="shared" si="97"/>
        <v>0</v>
      </c>
      <c r="CO126" s="116">
        <f t="shared" si="98"/>
        <v>0</v>
      </c>
      <c r="CP126" s="116">
        <f t="shared" si="99"/>
        <v>0</v>
      </c>
      <c r="CQ126" s="116">
        <f t="shared" si="100"/>
        <v>0</v>
      </c>
      <c r="CR126" s="116">
        <f t="shared" si="101"/>
        <v>0</v>
      </c>
      <c r="CS126" s="116">
        <f t="shared" si="102"/>
        <v>0</v>
      </c>
      <c r="CT126" s="116">
        <f t="shared" si="103"/>
        <v>0</v>
      </c>
      <c r="CU126" s="116">
        <f t="shared" si="104"/>
        <v>0</v>
      </c>
    </row>
    <row r="127" spans="5:99">
      <c r="E127" s="106"/>
      <c r="F127" s="109"/>
      <c r="G127" s="109"/>
      <c r="H127" s="109"/>
      <c r="I127" s="109"/>
      <c r="J127" s="110" t="str">
        <f t="shared" si="80"/>
        <v/>
      </c>
      <c r="K127" s="116">
        <f>IF(MONTH($B127)=1,IF($G127=Paramètres!H$2,$D127,0),0)</f>
        <v>0</v>
      </c>
      <c r="L127" s="116">
        <f>IF(OR(MONTH($B127)=1,MONTH($B127)=2,MONTH($B127)=3),IF($G127=Paramètres!H$3,$D127,0),0)</f>
        <v>0</v>
      </c>
      <c r="M127" s="116">
        <f>IF(OR(MONTH($B127)=1,MONTH($B127)=2,MONTH($B127)=3),IF($G127=Paramètres!H$4,$D127,0),0)</f>
        <v>0</v>
      </c>
      <c r="N127" s="116">
        <f>IF(OR(MONTH($B127)=1,MONTH($B127)=2,MONTH($B127)=3),IF($G127=Paramètres!H$5,$D127,0),0)</f>
        <v>0</v>
      </c>
      <c r="O127" s="116">
        <f>IF(MONTH($B127)=1,IF($G127=Paramètres!F$4,$D127,0),0)</f>
        <v>0</v>
      </c>
      <c r="P127" s="116">
        <f>IF(MONTH($B127)=2,IF($G127=Paramètres!$H$2,$D127,0),0)</f>
        <v>0</v>
      </c>
      <c r="Q127" s="116">
        <f>IF(MONTH($B127)=2,IF($G127=Paramètres!$F$4,$D127,0),0)</f>
        <v>0</v>
      </c>
      <c r="R127" s="116">
        <f>IF(MONTH($B127)=3,IF($G127=Paramètres!$H$2,$D127,0),0)</f>
        <v>0</v>
      </c>
      <c r="S127" s="116">
        <f>IF(MONTH($B127)=3,IF($G127=Paramètres!$F$4,$D127,0),0)</f>
        <v>0</v>
      </c>
      <c r="T127" s="116">
        <f>IF(MONTH($B127)=4,IF($G127=Paramètres!$H$2,$D127,0),0)</f>
        <v>0</v>
      </c>
      <c r="U127" s="116">
        <f>IF(OR(MONTH($B127)=4,MONTH($B127)=5,MONTH($B127)=6),IF($G127=Paramètres!$H$3,$D127,0),0)</f>
        <v>0</v>
      </c>
      <c r="V127" s="116">
        <f>IF(OR(MONTH($B127)=4,MONTH($B127)=5,MONTH($B127)=6),IF($G127=Paramètres!$H$4,$D127,0),0)</f>
        <v>0</v>
      </c>
      <c r="W127" s="116">
        <f>IF(OR(MONTH($B127)=4,MONTH($B127)=5,MONTH($B127)=6),IF($G127=Paramètres!$H$5,$D127,0),0)</f>
        <v>0</v>
      </c>
      <c r="X127" s="116">
        <f>IF(MONTH($B127)=4,IF($G127=Paramètres!$F$4,$D127,0),0)</f>
        <v>0</v>
      </c>
      <c r="Y127" s="116">
        <f>IF(MONTH($B127)=5,IF($G127=Paramètres!$H$2,$D127,0),0)</f>
        <v>0</v>
      </c>
      <c r="Z127" s="116">
        <f>IF(MONTH($B127)=5,IF($G127=Paramètres!$F$4,$D127,0),0)</f>
        <v>0</v>
      </c>
      <c r="AA127" s="116">
        <f>IF(MONTH($B127)=6,IF($G127=Paramètres!$H$2,$D127,0),0)</f>
        <v>0</v>
      </c>
      <c r="AB127" s="116">
        <f>IF(MONTH($B127)=6,IF($G127=Paramètres!$F$4,$D127,0),0)</f>
        <v>0</v>
      </c>
      <c r="AC127" s="116">
        <f>IF(MONTH($B127)=7,IF($G127=Paramètres!$H$2,$D127,0),0)</f>
        <v>0</v>
      </c>
      <c r="AD127" s="116">
        <f>IF(OR(MONTH($B127)=7,MONTH($B127)=8,MONTH($B127)=9),IF($G127=Paramètres!$H$3,$D127,0),0)</f>
        <v>0</v>
      </c>
      <c r="AE127" s="116">
        <f>IF(OR(MONTH($B127)=7,MONTH($B127)=8,MONTH($B127)=9),IF($G127=Paramètres!$H$4,$D127,0),0)</f>
        <v>0</v>
      </c>
      <c r="AF127" s="116">
        <f>IF(OR(MONTH($B127)=7,MONTH($B127)=8,MONTH($B127)=9),IF($G127=Paramètres!$H$5,$D127,0),0)</f>
        <v>0</v>
      </c>
      <c r="AG127" s="116">
        <f>IF(MONTH($B127)=7,IF($G127=Paramètres!$F$4,$D127,0),0)</f>
        <v>0</v>
      </c>
      <c r="AH127" s="116">
        <f>IF(MONTH($B127)=8,IF($G127=Paramètres!$H$2,$D127,0),0)</f>
        <v>0</v>
      </c>
      <c r="AI127" s="116">
        <f>IF(MONTH($B127)=8,IF($G127=Paramètres!$F$4,$D127,0),0)</f>
        <v>0</v>
      </c>
      <c r="AJ127" s="116">
        <f>IF(MONTH($B127)=9,IF($G127=Paramètres!$H$2,$D127,0),0)</f>
        <v>0</v>
      </c>
      <c r="AK127" s="116">
        <f>IF(MONTH($B127)=9,IF($G127=Paramètres!$F$4,$D127,0),0)</f>
        <v>0</v>
      </c>
      <c r="AL127" s="116">
        <f>IF(MONTH($B127)=10,IF($G127=Paramètres!$H$2,$D127,0),0)</f>
        <v>0</v>
      </c>
      <c r="AM127" s="116">
        <f>IF(OR(MONTH($B127)=10,MONTH($B127)=11,MONTH($B127)=12),IF($G127=Paramètres!$H$3,$D127,0),0)</f>
        <v>0</v>
      </c>
      <c r="AN127" s="116">
        <f>IF(OR(MONTH($B127)=10,MONTH($B127)=11,MONTH($B127)=12),IF($G127=Paramètres!$H$4,$D127,0),0)</f>
        <v>0</v>
      </c>
      <c r="AO127" s="116">
        <f>IF(OR(MONTH($B127)=10,MONTH($B127)=11,MONTH($B127)=12),IF($G127=Paramètres!$H$5,$D127,0),0)</f>
        <v>0</v>
      </c>
      <c r="AP127" s="116">
        <f>IF(MONTH($B127)=10,IF($G127=Paramètres!$F$4,$D127,0),0)</f>
        <v>0</v>
      </c>
      <c r="AQ127" s="116">
        <f>IF(MONTH($B127)=11,IF($G127=Paramètres!$H$2,$D127,0),0)</f>
        <v>0</v>
      </c>
      <c r="AR127" s="116">
        <f>IF(MONTH($B127)=11,IF($G127=Paramètres!$F$4,$D127,0),0)</f>
        <v>0</v>
      </c>
      <c r="AS127" s="116">
        <f>IF(MONTH($B127)=12,IF($G127=Paramètres!$H$2,$D127,0),0)</f>
        <v>0</v>
      </c>
      <c r="AT127" s="116">
        <f>IF(MONTH($B127)=12,IF($G127=Paramètres!$F$4,$D127,0),0)</f>
        <v>0</v>
      </c>
      <c r="AU127" s="116">
        <f>IF($G127=Paramètres!D$2,$D127,0)</f>
        <v>0</v>
      </c>
      <c r="AV127" s="116">
        <f>IF($G127=Paramètres!D$3,$D127,0)</f>
        <v>0</v>
      </c>
      <c r="AW127" s="116">
        <f>IF($G127=Paramètres!D$4,$D127,0)</f>
        <v>0</v>
      </c>
      <c r="AX127" s="116">
        <f>IF($G127=Paramètres!D$5,$D127,0)</f>
        <v>0</v>
      </c>
      <c r="AY127" s="116">
        <f>IF($G127=Paramètres!D$6,$D127,0)</f>
        <v>0</v>
      </c>
      <c r="AZ127" s="116">
        <f>IF($G127=Paramètres!D$7,$D127,0)</f>
        <v>0</v>
      </c>
      <c r="BA127" s="116">
        <f>IF($G127=Paramètres!D$8,$D127,0)</f>
        <v>0</v>
      </c>
      <c r="BB127" s="116">
        <f>IF($G127=Paramètres!D$9,$D127,0)</f>
        <v>0</v>
      </c>
      <c r="BC127" s="116">
        <f>IF($G127=Paramètres!D$10,$D127,0)</f>
        <v>0</v>
      </c>
      <c r="BD127" s="116">
        <f>IF($G127=Paramètres!D$11,$D127,0)</f>
        <v>0</v>
      </c>
      <c r="BE127" s="116">
        <f>IF($G127=Paramètres!D$12,$D127,0)</f>
        <v>0</v>
      </c>
      <c r="BF127" s="116">
        <f>IF($G127=Paramètres!E$2,$D127,0)</f>
        <v>0</v>
      </c>
      <c r="BG127" s="116">
        <f>IF($G127=Paramètres!E$3,$D127,0)</f>
        <v>0</v>
      </c>
      <c r="BH127" s="116">
        <f>IF($G127=Paramètres!E$4,$D127,0)</f>
        <v>0</v>
      </c>
      <c r="BI127" s="116">
        <f>IF($G127=Paramètres!F$2,$D127,0)</f>
        <v>0</v>
      </c>
      <c r="BJ127" s="116">
        <f>IF($G127=Paramètres!F$3,$D127,0)</f>
        <v>0</v>
      </c>
      <c r="BK127" s="116">
        <f>IF($G127=Paramètres!F$5,$D127,0)</f>
        <v>0</v>
      </c>
      <c r="BL127" s="116">
        <f>IF($G127=Paramètres!F$6,$D127,0)</f>
        <v>0</v>
      </c>
      <c r="BM127" s="116">
        <f>IF($G127=Paramètres!F$7,$D127,0)</f>
        <v>0</v>
      </c>
      <c r="BN127" s="116">
        <f>IF($G127=Paramètres!F$8,$D127,0)</f>
        <v>0</v>
      </c>
      <c r="BO127" s="116">
        <f>IF($G127=Paramètres!F$9,$D127,0)</f>
        <v>0</v>
      </c>
      <c r="BP127" s="116">
        <f t="shared" si="29"/>
        <v>0</v>
      </c>
      <c r="BQ127" s="116">
        <f>IF($G127=Paramètres!H$6,$D127,0)</f>
        <v>0</v>
      </c>
      <c r="BR127" s="116">
        <f>IF($G127=Paramètres!I$2,$D127,0)</f>
        <v>0</v>
      </c>
      <c r="BS127" s="116">
        <f>IF($G127=Paramètres!I$3,$D127,0)</f>
        <v>0</v>
      </c>
      <c r="BT127" s="116">
        <f>IF($G127=Paramètres!I$4,$D127,0)</f>
        <v>0</v>
      </c>
      <c r="BU127" s="116">
        <f>IF($G127=Paramètres!J$2,$D127,0)</f>
        <v>0</v>
      </c>
      <c r="BV127" s="116">
        <f>IF($G127=Paramètres!J$3,$D127,0)</f>
        <v>0</v>
      </c>
      <c r="BW127" s="116">
        <f>IF($G127=Paramètres!J$4,$D127,0)</f>
        <v>0</v>
      </c>
      <c r="BX127" s="116">
        <f t="shared" si="81"/>
        <v>0</v>
      </c>
      <c r="BY127" s="116">
        <f t="shared" si="82"/>
        <v>0</v>
      </c>
      <c r="BZ127" s="116">
        <f t="shared" si="83"/>
        <v>0</v>
      </c>
      <c r="CA127" s="116">
        <f t="shared" si="84"/>
        <v>0</v>
      </c>
      <c r="CB127" s="116">
        <f t="shared" si="85"/>
        <v>0</v>
      </c>
      <c r="CC127" s="116">
        <f t="shared" si="86"/>
        <v>0</v>
      </c>
      <c r="CD127" s="116">
        <f t="shared" si="87"/>
        <v>0</v>
      </c>
      <c r="CE127" s="116">
        <f t="shared" si="88"/>
        <v>0</v>
      </c>
      <c r="CF127" s="116">
        <f t="shared" si="89"/>
        <v>0</v>
      </c>
      <c r="CG127" s="116">
        <f t="shared" si="90"/>
        <v>0</v>
      </c>
      <c r="CH127" s="116">
        <f t="shared" si="91"/>
        <v>0</v>
      </c>
      <c r="CI127" s="116">
        <f t="shared" si="92"/>
        <v>0</v>
      </c>
      <c r="CJ127" s="116">
        <f t="shared" si="93"/>
        <v>0</v>
      </c>
      <c r="CK127" s="116">
        <f t="shared" si="94"/>
        <v>0</v>
      </c>
      <c r="CL127" s="116">
        <f t="shared" si="95"/>
        <v>0</v>
      </c>
      <c r="CM127" s="116">
        <f t="shared" si="96"/>
        <v>0</v>
      </c>
      <c r="CN127" s="116">
        <f t="shared" si="97"/>
        <v>0</v>
      </c>
      <c r="CO127" s="116">
        <f t="shared" si="98"/>
        <v>0</v>
      </c>
      <c r="CP127" s="116">
        <f t="shared" si="99"/>
        <v>0</v>
      </c>
      <c r="CQ127" s="116">
        <f t="shared" si="100"/>
        <v>0</v>
      </c>
      <c r="CR127" s="116">
        <f t="shared" si="101"/>
        <v>0</v>
      </c>
      <c r="CS127" s="116">
        <f t="shared" si="102"/>
        <v>0</v>
      </c>
      <c r="CT127" s="116">
        <f t="shared" si="103"/>
        <v>0</v>
      </c>
      <c r="CU127" s="116">
        <f t="shared" si="104"/>
        <v>0</v>
      </c>
    </row>
    <row r="128" spans="5:99">
      <c r="E128" s="106"/>
      <c r="F128" s="109"/>
      <c r="G128" s="109"/>
      <c r="H128" s="109"/>
      <c r="I128" s="109"/>
      <c r="J128" s="110" t="str">
        <f t="shared" si="80"/>
        <v/>
      </c>
      <c r="K128" s="116">
        <f>IF(MONTH($B128)=1,IF($G128=Paramètres!H$2,$D128,0),0)</f>
        <v>0</v>
      </c>
      <c r="L128" s="116">
        <f>IF(OR(MONTH($B128)=1,MONTH($B128)=2,MONTH($B128)=3),IF($G128=Paramètres!H$3,$D128,0),0)</f>
        <v>0</v>
      </c>
      <c r="M128" s="116">
        <f>IF(OR(MONTH($B128)=1,MONTH($B128)=2,MONTH($B128)=3),IF($G128=Paramètres!H$4,$D128,0),0)</f>
        <v>0</v>
      </c>
      <c r="N128" s="116">
        <f>IF(OR(MONTH($B128)=1,MONTH($B128)=2,MONTH($B128)=3),IF($G128=Paramètres!H$5,$D128,0),0)</f>
        <v>0</v>
      </c>
      <c r="O128" s="116">
        <f>IF(MONTH($B128)=1,IF($G128=Paramètres!F$4,$D128,0),0)</f>
        <v>0</v>
      </c>
      <c r="P128" s="116">
        <f>IF(MONTH($B128)=2,IF($G128=Paramètres!$H$2,$D128,0),0)</f>
        <v>0</v>
      </c>
      <c r="Q128" s="116">
        <f>IF(MONTH($B128)=2,IF($G128=Paramètres!$F$4,$D128,0),0)</f>
        <v>0</v>
      </c>
      <c r="R128" s="116">
        <f>IF(MONTH($B128)=3,IF($G128=Paramètres!$H$2,$D128,0),0)</f>
        <v>0</v>
      </c>
      <c r="S128" s="116">
        <f>IF(MONTH($B128)=3,IF($G128=Paramètres!$F$4,$D128,0),0)</f>
        <v>0</v>
      </c>
      <c r="T128" s="116">
        <f>IF(MONTH($B128)=4,IF($G128=Paramètres!$H$2,$D128,0),0)</f>
        <v>0</v>
      </c>
      <c r="U128" s="116">
        <f>IF(OR(MONTH($B128)=4,MONTH($B128)=5,MONTH($B128)=6),IF($G128=Paramètres!$H$3,$D128,0),0)</f>
        <v>0</v>
      </c>
      <c r="V128" s="116">
        <f>IF(OR(MONTH($B128)=4,MONTH($B128)=5,MONTH($B128)=6),IF($G128=Paramètres!$H$4,$D128,0),0)</f>
        <v>0</v>
      </c>
      <c r="W128" s="116">
        <f>IF(OR(MONTH($B128)=4,MONTH($B128)=5,MONTH($B128)=6),IF($G128=Paramètres!$H$5,$D128,0),0)</f>
        <v>0</v>
      </c>
      <c r="X128" s="116">
        <f>IF(MONTH($B128)=4,IF($G128=Paramètres!$F$4,$D128,0),0)</f>
        <v>0</v>
      </c>
      <c r="Y128" s="116">
        <f>IF(MONTH($B128)=5,IF($G128=Paramètres!$H$2,$D128,0),0)</f>
        <v>0</v>
      </c>
      <c r="Z128" s="116">
        <f>IF(MONTH($B128)=5,IF($G128=Paramètres!$F$4,$D128,0),0)</f>
        <v>0</v>
      </c>
      <c r="AA128" s="116">
        <f>IF(MONTH($B128)=6,IF($G128=Paramètres!$H$2,$D128,0),0)</f>
        <v>0</v>
      </c>
      <c r="AB128" s="116">
        <f>IF(MONTH($B128)=6,IF($G128=Paramètres!$F$4,$D128,0),0)</f>
        <v>0</v>
      </c>
      <c r="AC128" s="116">
        <f>IF(MONTH($B128)=7,IF($G128=Paramètres!$H$2,$D128,0),0)</f>
        <v>0</v>
      </c>
      <c r="AD128" s="116">
        <f>IF(OR(MONTH($B128)=7,MONTH($B128)=8,MONTH($B128)=9),IF($G128=Paramètres!$H$3,$D128,0),0)</f>
        <v>0</v>
      </c>
      <c r="AE128" s="116">
        <f>IF(OR(MONTH($B128)=7,MONTH($B128)=8,MONTH($B128)=9),IF($G128=Paramètres!$H$4,$D128,0),0)</f>
        <v>0</v>
      </c>
      <c r="AF128" s="116">
        <f>IF(OR(MONTH($B128)=7,MONTH($B128)=8,MONTH($B128)=9),IF($G128=Paramètres!$H$5,$D128,0),0)</f>
        <v>0</v>
      </c>
      <c r="AG128" s="116">
        <f>IF(MONTH($B128)=7,IF($G128=Paramètres!$F$4,$D128,0),0)</f>
        <v>0</v>
      </c>
      <c r="AH128" s="116">
        <f>IF(MONTH($B128)=8,IF($G128=Paramètres!$H$2,$D128,0),0)</f>
        <v>0</v>
      </c>
      <c r="AI128" s="116">
        <f>IF(MONTH($B128)=8,IF($G128=Paramètres!$F$4,$D128,0),0)</f>
        <v>0</v>
      </c>
      <c r="AJ128" s="116">
        <f>IF(MONTH($B128)=9,IF($G128=Paramètres!$H$2,$D128,0),0)</f>
        <v>0</v>
      </c>
      <c r="AK128" s="116">
        <f>IF(MONTH($B128)=9,IF($G128=Paramètres!$F$4,$D128,0),0)</f>
        <v>0</v>
      </c>
      <c r="AL128" s="116">
        <f>IF(MONTH($B128)=10,IF($G128=Paramètres!$H$2,$D128,0),0)</f>
        <v>0</v>
      </c>
      <c r="AM128" s="116">
        <f>IF(OR(MONTH($B128)=10,MONTH($B128)=11,MONTH($B128)=12),IF($G128=Paramètres!$H$3,$D128,0),0)</f>
        <v>0</v>
      </c>
      <c r="AN128" s="116">
        <f>IF(OR(MONTH($B128)=10,MONTH($B128)=11,MONTH($B128)=12),IF($G128=Paramètres!$H$4,$D128,0),0)</f>
        <v>0</v>
      </c>
      <c r="AO128" s="116">
        <f>IF(OR(MONTH($B128)=10,MONTH($B128)=11,MONTH($B128)=12),IF($G128=Paramètres!$H$5,$D128,0),0)</f>
        <v>0</v>
      </c>
      <c r="AP128" s="116">
        <f>IF(MONTH($B128)=10,IF($G128=Paramètres!$F$4,$D128,0),0)</f>
        <v>0</v>
      </c>
      <c r="AQ128" s="116">
        <f>IF(MONTH($B128)=11,IF($G128=Paramètres!$H$2,$D128,0),0)</f>
        <v>0</v>
      </c>
      <c r="AR128" s="116">
        <f>IF(MONTH($B128)=11,IF($G128=Paramètres!$F$4,$D128,0),0)</f>
        <v>0</v>
      </c>
      <c r="AS128" s="116">
        <f>IF(MONTH($B128)=12,IF($G128=Paramètres!$H$2,$D128,0),0)</f>
        <v>0</v>
      </c>
      <c r="AT128" s="116">
        <f>IF(MONTH($B128)=12,IF($G128=Paramètres!$F$4,$D128,0),0)</f>
        <v>0</v>
      </c>
      <c r="AU128" s="116">
        <f>IF($G128=Paramètres!D$2,$D128,0)</f>
        <v>0</v>
      </c>
      <c r="AV128" s="116">
        <f>IF($G128=Paramètres!D$3,$D128,0)</f>
        <v>0</v>
      </c>
      <c r="AW128" s="116">
        <f>IF($G128=Paramètres!D$4,$D128,0)</f>
        <v>0</v>
      </c>
      <c r="AX128" s="116">
        <f>IF($G128=Paramètres!D$5,$D128,0)</f>
        <v>0</v>
      </c>
      <c r="AY128" s="116">
        <f>IF($G128=Paramètres!D$6,$D128,0)</f>
        <v>0</v>
      </c>
      <c r="AZ128" s="116">
        <f>IF($G128=Paramètres!D$7,$D128,0)</f>
        <v>0</v>
      </c>
      <c r="BA128" s="116">
        <f>IF($G128=Paramètres!D$8,$D128,0)</f>
        <v>0</v>
      </c>
      <c r="BB128" s="116">
        <f>IF($G128=Paramètres!D$9,$D128,0)</f>
        <v>0</v>
      </c>
      <c r="BC128" s="116">
        <f>IF($G128=Paramètres!D$10,$D128,0)</f>
        <v>0</v>
      </c>
      <c r="BD128" s="116">
        <f>IF($G128=Paramètres!D$11,$D128,0)</f>
        <v>0</v>
      </c>
      <c r="BE128" s="116">
        <f>IF($G128=Paramètres!D$12,$D128,0)</f>
        <v>0</v>
      </c>
      <c r="BF128" s="116">
        <f>IF($G128=Paramètres!E$2,$D128,0)</f>
        <v>0</v>
      </c>
      <c r="BG128" s="116">
        <f>IF($G128=Paramètres!E$3,$D128,0)</f>
        <v>0</v>
      </c>
      <c r="BH128" s="116">
        <f>IF($G128=Paramètres!E$4,$D128,0)</f>
        <v>0</v>
      </c>
      <c r="BI128" s="116">
        <f>IF($G128=Paramètres!F$2,$D128,0)</f>
        <v>0</v>
      </c>
      <c r="BJ128" s="116">
        <f>IF($G128=Paramètres!F$3,$D128,0)</f>
        <v>0</v>
      </c>
      <c r="BK128" s="116">
        <f>IF($G128=Paramètres!F$5,$D128,0)</f>
        <v>0</v>
      </c>
      <c r="BL128" s="116">
        <f>IF($G128=Paramètres!F$6,$D128,0)</f>
        <v>0</v>
      </c>
      <c r="BM128" s="116">
        <f>IF($G128=Paramètres!F$7,$D128,0)</f>
        <v>0</v>
      </c>
      <c r="BN128" s="116">
        <f>IF($G128=Paramètres!F$8,$D128,0)</f>
        <v>0</v>
      </c>
      <c r="BO128" s="116">
        <f>IF($G128=Paramètres!F$9,$D128,0)</f>
        <v>0</v>
      </c>
      <c r="BP128" s="116">
        <f t="shared" si="29"/>
        <v>0</v>
      </c>
      <c r="BQ128" s="116">
        <f>IF($G128=Paramètres!H$6,$D128,0)</f>
        <v>0</v>
      </c>
      <c r="BR128" s="116">
        <f>IF($G128=Paramètres!I$2,$D128,0)</f>
        <v>0</v>
      </c>
      <c r="BS128" s="116">
        <f>IF($G128=Paramètres!I$3,$D128,0)</f>
        <v>0</v>
      </c>
      <c r="BT128" s="116">
        <f>IF($G128=Paramètres!I$4,$D128,0)</f>
        <v>0</v>
      </c>
      <c r="BU128" s="116">
        <f>IF($G128=Paramètres!J$2,$D128,0)</f>
        <v>0</v>
      </c>
      <c r="BV128" s="116">
        <f>IF($G128=Paramètres!J$3,$D128,0)</f>
        <v>0</v>
      </c>
      <c r="BW128" s="116">
        <f>IF($G128=Paramètres!J$4,$D128,0)</f>
        <v>0</v>
      </c>
      <c r="BX128" s="116">
        <f t="shared" si="81"/>
        <v>0</v>
      </c>
      <c r="BY128" s="116">
        <f t="shared" si="82"/>
        <v>0</v>
      </c>
      <c r="BZ128" s="116">
        <f t="shared" si="83"/>
        <v>0</v>
      </c>
      <c r="CA128" s="116">
        <f t="shared" si="84"/>
        <v>0</v>
      </c>
      <c r="CB128" s="116">
        <f t="shared" si="85"/>
        <v>0</v>
      </c>
      <c r="CC128" s="116">
        <f t="shared" si="86"/>
        <v>0</v>
      </c>
      <c r="CD128" s="116">
        <f t="shared" si="87"/>
        <v>0</v>
      </c>
      <c r="CE128" s="116">
        <f t="shared" si="88"/>
        <v>0</v>
      </c>
      <c r="CF128" s="116">
        <f t="shared" si="89"/>
        <v>0</v>
      </c>
      <c r="CG128" s="116">
        <f t="shared" si="90"/>
        <v>0</v>
      </c>
      <c r="CH128" s="116">
        <f t="shared" si="91"/>
        <v>0</v>
      </c>
      <c r="CI128" s="116">
        <f t="shared" si="92"/>
        <v>0</v>
      </c>
      <c r="CJ128" s="116">
        <f t="shared" si="93"/>
        <v>0</v>
      </c>
      <c r="CK128" s="116">
        <f t="shared" si="94"/>
        <v>0</v>
      </c>
      <c r="CL128" s="116">
        <f t="shared" si="95"/>
        <v>0</v>
      </c>
      <c r="CM128" s="116">
        <f t="shared" si="96"/>
        <v>0</v>
      </c>
      <c r="CN128" s="116">
        <f t="shared" si="97"/>
        <v>0</v>
      </c>
      <c r="CO128" s="116">
        <f t="shared" si="98"/>
        <v>0</v>
      </c>
      <c r="CP128" s="116">
        <f t="shared" si="99"/>
        <v>0</v>
      </c>
      <c r="CQ128" s="116">
        <f t="shared" si="100"/>
        <v>0</v>
      </c>
      <c r="CR128" s="116">
        <f t="shared" si="101"/>
        <v>0</v>
      </c>
      <c r="CS128" s="116">
        <f t="shared" si="102"/>
        <v>0</v>
      </c>
      <c r="CT128" s="116">
        <f t="shared" si="103"/>
        <v>0</v>
      </c>
      <c r="CU128" s="116">
        <f t="shared" si="104"/>
        <v>0</v>
      </c>
    </row>
    <row r="129" spans="5:99">
      <c r="E129" s="106"/>
      <c r="F129" s="109"/>
      <c r="G129" s="109"/>
      <c r="H129" s="109"/>
      <c r="I129" s="109"/>
      <c r="J129" s="110" t="str">
        <f t="shared" si="80"/>
        <v/>
      </c>
      <c r="K129" s="116">
        <f>IF(MONTH($B129)=1,IF($G129=Paramètres!H$2,$D129,0),0)</f>
        <v>0</v>
      </c>
      <c r="L129" s="116">
        <f>IF(OR(MONTH($B129)=1,MONTH($B129)=2,MONTH($B129)=3),IF($G129=Paramètres!H$3,$D129,0),0)</f>
        <v>0</v>
      </c>
      <c r="M129" s="116">
        <f>IF(OR(MONTH($B129)=1,MONTH($B129)=2,MONTH($B129)=3),IF($G129=Paramètres!H$4,$D129,0),0)</f>
        <v>0</v>
      </c>
      <c r="N129" s="116">
        <f>IF(OR(MONTH($B129)=1,MONTH($B129)=2,MONTH($B129)=3),IF($G129=Paramètres!H$5,$D129,0),0)</f>
        <v>0</v>
      </c>
      <c r="O129" s="116">
        <f>IF(MONTH($B129)=1,IF($G129=Paramètres!F$4,$D129,0),0)</f>
        <v>0</v>
      </c>
      <c r="P129" s="116">
        <f>IF(MONTH($B129)=2,IF($G129=Paramètres!$H$2,$D129,0),0)</f>
        <v>0</v>
      </c>
      <c r="Q129" s="116">
        <f>IF(MONTH($B129)=2,IF($G129=Paramètres!$F$4,$D129,0),0)</f>
        <v>0</v>
      </c>
      <c r="R129" s="116">
        <f>IF(MONTH($B129)=3,IF($G129=Paramètres!$H$2,$D129,0),0)</f>
        <v>0</v>
      </c>
      <c r="S129" s="116">
        <f>IF(MONTH($B129)=3,IF($G129=Paramètres!$F$4,$D129,0),0)</f>
        <v>0</v>
      </c>
      <c r="T129" s="116">
        <f>IF(MONTH($B129)=4,IF($G129=Paramètres!$H$2,$D129,0),0)</f>
        <v>0</v>
      </c>
      <c r="U129" s="116">
        <f>IF(OR(MONTH($B129)=4,MONTH($B129)=5,MONTH($B129)=6),IF($G129=Paramètres!$H$3,$D129,0),0)</f>
        <v>0</v>
      </c>
      <c r="V129" s="116">
        <f>IF(OR(MONTH($B129)=4,MONTH($B129)=5,MONTH($B129)=6),IF($G129=Paramètres!$H$4,$D129,0),0)</f>
        <v>0</v>
      </c>
      <c r="W129" s="116">
        <f>IF(OR(MONTH($B129)=4,MONTH($B129)=5,MONTH($B129)=6),IF($G129=Paramètres!$H$5,$D129,0),0)</f>
        <v>0</v>
      </c>
      <c r="X129" s="116">
        <f>IF(MONTH($B129)=4,IF($G129=Paramètres!$F$4,$D129,0),0)</f>
        <v>0</v>
      </c>
      <c r="Y129" s="116">
        <f>IF(MONTH($B129)=5,IF($G129=Paramètres!$H$2,$D129,0),0)</f>
        <v>0</v>
      </c>
      <c r="Z129" s="116">
        <f>IF(MONTH($B129)=5,IF($G129=Paramètres!$F$4,$D129,0),0)</f>
        <v>0</v>
      </c>
      <c r="AA129" s="116">
        <f>IF(MONTH($B129)=6,IF($G129=Paramètres!$H$2,$D129,0),0)</f>
        <v>0</v>
      </c>
      <c r="AB129" s="116">
        <f>IF(MONTH($B129)=6,IF($G129=Paramètres!$F$4,$D129,0),0)</f>
        <v>0</v>
      </c>
      <c r="AC129" s="116">
        <f>IF(MONTH($B129)=7,IF($G129=Paramètres!$H$2,$D129,0),0)</f>
        <v>0</v>
      </c>
      <c r="AD129" s="116">
        <f>IF(OR(MONTH($B129)=7,MONTH($B129)=8,MONTH($B129)=9),IF($G129=Paramètres!$H$3,$D129,0),0)</f>
        <v>0</v>
      </c>
      <c r="AE129" s="116">
        <f>IF(OR(MONTH($B129)=7,MONTH($B129)=8,MONTH($B129)=9),IF($G129=Paramètres!$H$4,$D129,0),0)</f>
        <v>0</v>
      </c>
      <c r="AF129" s="116">
        <f>IF(OR(MONTH($B129)=7,MONTH($B129)=8,MONTH($B129)=9),IF($G129=Paramètres!$H$5,$D129,0),0)</f>
        <v>0</v>
      </c>
      <c r="AG129" s="116">
        <f>IF(MONTH($B129)=7,IF($G129=Paramètres!$F$4,$D129,0),0)</f>
        <v>0</v>
      </c>
      <c r="AH129" s="116">
        <f>IF(MONTH($B129)=8,IF($G129=Paramètres!$H$2,$D129,0),0)</f>
        <v>0</v>
      </c>
      <c r="AI129" s="116">
        <f>IF(MONTH($B129)=8,IF($G129=Paramètres!$F$4,$D129,0),0)</f>
        <v>0</v>
      </c>
      <c r="AJ129" s="116">
        <f>IF(MONTH($B129)=9,IF($G129=Paramètres!$H$2,$D129,0),0)</f>
        <v>0</v>
      </c>
      <c r="AK129" s="116">
        <f>IF(MONTH($B129)=9,IF($G129=Paramètres!$F$4,$D129,0),0)</f>
        <v>0</v>
      </c>
      <c r="AL129" s="116">
        <f>IF(MONTH($B129)=10,IF($G129=Paramètres!$H$2,$D129,0),0)</f>
        <v>0</v>
      </c>
      <c r="AM129" s="116">
        <f>IF(OR(MONTH($B129)=10,MONTH($B129)=11,MONTH($B129)=12),IF($G129=Paramètres!$H$3,$D129,0),0)</f>
        <v>0</v>
      </c>
      <c r="AN129" s="116">
        <f>IF(OR(MONTH($B129)=10,MONTH($B129)=11,MONTH($B129)=12),IF($G129=Paramètres!$H$4,$D129,0),0)</f>
        <v>0</v>
      </c>
      <c r="AO129" s="116">
        <f>IF(OR(MONTH($B129)=10,MONTH($B129)=11,MONTH($B129)=12),IF($G129=Paramètres!$H$5,$D129,0),0)</f>
        <v>0</v>
      </c>
      <c r="AP129" s="116">
        <f>IF(MONTH($B129)=10,IF($G129=Paramètres!$F$4,$D129,0),0)</f>
        <v>0</v>
      </c>
      <c r="AQ129" s="116">
        <f>IF(MONTH($B129)=11,IF($G129=Paramètres!$H$2,$D129,0),0)</f>
        <v>0</v>
      </c>
      <c r="AR129" s="116">
        <f>IF(MONTH($B129)=11,IF($G129=Paramètres!$F$4,$D129,0),0)</f>
        <v>0</v>
      </c>
      <c r="AS129" s="116">
        <f>IF(MONTH($B129)=12,IF($G129=Paramètres!$H$2,$D129,0),0)</f>
        <v>0</v>
      </c>
      <c r="AT129" s="116">
        <f>IF(MONTH($B129)=12,IF($G129=Paramètres!$F$4,$D129,0),0)</f>
        <v>0</v>
      </c>
      <c r="AU129" s="116">
        <f>IF($G129=Paramètres!D$2,$D129,0)</f>
        <v>0</v>
      </c>
      <c r="AV129" s="116">
        <f>IF($G129=Paramètres!D$3,$D129,0)</f>
        <v>0</v>
      </c>
      <c r="AW129" s="116">
        <f>IF($G129=Paramètres!D$4,$D129,0)</f>
        <v>0</v>
      </c>
      <c r="AX129" s="116">
        <f>IF($G129=Paramètres!D$5,$D129,0)</f>
        <v>0</v>
      </c>
      <c r="AY129" s="116">
        <f>IF($G129=Paramètres!D$6,$D129,0)</f>
        <v>0</v>
      </c>
      <c r="AZ129" s="116">
        <f>IF($G129=Paramètres!D$7,$D129,0)</f>
        <v>0</v>
      </c>
      <c r="BA129" s="116">
        <f>IF($G129=Paramètres!D$8,$D129,0)</f>
        <v>0</v>
      </c>
      <c r="BB129" s="116">
        <f>IF($G129=Paramètres!D$9,$D129,0)</f>
        <v>0</v>
      </c>
      <c r="BC129" s="116">
        <f>IF($G129=Paramètres!D$10,$D129,0)</f>
        <v>0</v>
      </c>
      <c r="BD129" s="116">
        <f>IF($G129=Paramètres!D$11,$D129,0)</f>
        <v>0</v>
      </c>
      <c r="BE129" s="116">
        <f>IF($G129=Paramètres!D$12,$D129,0)</f>
        <v>0</v>
      </c>
      <c r="BF129" s="116">
        <f>IF($G129=Paramètres!E$2,$D129,0)</f>
        <v>0</v>
      </c>
      <c r="BG129" s="116">
        <f>IF($G129=Paramètres!E$3,$D129,0)</f>
        <v>0</v>
      </c>
      <c r="BH129" s="116">
        <f>IF($G129=Paramètres!E$4,$D129,0)</f>
        <v>0</v>
      </c>
      <c r="BI129" s="116">
        <f>IF($G129=Paramètres!F$2,$D129,0)</f>
        <v>0</v>
      </c>
      <c r="BJ129" s="116">
        <f>IF($G129=Paramètres!F$3,$D129,0)</f>
        <v>0</v>
      </c>
      <c r="BK129" s="116">
        <f>IF($G129=Paramètres!F$5,$D129,0)</f>
        <v>0</v>
      </c>
      <c r="BL129" s="116">
        <f>IF($G129=Paramètres!F$6,$D129,0)</f>
        <v>0</v>
      </c>
      <c r="BM129" s="116">
        <f>IF($G129=Paramètres!F$7,$D129,0)</f>
        <v>0</v>
      </c>
      <c r="BN129" s="116">
        <f>IF($G129=Paramètres!F$8,$D129,0)</f>
        <v>0</v>
      </c>
      <c r="BO129" s="116">
        <f>IF($G129=Paramètres!F$9,$D129,0)</f>
        <v>0</v>
      </c>
      <c r="BP129" s="116">
        <f t="shared" si="29"/>
        <v>0</v>
      </c>
      <c r="BQ129" s="116">
        <f>IF($G129=Paramètres!H$6,$D129,0)</f>
        <v>0</v>
      </c>
      <c r="BR129" s="116">
        <f>IF($G129=Paramètres!I$2,$D129,0)</f>
        <v>0</v>
      </c>
      <c r="BS129" s="116">
        <f>IF($G129=Paramètres!I$3,$D129,0)</f>
        <v>0</v>
      </c>
      <c r="BT129" s="116">
        <f>IF($G129=Paramètres!I$4,$D129,0)</f>
        <v>0</v>
      </c>
      <c r="BU129" s="116">
        <f>IF($G129=Paramètres!J$2,$D129,0)</f>
        <v>0</v>
      </c>
      <c r="BV129" s="116">
        <f>IF($G129=Paramètres!J$3,$D129,0)</f>
        <v>0</v>
      </c>
      <c r="BW129" s="116">
        <f>IF($G129=Paramètres!J$4,$D129,0)</f>
        <v>0</v>
      </c>
      <c r="BX129" s="116">
        <f t="shared" si="81"/>
        <v>0</v>
      </c>
      <c r="BY129" s="116">
        <f t="shared" si="82"/>
        <v>0</v>
      </c>
      <c r="BZ129" s="116">
        <f t="shared" si="83"/>
        <v>0</v>
      </c>
      <c r="CA129" s="116">
        <f t="shared" si="84"/>
        <v>0</v>
      </c>
      <c r="CB129" s="116">
        <f t="shared" si="85"/>
        <v>0</v>
      </c>
      <c r="CC129" s="116">
        <f t="shared" si="86"/>
        <v>0</v>
      </c>
      <c r="CD129" s="116">
        <f t="shared" si="87"/>
        <v>0</v>
      </c>
      <c r="CE129" s="116">
        <f t="shared" si="88"/>
        <v>0</v>
      </c>
      <c r="CF129" s="116">
        <f t="shared" si="89"/>
        <v>0</v>
      </c>
      <c r="CG129" s="116">
        <f t="shared" si="90"/>
        <v>0</v>
      </c>
      <c r="CH129" s="116">
        <f t="shared" si="91"/>
        <v>0</v>
      </c>
      <c r="CI129" s="116">
        <f t="shared" si="92"/>
        <v>0</v>
      </c>
      <c r="CJ129" s="116">
        <f t="shared" si="93"/>
        <v>0</v>
      </c>
      <c r="CK129" s="116">
        <f t="shared" si="94"/>
        <v>0</v>
      </c>
      <c r="CL129" s="116">
        <f t="shared" si="95"/>
        <v>0</v>
      </c>
      <c r="CM129" s="116">
        <f t="shared" si="96"/>
        <v>0</v>
      </c>
      <c r="CN129" s="116">
        <f t="shared" si="97"/>
        <v>0</v>
      </c>
      <c r="CO129" s="116">
        <f t="shared" si="98"/>
        <v>0</v>
      </c>
      <c r="CP129" s="116">
        <f t="shared" si="99"/>
        <v>0</v>
      </c>
      <c r="CQ129" s="116">
        <f t="shared" si="100"/>
        <v>0</v>
      </c>
      <c r="CR129" s="116">
        <f t="shared" si="101"/>
        <v>0</v>
      </c>
      <c r="CS129" s="116">
        <f t="shared" si="102"/>
        <v>0</v>
      </c>
      <c r="CT129" s="116">
        <f t="shared" si="103"/>
        <v>0</v>
      </c>
      <c r="CU129" s="116">
        <f t="shared" si="104"/>
        <v>0</v>
      </c>
    </row>
    <row r="130" spans="5:99">
      <c r="E130" s="106"/>
      <c r="F130" s="109"/>
      <c r="G130" s="109"/>
      <c r="H130" s="109"/>
      <c r="I130" s="109"/>
      <c r="J130" s="110" t="str">
        <f t="shared" si="80"/>
        <v/>
      </c>
      <c r="K130" s="116">
        <f>IF(MONTH($B130)=1,IF($G130=Paramètres!H$2,$D130,0),0)</f>
        <v>0</v>
      </c>
      <c r="L130" s="116">
        <f>IF(OR(MONTH($B130)=1,MONTH($B130)=2,MONTH($B130)=3),IF($G130=Paramètres!H$3,$D130,0),0)</f>
        <v>0</v>
      </c>
      <c r="M130" s="116">
        <f>IF(OR(MONTH($B130)=1,MONTH($B130)=2,MONTH($B130)=3),IF($G130=Paramètres!H$4,$D130,0),0)</f>
        <v>0</v>
      </c>
      <c r="N130" s="116">
        <f>IF(OR(MONTH($B130)=1,MONTH($B130)=2,MONTH($B130)=3),IF($G130=Paramètres!H$5,$D130,0),0)</f>
        <v>0</v>
      </c>
      <c r="O130" s="116">
        <f>IF(MONTH($B130)=1,IF($G130=Paramètres!F$4,$D130,0),0)</f>
        <v>0</v>
      </c>
      <c r="P130" s="116">
        <f>IF(MONTH($B130)=2,IF($G130=Paramètres!$H$2,$D130,0),0)</f>
        <v>0</v>
      </c>
      <c r="Q130" s="116">
        <f>IF(MONTH($B130)=2,IF($G130=Paramètres!$F$4,$D130,0),0)</f>
        <v>0</v>
      </c>
      <c r="R130" s="116">
        <f>IF(MONTH($B130)=3,IF($G130=Paramètres!$H$2,$D130,0),0)</f>
        <v>0</v>
      </c>
      <c r="S130" s="116">
        <f>IF(MONTH($B130)=3,IF($G130=Paramètres!$F$4,$D130,0),0)</f>
        <v>0</v>
      </c>
      <c r="T130" s="116">
        <f>IF(MONTH($B130)=4,IF($G130=Paramètres!$H$2,$D130,0),0)</f>
        <v>0</v>
      </c>
      <c r="U130" s="116">
        <f>IF(OR(MONTH($B130)=4,MONTH($B130)=5,MONTH($B130)=6),IF($G130=Paramètres!$H$3,$D130,0),0)</f>
        <v>0</v>
      </c>
      <c r="V130" s="116">
        <f>IF(OR(MONTH($B130)=4,MONTH($B130)=5,MONTH($B130)=6),IF($G130=Paramètres!$H$4,$D130,0),0)</f>
        <v>0</v>
      </c>
      <c r="W130" s="116">
        <f>IF(OR(MONTH($B130)=4,MONTH($B130)=5,MONTH($B130)=6),IF($G130=Paramètres!$H$5,$D130,0),0)</f>
        <v>0</v>
      </c>
      <c r="X130" s="116">
        <f>IF(MONTH($B130)=4,IF($G130=Paramètres!$F$4,$D130,0),0)</f>
        <v>0</v>
      </c>
      <c r="Y130" s="116">
        <f>IF(MONTH($B130)=5,IF($G130=Paramètres!$H$2,$D130,0),0)</f>
        <v>0</v>
      </c>
      <c r="Z130" s="116">
        <f>IF(MONTH($B130)=5,IF($G130=Paramètres!$F$4,$D130,0),0)</f>
        <v>0</v>
      </c>
      <c r="AA130" s="116">
        <f>IF(MONTH($B130)=6,IF($G130=Paramètres!$H$2,$D130,0),0)</f>
        <v>0</v>
      </c>
      <c r="AB130" s="116">
        <f>IF(MONTH($B130)=6,IF($G130=Paramètres!$F$4,$D130,0),0)</f>
        <v>0</v>
      </c>
      <c r="AC130" s="116">
        <f>IF(MONTH($B130)=7,IF($G130=Paramètres!$H$2,$D130,0),0)</f>
        <v>0</v>
      </c>
      <c r="AD130" s="116">
        <f>IF(OR(MONTH($B130)=7,MONTH($B130)=8,MONTH($B130)=9),IF($G130=Paramètres!$H$3,$D130,0),0)</f>
        <v>0</v>
      </c>
      <c r="AE130" s="116">
        <f>IF(OR(MONTH($B130)=7,MONTH($B130)=8,MONTH($B130)=9),IF($G130=Paramètres!$H$4,$D130,0),0)</f>
        <v>0</v>
      </c>
      <c r="AF130" s="116">
        <f>IF(OR(MONTH($B130)=7,MONTH($B130)=8,MONTH($B130)=9),IF($G130=Paramètres!$H$5,$D130,0),0)</f>
        <v>0</v>
      </c>
      <c r="AG130" s="116">
        <f>IF(MONTH($B130)=7,IF($G130=Paramètres!$F$4,$D130,0),0)</f>
        <v>0</v>
      </c>
      <c r="AH130" s="116">
        <f>IF(MONTH($B130)=8,IF($G130=Paramètres!$H$2,$D130,0),0)</f>
        <v>0</v>
      </c>
      <c r="AI130" s="116">
        <f>IF(MONTH($B130)=8,IF($G130=Paramètres!$F$4,$D130,0),0)</f>
        <v>0</v>
      </c>
      <c r="AJ130" s="116">
        <f>IF(MONTH($B130)=9,IF($G130=Paramètres!$H$2,$D130,0),0)</f>
        <v>0</v>
      </c>
      <c r="AK130" s="116">
        <f>IF(MONTH($B130)=9,IF($G130=Paramètres!$F$4,$D130,0),0)</f>
        <v>0</v>
      </c>
      <c r="AL130" s="116">
        <f>IF(MONTH($B130)=10,IF($G130=Paramètres!$H$2,$D130,0),0)</f>
        <v>0</v>
      </c>
      <c r="AM130" s="116">
        <f>IF(OR(MONTH($B130)=10,MONTH($B130)=11,MONTH($B130)=12),IF($G130=Paramètres!$H$3,$D130,0),0)</f>
        <v>0</v>
      </c>
      <c r="AN130" s="116">
        <f>IF(OR(MONTH($B130)=10,MONTH($B130)=11,MONTH($B130)=12),IF($G130=Paramètres!$H$4,$D130,0),0)</f>
        <v>0</v>
      </c>
      <c r="AO130" s="116">
        <f>IF(OR(MONTH($B130)=10,MONTH($B130)=11,MONTH($B130)=12),IF($G130=Paramètres!$H$5,$D130,0),0)</f>
        <v>0</v>
      </c>
      <c r="AP130" s="116">
        <f>IF(MONTH($B130)=10,IF($G130=Paramètres!$F$4,$D130,0),0)</f>
        <v>0</v>
      </c>
      <c r="AQ130" s="116">
        <f>IF(MONTH($B130)=11,IF($G130=Paramètres!$H$2,$D130,0),0)</f>
        <v>0</v>
      </c>
      <c r="AR130" s="116">
        <f>IF(MONTH($B130)=11,IF($G130=Paramètres!$F$4,$D130,0),0)</f>
        <v>0</v>
      </c>
      <c r="AS130" s="116">
        <f>IF(MONTH($B130)=12,IF($G130=Paramètres!$H$2,$D130,0),0)</f>
        <v>0</v>
      </c>
      <c r="AT130" s="116">
        <f>IF(MONTH($B130)=12,IF($G130=Paramètres!$F$4,$D130,0),0)</f>
        <v>0</v>
      </c>
      <c r="AU130" s="116">
        <f>IF($G130=Paramètres!D$2,$D130,0)</f>
        <v>0</v>
      </c>
      <c r="AV130" s="116">
        <f>IF($G130=Paramètres!D$3,$D130,0)</f>
        <v>0</v>
      </c>
      <c r="AW130" s="116">
        <f>IF($G130=Paramètres!D$4,$D130,0)</f>
        <v>0</v>
      </c>
      <c r="AX130" s="116">
        <f>IF($G130=Paramètres!D$5,$D130,0)</f>
        <v>0</v>
      </c>
      <c r="AY130" s="116">
        <f>IF($G130=Paramètres!D$6,$D130,0)</f>
        <v>0</v>
      </c>
      <c r="AZ130" s="116">
        <f>IF($G130=Paramètres!D$7,$D130,0)</f>
        <v>0</v>
      </c>
      <c r="BA130" s="116">
        <f>IF($G130=Paramètres!D$8,$D130,0)</f>
        <v>0</v>
      </c>
      <c r="BB130" s="116">
        <f>IF($G130=Paramètres!D$9,$D130,0)</f>
        <v>0</v>
      </c>
      <c r="BC130" s="116">
        <f>IF($G130=Paramètres!D$10,$D130,0)</f>
        <v>0</v>
      </c>
      <c r="BD130" s="116">
        <f>IF($G130=Paramètres!D$11,$D130,0)</f>
        <v>0</v>
      </c>
      <c r="BE130" s="116">
        <f>IF($G130=Paramètres!D$12,$D130,0)</f>
        <v>0</v>
      </c>
      <c r="BF130" s="116">
        <f>IF($G130=Paramètres!E$2,$D130,0)</f>
        <v>0</v>
      </c>
      <c r="BG130" s="116">
        <f>IF($G130=Paramètres!E$3,$D130,0)</f>
        <v>0</v>
      </c>
      <c r="BH130" s="116">
        <f>IF($G130=Paramètres!E$4,$D130,0)</f>
        <v>0</v>
      </c>
      <c r="BI130" s="116">
        <f>IF($G130=Paramètres!F$2,$D130,0)</f>
        <v>0</v>
      </c>
      <c r="BJ130" s="116">
        <f>IF($G130=Paramètres!F$3,$D130,0)</f>
        <v>0</v>
      </c>
      <c r="BK130" s="116">
        <f>IF($G130=Paramètres!F$5,$D130,0)</f>
        <v>0</v>
      </c>
      <c r="BL130" s="116">
        <f>IF($G130=Paramètres!F$6,$D130,0)</f>
        <v>0</v>
      </c>
      <c r="BM130" s="116">
        <f>IF($G130=Paramètres!F$7,$D130,0)</f>
        <v>0</v>
      </c>
      <c r="BN130" s="116">
        <f>IF($G130=Paramètres!F$8,$D130,0)</f>
        <v>0</v>
      </c>
      <c r="BO130" s="116">
        <f>IF($G130=Paramètres!F$9,$D130,0)</f>
        <v>0</v>
      </c>
      <c r="BP130" s="116">
        <f t="shared" si="29"/>
        <v>0</v>
      </c>
      <c r="BQ130" s="116">
        <f>IF($G130=Paramètres!H$6,$D130,0)</f>
        <v>0</v>
      </c>
      <c r="BR130" s="116">
        <f>IF($G130=Paramètres!I$2,$D130,0)</f>
        <v>0</v>
      </c>
      <c r="BS130" s="116">
        <f>IF($G130=Paramètres!I$3,$D130,0)</f>
        <v>0</v>
      </c>
      <c r="BT130" s="116">
        <f>IF($G130=Paramètres!I$4,$D130,0)</f>
        <v>0</v>
      </c>
      <c r="BU130" s="116">
        <f>IF($G130=Paramètres!J$2,$D130,0)</f>
        <v>0</v>
      </c>
      <c r="BV130" s="116">
        <f>IF($G130=Paramètres!J$3,$D130,0)</f>
        <v>0</v>
      </c>
      <c r="BW130" s="116">
        <f>IF($G130=Paramètres!J$4,$D130,0)</f>
        <v>0</v>
      </c>
      <c r="BX130" s="116">
        <f t="shared" si="81"/>
        <v>0</v>
      </c>
      <c r="BY130" s="116">
        <f t="shared" si="82"/>
        <v>0</v>
      </c>
      <c r="BZ130" s="116">
        <f t="shared" si="83"/>
        <v>0</v>
      </c>
      <c r="CA130" s="116">
        <f t="shared" si="84"/>
        <v>0</v>
      </c>
      <c r="CB130" s="116">
        <f t="shared" si="85"/>
        <v>0</v>
      </c>
      <c r="CC130" s="116">
        <f t="shared" si="86"/>
        <v>0</v>
      </c>
      <c r="CD130" s="116">
        <f t="shared" si="87"/>
        <v>0</v>
      </c>
      <c r="CE130" s="116">
        <f t="shared" si="88"/>
        <v>0</v>
      </c>
      <c r="CF130" s="116">
        <f t="shared" si="89"/>
        <v>0</v>
      </c>
      <c r="CG130" s="116">
        <f t="shared" si="90"/>
        <v>0</v>
      </c>
      <c r="CH130" s="116">
        <f t="shared" si="91"/>
        <v>0</v>
      </c>
      <c r="CI130" s="116">
        <f t="shared" si="92"/>
        <v>0</v>
      </c>
      <c r="CJ130" s="116">
        <f t="shared" si="93"/>
        <v>0</v>
      </c>
      <c r="CK130" s="116">
        <f t="shared" si="94"/>
        <v>0</v>
      </c>
      <c r="CL130" s="116">
        <f t="shared" si="95"/>
        <v>0</v>
      </c>
      <c r="CM130" s="116">
        <f t="shared" si="96"/>
        <v>0</v>
      </c>
      <c r="CN130" s="116">
        <f t="shared" si="97"/>
        <v>0</v>
      </c>
      <c r="CO130" s="116">
        <f t="shared" si="98"/>
        <v>0</v>
      </c>
      <c r="CP130" s="116">
        <f t="shared" si="99"/>
        <v>0</v>
      </c>
      <c r="CQ130" s="116">
        <f t="shared" si="100"/>
        <v>0</v>
      </c>
      <c r="CR130" s="116">
        <f t="shared" si="101"/>
        <v>0</v>
      </c>
      <c r="CS130" s="116">
        <f t="shared" si="102"/>
        <v>0</v>
      </c>
      <c r="CT130" s="116">
        <f t="shared" si="103"/>
        <v>0</v>
      </c>
      <c r="CU130" s="116">
        <f t="shared" si="104"/>
        <v>0</v>
      </c>
    </row>
    <row r="131" spans="5:99">
      <c r="E131" s="106"/>
      <c r="F131" s="109"/>
      <c r="G131" s="109"/>
      <c r="H131" s="109"/>
      <c r="I131" s="109"/>
      <c r="J131" s="110" t="str">
        <f t="shared" si="80"/>
        <v/>
      </c>
      <c r="K131" s="116">
        <f>IF(MONTH($B131)=1,IF($G131=Paramètres!H$2,$D131,0),0)</f>
        <v>0</v>
      </c>
      <c r="L131" s="116">
        <f>IF(OR(MONTH($B131)=1,MONTH($B131)=2,MONTH($B131)=3),IF($G131=Paramètres!H$3,$D131,0),0)</f>
        <v>0</v>
      </c>
      <c r="M131" s="116">
        <f>IF(OR(MONTH($B131)=1,MONTH($B131)=2,MONTH($B131)=3),IF($G131=Paramètres!H$4,$D131,0),0)</f>
        <v>0</v>
      </c>
      <c r="N131" s="116">
        <f>IF(OR(MONTH($B131)=1,MONTH($B131)=2,MONTH($B131)=3),IF($G131=Paramètres!H$5,$D131,0),0)</f>
        <v>0</v>
      </c>
      <c r="O131" s="116">
        <f>IF(MONTH($B131)=1,IF($G131=Paramètres!F$4,$D131,0),0)</f>
        <v>0</v>
      </c>
      <c r="P131" s="116">
        <f>IF(MONTH($B131)=2,IF($G131=Paramètres!$H$2,$D131,0),0)</f>
        <v>0</v>
      </c>
      <c r="Q131" s="116">
        <f>IF(MONTH($B131)=2,IF($G131=Paramètres!$F$4,$D131,0),0)</f>
        <v>0</v>
      </c>
      <c r="R131" s="116">
        <f>IF(MONTH($B131)=3,IF($G131=Paramètres!$H$2,$D131,0),0)</f>
        <v>0</v>
      </c>
      <c r="S131" s="116">
        <f>IF(MONTH($B131)=3,IF($G131=Paramètres!$F$4,$D131,0),0)</f>
        <v>0</v>
      </c>
      <c r="T131" s="116">
        <f>IF(MONTH($B131)=4,IF($G131=Paramètres!$H$2,$D131,0),0)</f>
        <v>0</v>
      </c>
      <c r="U131" s="116">
        <f>IF(OR(MONTH($B131)=4,MONTH($B131)=5,MONTH($B131)=6),IF($G131=Paramètres!$H$3,$D131,0),0)</f>
        <v>0</v>
      </c>
      <c r="V131" s="116">
        <f>IF(OR(MONTH($B131)=4,MONTH($B131)=5,MONTH($B131)=6),IF($G131=Paramètres!$H$4,$D131,0),0)</f>
        <v>0</v>
      </c>
      <c r="W131" s="116">
        <f>IF(OR(MONTH($B131)=4,MONTH($B131)=5,MONTH($B131)=6),IF($G131=Paramètres!$H$5,$D131,0),0)</f>
        <v>0</v>
      </c>
      <c r="X131" s="116">
        <f>IF(MONTH($B131)=4,IF($G131=Paramètres!$F$4,$D131,0),0)</f>
        <v>0</v>
      </c>
      <c r="Y131" s="116">
        <f>IF(MONTH($B131)=5,IF($G131=Paramètres!$H$2,$D131,0),0)</f>
        <v>0</v>
      </c>
      <c r="Z131" s="116">
        <f>IF(MONTH($B131)=5,IF($G131=Paramètres!$F$4,$D131,0),0)</f>
        <v>0</v>
      </c>
      <c r="AA131" s="116">
        <f>IF(MONTH($B131)=6,IF($G131=Paramètres!$H$2,$D131,0),0)</f>
        <v>0</v>
      </c>
      <c r="AB131" s="116">
        <f>IF(MONTH($B131)=6,IF($G131=Paramètres!$F$4,$D131,0),0)</f>
        <v>0</v>
      </c>
      <c r="AC131" s="116">
        <f>IF(MONTH($B131)=7,IF($G131=Paramètres!$H$2,$D131,0),0)</f>
        <v>0</v>
      </c>
      <c r="AD131" s="116">
        <f>IF(OR(MONTH($B131)=7,MONTH($B131)=8,MONTH($B131)=9),IF($G131=Paramètres!$H$3,$D131,0),0)</f>
        <v>0</v>
      </c>
      <c r="AE131" s="116">
        <f>IF(OR(MONTH($B131)=7,MONTH($B131)=8,MONTH($B131)=9),IF($G131=Paramètres!$H$4,$D131,0),0)</f>
        <v>0</v>
      </c>
      <c r="AF131" s="116">
        <f>IF(OR(MONTH($B131)=7,MONTH($B131)=8,MONTH($B131)=9),IF($G131=Paramètres!$H$5,$D131,0),0)</f>
        <v>0</v>
      </c>
      <c r="AG131" s="116">
        <f>IF(MONTH($B131)=7,IF($G131=Paramètres!$F$4,$D131,0),0)</f>
        <v>0</v>
      </c>
      <c r="AH131" s="116">
        <f>IF(MONTH($B131)=8,IF($G131=Paramètres!$H$2,$D131,0),0)</f>
        <v>0</v>
      </c>
      <c r="AI131" s="116">
        <f>IF(MONTH($B131)=8,IF($G131=Paramètres!$F$4,$D131,0),0)</f>
        <v>0</v>
      </c>
      <c r="AJ131" s="116">
        <f>IF(MONTH($B131)=9,IF($G131=Paramètres!$H$2,$D131,0),0)</f>
        <v>0</v>
      </c>
      <c r="AK131" s="116">
        <f>IF(MONTH($B131)=9,IF($G131=Paramètres!$F$4,$D131,0),0)</f>
        <v>0</v>
      </c>
      <c r="AL131" s="116">
        <f>IF(MONTH($B131)=10,IF($G131=Paramètres!$H$2,$D131,0),0)</f>
        <v>0</v>
      </c>
      <c r="AM131" s="116">
        <f>IF(OR(MONTH($B131)=10,MONTH($B131)=11,MONTH($B131)=12),IF($G131=Paramètres!$H$3,$D131,0),0)</f>
        <v>0</v>
      </c>
      <c r="AN131" s="116">
        <f>IF(OR(MONTH($B131)=10,MONTH($B131)=11,MONTH($B131)=12),IF($G131=Paramètres!$H$4,$D131,0),0)</f>
        <v>0</v>
      </c>
      <c r="AO131" s="116">
        <f>IF(OR(MONTH($B131)=10,MONTH($B131)=11,MONTH($B131)=12),IF($G131=Paramètres!$H$5,$D131,0),0)</f>
        <v>0</v>
      </c>
      <c r="AP131" s="116">
        <f>IF(MONTH($B131)=10,IF($G131=Paramètres!$F$4,$D131,0),0)</f>
        <v>0</v>
      </c>
      <c r="AQ131" s="116">
        <f>IF(MONTH($B131)=11,IF($G131=Paramètres!$H$2,$D131,0),0)</f>
        <v>0</v>
      </c>
      <c r="AR131" s="116">
        <f>IF(MONTH($B131)=11,IF($G131=Paramètres!$F$4,$D131,0),0)</f>
        <v>0</v>
      </c>
      <c r="AS131" s="116">
        <f>IF(MONTH($B131)=12,IF($G131=Paramètres!$H$2,$D131,0),0)</f>
        <v>0</v>
      </c>
      <c r="AT131" s="116">
        <f>IF(MONTH($B131)=12,IF($G131=Paramètres!$F$4,$D131,0),0)</f>
        <v>0</v>
      </c>
      <c r="AU131" s="116">
        <f>IF($G131=Paramètres!D$2,$D131,0)</f>
        <v>0</v>
      </c>
      <c r="AV131" s="116">
        <f>IF($G131=Paramètres!D$3,$D131,0)</f>
        <v>0</v>
      </c>
      <c r="AW131" s="116">
        <f>IF($G131=Paramètres!D$4,$D131,0)</f>
        <v>0</v>
      </c>
      <c r="AX131" s="116">
        <f>IF($G131=Paramètres!D$5,$D131,0)</f>
        <v>0</v>
      </c>
      <c r="AY131" s="116">
        <f>IF($G131=Paramètres!D$6,$D131,0)</f>
        <v>0</v>
      </c>
      <c r="AZ131" s="116">
        <f>IF($G131=Paramètres!D$7,$D131,0)</f>
        <v>0</v>
      </c>
      <c r="BA131" s="116">
        <f>IF($G131=Paramètres!D$8,$D131,0)</f>
        <v>0</v>
      </c>
      <c r="BB131" s="116">
        <f>IF($G131=Paramètres!D$9,$D131,0)</f>
        <v>0</v>
      </c>
      <c r="BC131" s="116">
        <f>IF($G131=Paramètres!D$10,$D131,0)</f>
        <v>0</v>
      </c>
      <c r="BD131" s="116">
        <f>IF($G131=Paramètres!D$11,$D131,0)</f>
        <v>0</v>
      </c>
      <c r="BE131" s="116">
        <f>IF($G131=Paramètres!D$12,$D131,0)</f>
        <v>0</v>
      </c>
      <c r="BF131" s="116">
        <f>IF($G131=Paramètres!E$2,$D131,0)</f>
        <v>0</v>
      </c>
      <c r="BG131" s="116">
        <f>IF($G131=Paramètres!E$3,$D131,0)</f>
        <v>0</v>
      </c>
      <c r="BH131" s="116">
        <f>IF($G131=Paramètres!E$4,$D131,0)</f>
        <v>0</v>
      </c>
      <c r="BI131" s="116">
        <f>IF($G131=Paramètres!F$2,$D131,0)</f>
        <v>0</v>
      </c>
      <c r="BJ131" s="116">
        <f>IF($G131=Paramètres!F$3,$D131,0)</f>
        <v>0</v>
      </c>
      <c r="BK131" s="116">
        <f>IF($G131=Paramètres!F$5,$D131,0)</f>
        <v>0</v>
      </c>
      <c r="BL131" s="116">
        <f>IF($G131=Paramètres!F$6,$D131,0)</f>
        <v>0</v>
      </c>
      <c r="BM131" s="116">
        <f>IF($G131=Paramètres!F$7,$D131,0)</f>
        <v>0</v>
      </c>
      <c r="BN131" s="116">
        <f>IF($G131=Paramètres!F$8,$D131,0)</f>
        <v>0</v>
      </c>
      <c r="BO131" s="116">
        <f>IF($G131=Paramètres!F$9,$D131,0)</f>
        <v>0</v>
      </c>
      <c r="BP131" s="116">
        <f t="shared" si="29"/>
        <v>0</v>
      </c>
      <c r="BQ131" s="116">
        <f>IF($G131=Paramètres!H$6,$D131,0)</f>
        <v>0</v>
      </c>
      <c r="BR131" s="116">
        <f>IF($G131=Paramètres!I$2,$D131,0)</f>
        <v>0</v>
      </c>
      <c r="BS131" s="116">
        <f>IF($G131=Paramètres!I$3,$D131,0)</f>
        <v>0</v>
      </c>
      <c r="BT131" s="116">
        <f>IF($G131=Paramètres!I$4,$D131,0)</f>
        <v>0</v>
      </c>
      <c r="BU131" s="116">
        <f>IF($G131=Paramètres!J$2,$D131,0)</f>
        <v>0</v>
      </c>
      <c r="BV131" s="116">
        <f>IF($G131=Paramètres!J$3,$D131,0)</f>
        <v>0</v>
      </c>
      <c r="BW131" s="116">
        <f>IF($G131=Paramètres!J$4,$D131,0)</f>
        <v>0</v>
      </c>
      <c r="BX131" s="116">
        <f t="shared" si="81"/>
        <v>0</v>
      </c>
      <c r="BY131" s="116">
        <f t="shared" si="82"/>
        <v>0</v>
      </c>
      <c r="BZ131" s="116">
        <f t="shared" si="83"/>
        <v>0</v>
      </c>
      <c r="CA131" s="116">
        <f t="shared" si="84"/>
        <v>0</v>
      </c>
      <c r="CB131" s="116">
        <f t="shared" si="85"/>
        <v>0</v>
      </c>
      <c r="CC131" s="116">
        <f t="shared" si="86"/>
        <v>0</v>
      </c>
      <c r="CD131" s="116">
        <f t="shared" si="87"/>
        <v>0</v>
      </c>
      <c r="CE131" s="116">
        <f t="shared" si="88"/>
        <v>0</v>
      </c>
      <c r="CF131" s="116">
        <f t="shared" si="89"/>
        <v>0</v>
      </c>
      <c r="CG131" s="116">
        <f t="shared" si="90"/>
        <v>0</v>
      </c>
      <c r="CH131" s="116">
        <f t="shared" si="91"/>
        <v>0</v>
      </c>
      <c r="CI131" s="116">
        <f t="shared" si="92"/>
        <v>0</v>
      </c>
      <c r="CJ131" s="116">
        <f t="shared" si="93"/>
        <v>0</v>
      </c>
      <c r="CK131" s="116">
        <f t="shared" si="94"/>
        <v>0</v>
      </c>
      <c r="CL131" s="116">
        <f t="shared" si="95"/>
        <v>0</v>
      </c>
      <c r="CM131" s="116">
        <f t="shared" si="96"/>
        <v>0</v>
      </c>
      <c r="CN131" s="116">
        <f t="shared" si="97"/>
        <v>0</v>
      </c>
      <c r="CO131" s="116">
        <f t="shared" si="98"/>
        <v>0</v>
      </c>
      <c r="CP131" s="116">
        <f t="shared" si="99"/>
        <v>0</v>
      </c>
      <c r="CQ131" s="116">
        <f t="shared" si="100"/>
        <v>0</v>
      </c>
      <c r="CR131" s="116">
        <f t="shared" si="101"/>
        <v>0</v>
      </c>
      <c r="CS131" s="116">
        <f t="shared" si="102"/>
        <v>0</v>
      </c>
      <c r="CT131" s="116">
        <f t="shared" si="103"/>
        <v>0</v>
      </c>
      <c r="CU131" s="116">
        <f t="shared" si="104"/>
        <v>0</v>
      </c>
    </row>
    <row r="132" spans="5:99">
      <c r="E132" s="106"/>
      <c r="F132" s="109"/>
      <c r="G132" s="109"/>
      <c r="H132" s="109"/>
      <c r="I132" s="109"/>
      <c r="J132" s="110" t="str">
        <f t="shared" si="80"/>
        <v/>
      </c>
      <c r="K132" s="116">
        <f>IF(MONTH($B132)=1,IF($G132=Paramètres!H$2,$D132,0),0)</f>
        <v>0</v>
      </c>
      <c r="L132" s="116">
        <f>IF(OR(MONTH($B132)=1,MONTH($B132)=2,MONTH($B132)=3),IF($G132=Paramètres!H$3,$D132,0),0)</f>
        <v>0</v>
      </c>
      <c r="M132" s="116">
        <f>IF(OR(MONTH($B132)=1,MONTH($B132)=2,MONTH($B132)=3),IF($G132=Paramètres!H$4,$D132,0),0)</f>
        <v>0</v>
      </c>
      <c r="N132" s="116">
        <f>IF(OR(MONTH($B132)=1,MONTH($B132)=2,MONTH($B132)=3),IF($G132=Paramètres!H$5,$D132,0),0)</f>
        <v>0</v>
      </c>
      <c r="O132" s="116">
        <f>IF(MONTH($B132)=1,IF($G132=Paramètres!F$4,$D132,0),0)</f>
        <v>0</v>
      </c>
      <c r="P132" s="116">
        <f>IF(MONTH($B132)=2,IF($G132=Paramètres!$H$2,$D132,0),0)</f>
        <v>0</v>
      </c>
      <c r="Q132" s="116">
        <f>IF(MONTH($B132)=2,IF($G132=Paramètres!$F$4,$D132,0),0)</f>
        <v>0</v>
      </c>
      <c r="R132" s="116">
        <f>IF(MONTH($B132)=3,IF($G132=Paramètres!$H$2,$D132,0),0)</f>
        <v>0</v>
      </c>
      <c r="S132" s="116">
        <f>IF(MONTH($B132)=3,IF($G132=Paramètres!$F$4,$D132,0),0)</f>
        <v>0</v>
      </c>
      <c r="T132" s="116">
        <f>IF(MONTH($B132)=4,IF($G132=Paramètres!$H$2,$D132,0),0)</f>
        <v>0</v>
      </c>
      <c r="U132" s="116">
        <f>IF(OR(MONTH($B132)=4,MONTH($B132)=5,MONTH($B132)=6),IF($G132=Paramètres!$H$3,$D132,0),0)</f>
        <v>0</v>
      </c>
      <c r="V132" s="116">
        <f>IF(OR(MONTH($B132)=4,MONTH($B132)=5,MONTH($B132)=6),IF($G132=Paramètres!$H$4,$D132,0),0)</f>
        <v>0</v>
      </c>
      <c r="W132" s="116">
        <f>IF(OR(MONTH($B132)=4,MONTH($B132)=5,MONTH($B132)=6),IF($G132=Paramètres!$H$5,$D132,0),0)</f>
        <v>0</v>
      </c>
      <c r="X132" s="116">
        <f>IF(MONTH($B132)=4,IF($G132=Paramètres!$F$4,$D132,0),0)</f>
        <v>0</v>
      </c>
      <c r="Y132" s="116">
        <f>IF(MONTH($B132)=5,IF($G132=Paramètres!$H$2,$D132,0),0)</f>
        <v>0</v>
      </c>
      <c r="Z132" s="116">
        <f>IF(MONTH($B132)=5,IF($G132=Paramètres!$F$4,$D132,0),0)</f>
        <v>0</v>
      </c>
      <c r="AA132" s="116">
        <f>IF(MONTH($B132)=6,IF($G132=Paramètres!$H$2,$D132,0),0)</f>
        <v>0</v>
      </c>
      <c r="AB132" s="116">
        <f>IF(MONTH($B132)=6,IF($G132=Paramètres!$F$4,$D132,0),0)</f>
        <v>0</v>
      </c>
      <c r="AC132" s="116">
        <f>IF(MONTH($B132)=7,IF($G132=Paramètres!$H$2,$D132,0),0)</f>
        <v>0</v>
      </c>
      <c r="AD132" s="116">
        <f>IF(OR(MONTH($B132)=7,MONTH($B132)=8,MONTH($B132)=9),IF($G132=Paramètres!$H$3,$D132,0),0)</f>
        <v>0</v>
      </c>
      <c r="AE132" s="116">
        <f>IF(OR(MONTH($B132)=7,MONTH($B132)=8,MONTH($B132)=9),IF($G132=Paramètres!$H$4,$D132,0),0)</f>
        <v>0</v>
      </c>
      <c r="AF132" s="116">
        <f>IF(OR(MONTH($B132)=7,MONTH($B132)=8,MONTH($B132)=9),IF($G132=Paramètres!$H$5,$D132,0),0)</f>
        <v>0</v>
      </c>
      <c r="AG132" s="116">
        <f>IF(MONTH($B132)=7,IF($G132=Paramètres!$F$4,$D132,0),0)</f>
        <v>0</v>
      </c>
      <c r="AH132" s="116">
        <f>IF(MONTH($B132)=8,IF($G132=Paramètres!$H$2,$D132,0),0)</f>
        <v>0</v>
      </c>
      <c r="AI132" s="116">
        <f>IF(MONTH($B132)=8,IF($G132=Paramètres!$F$4,$D132,0),0)</f>
        <v>0</v>
      </c>
      <c r="AJ132" s="116">
        <f>IF(MONTH($B132)=9,IF($G132=Paramètres!$H$2,$D132,0),0)</f>
        <v>0</v>
      </c>
      <c r="AK132" s="116">
        <f>IF(MONTH($B132)=9,IF($G132=Paramètres!$F$4,$D132,0),0)</f>
        <v>0</v>
      </c>
      <c r="AL132" s="116">
        <f>IF(MONTH($B132)=10,IF($G132=Paramètres!$H$2,$D132,0),0)</f>
        <v>0</v>
      </c>
      <c r="AM132" s="116">
        <f>IF(OR(MONTH($B132)=10,MONTH($B132)=11,MONTH($B132)=12),IF($G132=Paramètres!$H$3,$D132,0),0)</f>
        <v>0</v>
      </c>
      <c r="AN132" s="116">
        <f>IF(OR(MONTH($B132)=10,MONTH($B132)=11,MONTH($B132)=12),IF($G132=Paramètres!$H$4,$D132,0),0)</f>
        <v>0</v>
      </c>
      <c r="AO132" s="116">
        <f>IF(OR(MONTH($B132)=10,MONTH($B132)=11,MONTH($B132)=12),IF($G132=Paramètres!$H$5,$D132,0),0)</f>
        <v>0</v>
      </c>
      <c r="AP132" s="116">
        <f>IF(MONTH($B132)=10,IF($G132=Paramètres!$F$4,$D132,0),0)</f>
        <v>0</v>
      </c>
      <c r="AQ132" s="116">
        <f>IF(MONTH($B132)=11,IF($G132=Paramètres!$H$2,$D132,0),0)</f>
        <v>0</v>
      </c>
      <c r="AR132" s="116">
        <f>IF(MONTH($B132)=11,IF($G132=Paramètres!$F$4,$D132,0),0)</f>
        <v>0</v>
      </c>
      <c r="AS132" s="116">
        <f>IF(MONTH($B132)=12,IF($G132=Paramètres!$H$2,$D132,0),0)</f>
        <v>0</v>
      </c>
      <c r="AT132" s="116">
        <f>IF(MONTH($B132)=12,IF($G132=Paramètres!$F$4,$D132,0),0)</f>
        <v>0</v>
      </c>
      <c r="AU132" s="116">
        <f>IF($G132=Paramètres!D$2,$D132,0)</f>
        <v>0</v>
      </c>
      <c r="AV132" s="116">
        <f>IF($G132=Paramètres!D$3,$D132,0)</f>
        <v>0</v>
      </c>
      <c r="AW132" s="116">
        <f>IF($G132=Paramètres!D$4,$D132,0)</f>
        <v>0</v>
      </c>
      <c r="AX132" s="116">
        <f>IF($G132=Paramètres!D$5,$D132,0)</f>
        <v>0</v>
      </c>
      <c r="AY132" s="116">
        <f>IF($G132=Paramètres!D$6,$D132,0)</f>
        <v>0</v>
      </c>
      <c r="AZ132" s="116">
        <f>IF($G132=Paramètres!D$7,$D132,0)</f>
        <v>0</v>
      </c>
      <c r="BA132" s="116">
        <f>IF($G132=Paramètres!D$8,$D132,0)</f>
        <v>0</v>
      </c>
      <c r="BB132" s="116">
        <f>IF($G132=Paramètres!D$9,$D132,0)</f>
        <v>0</v>
      </c>
      <c r="BC132" s="116">
        <f>IF($G132=Paramètres!D$10,$D132,0)</f>
        <v>0</v>
      </c>
      <c r="BD132" s="116">
        <f>IF($G132=Paramètres!D$11,$D132,0)</f>
        <v>0</v>
      </c>
      <c r="BE132" s="116">
        <f>IF($G132=Paramètres!D$12,$D132,0)</f>
        <v>0</v>
      </c>
      <c r="BF132" s="116">
        <f>IF($G132=Paramètres!E$2,$D132,0)</f>
        <v>0</v>
      </c>
      <c r="BG132" s="116">
        <f>IF($G132=Paramètres!E$3,$D132,0)</f>
        <v>0</v>
      </c>
      <c r="BH132" s="116">
        <f>IF($G132=Paramètres!E$4,$D132,0)</f>
        <v>0</v>
      </c>
      <c r="BI132" s="116">
        <f>IF($G132=Paramètres!F$2,$D132,0)</f>
        <v>0</v>
      </c>
      <c r="BJ132" s="116">
        <f>IF($G132=Paramètres!F$3,$D132,0)</f>
        <v>0</v>
      </c>
      <c r="BK132" s="116">
        <f>IF($G132=Paramètres!F$5,$D132,0)</f>
        <v>0</v>
      </c>
      <c r="BL132" s="116">
        <f>IF($G132=Paramètres!F$6,$D132,0)</f>
        <v>0</v>
      </c>
      <c r="BM132" s="116">
        <f>IF($G132=Paramètres!F$7,$D132,0)</f>
        <v>0</v>
      </c>
      <c r="BN132" s="116">
        <f>IF($G132=Paramètres!F$8,$D132,0)</f>
        <v>0</v>
      </c>
      <c r="BO132" s="116">
        <f>IF($G132=Paramètres!F$9,$D132,0)</f>
        <v>0</v>
      </c>
      <c r="BP132" s="116">
        <f t="shared" ref="BP132:BP195" si="105">IF($G132=Impot,$D132,0)</f>
        <v>0</v>
      </c>
      <c r="BQ132" s="116">
        <f>IF($G132=Paramètres!H$6,$D132,0)</f>
        <v>0</v>
      </c>
      <c r="BR132" s="116">
        <f>IF($G132=Paramètres!I$2,$D132,0)</f>
        <v>0</v>
      </c>
      <c r="BS132" s="116">
        <f>IF($G132=Paramètres!I$3,$D132,0)</f>
        <v>0</v>
      </c>
      <c r="BT132" s="116">
        <f>IF($G132=Paramètres!I$4,$D132,0)</f>
        <v>0</v>
      </c>
      <c r="BU132" s="116">
        <f>IF($G132=Paramètres!J$2,$D132,0)</f>
        <v>0</v>
      </c>
      <c r="BV132" s="116">
        <f>IF($G132=Paramètres!J$3,$D132,0)</f>
        <v>0</v>
      </c>
      <c r="BW132" s="116">
        <f>IF($G132=Paramètres!J$4,$D132,0)</f>
        <v>0</v>
      </c>
      <c r="BX132" s="116">
        <f t="shared" si="81"/>
        <v>0</v>
      </c>
      <c r="BY132" s="116">
        <f t="shared" si="82"/>
        <v>0</v>
      </c>
      <c r="BZ132" s="116">
        <f t="shared" si="83"/>
        <v>0</v>
      </c>
      <c r="CA132" s="116">
        <f t="shared" si="84"/>
        <v>0</v>
      </c>
      <c r="CB132" s="116">
        <f t="shared" si="85"/>
        <v>0</v>
      </c>
      <c r="CC132" s="116">
        <f t="shared" si="86"/>
        <v>0</v>
      </c>
      <c r="CD132" s="116">
        <f t="shared" si="87"/>
        <v>0</v>
      </c>
      <c r="CE132" s="116">
        <f t="shared" si="88"/>
        <v>0</v>
      </c>
      <c r="CF132" s="116">
        <f t="shared" si="89"/>
        <v>0</v>
      </c>
      <c r="CG132" s="116">
        <f t="shared" si="90"/>
        <v>0</v>
      </c>
      <c r="CH132" s="116">
        <f t="shared" si="91"/>
        <v>0</v>
      </c>
      <c r="CI132" s="116">
        <f t="shared" si="92"/>
        <v>0</v>
      </c>
      <c r="CJ132" s="116">
        <f t="shared" si="93"/>
        <v>0</v>
      </c>
      <c r="CK132" s="116">
        <f t="shared" si="94"/>
        <v>0</v>
      </c>
      <c r="CL132" s="116">
        <f t="shared" si="95"/>
        <v>0</v>
      </c>
      <c r="CM132" s="116">
        <f t="shared" si="96"/>
        <v>0</v>
      </c>
      <c r="CN132" s="116">
        <f t="shared" si="97"/>
        <v>0</v>
      </c>
      <c r="CO132" s="116">
        <f t="shared" si="98"/>
        <v>0</v>
      </c>
      <c r="CP132" s="116">
        <f t="shared" si="99"/>
        <v>0</v>
      </c>
      <c r="CQ132" s="116">
        <f t="shared" si="100"/>
        <v>0</v>
      </c>
      <c r="CR132" s="116">
        <f t="shared" si="101"/>
        <v>0</v>
      </c>
      <c r="CS132" s="116">
        <f t="shared" si="102"/>
        <v>0</v>
      </c>
      <c r="CT132" s="116">
        <f t="shared" si="103"/>
        <v>0</v>
      </c>
      <c r="CU132" s="116">
        <f t="shared" si="104"/>
        <v>0</v>
      </c>
    </row>
    <row r="133" spans="5:99">
      <c r="E133" s="106"/>
      <c r="F133" s="109"/>
      <c r="G133" s="109"/>
      <c r="H133" s="109"/>
      <c r="I133" s="109"/>
      <c r="J133" s="110" t="str">
        <f t="shared" ref="J133:J196" si="106">IF(LEFT($F133,2)="60","Achats",IF(LEFT($F133,2)="61","Services",IF(LEFT($F133,2)="62","Extérieur",IF(LEFT($F133,2)="63","Impot",IF(LEFT($F133,2)="64","Personnel",IF(LEFT($F133,2)="65","Gestion",IF(LEFT($F133,2)="66","Dotations","")))))))</f>
        <v/>
      </c>
      <c r="K133" s="116">
        <f>IF(MONTH($B133)=1,IF($G133=Paramètres!H$2,$D133,0),0)</f>
        <v>0</v>
      </c>
      <c r="L133" s="116">
        <f>IF(OR(MONTH($B133)=1,MONTH($B133)=2,MONTH($B133)=3),IF($G133=Paramètres!H$3,$D133,0),0)</f>
        <v>0</v>
      </c>
      <c r="M133" s="116">
        <f>IF(OR(MONTH($B133)=1,MONTH($B133)=2,MONTH($B133)=3),IF($G133=Paramètres!H$4,$D133,0),0)</f>
        <v>0</v>
      </c>
      <c r="N133" s="116">
        <f>IF(OR(MONTH($B133)=1,MONTH($B133)=2,MONTH($B133)=3),IF($G133=Paramètres!H$5,$D133,0),0)</f>
        <v>0</v>
      </c>
      <c r="O133" s="116">
        <f>IF(MONTH($B133)=1,IF($G133=Paramètres!F$4,$D133,0),0)</f>
        <v>0</v>
      </c>
      <c r="P133" s="116">
        <f>IF(MONTH($B133)=2,IF($G133=Paramètres!$H$2,$D133,0),0)</f>
        <v>0</v>
      </c>
      <c r="Q133" s="116">
        <f>IF(MONTH($B133)=2,IF($G133=Paramètres!$F$4,$D133,0),0)</f>
        <v>0</v>
      </c>
      <c r="R133" s="116">
        <f>IF(MONTH($B133)=3,IF($G133=Paramètres!$H$2,$D133,0),0)</f>
        <v>0</v>
      </c>
      <c r="S133" s="116">
        <f>IF(MONTH($B133)=3,IF($G133=Paramètres!$F$4,$D133,0),0)</f>
        <v>0</v>
      </c>
      <c r="T133" s="116">
        <f>IF(MONTH($B133)=4,IF($G133=Paramètres!$H$2,$D133,0),0)</f>
        <v>0</v>
      </c>
      <c r="U133" s="116">
        <f>IF(OR(MONTH($B133)=4,MONTH($B133)=5,MONTH($B133)=6),IF($G133=Paramètres!$H$3,$D133,0),0)</f>
        <v>0</v>
      </c>
      <c r="V133" s="116">
        <f>IF(OR(MONTH($B133)=4,MONTH($B133)=5,MONTH($B133)=6),IF($G133=Paramètres!$H$4,$D133,0),0)</f>
        <v>0</v>
      </c>
      <c r="W133" s="116">
        <f>IF(OR(MONTH($B133)=4,MONTH($B133)=5,MONTH($B133)=6),IF($G133=Paramètres!$H$5,$D133,0),0)</f>
        <v>0</v>
      </c>
      <c r="X133" s="116">
        <f>IF(MONTH($B133)=4,IF($G133=Paramètres!$F$4,$D133,0),0)</f>
        <v>0</v>
      </c>
      <c r="Y133" s="116">
        <f>IF(MONTH($B133)=5,IF($G133=Paramètres!$H$2,$D133,0),0)</f>
        <v>0</v>
      </c>
      <c r="Z133" s="116">
        <f>IF(MONTH($B133)=5,IF($G133=Paramètres!$F$4,$D133,0),0)</f>
        <v>0</v>
      </c>
      <c r="AA133" s="116">
        <f>IF(MONTH($B133)=6,IF($G133=Paramètres!$H$2,$D133,0),0)</f>
        <v>0</v>
      </c>
      <c r="AB133" s="116">
        <f>IF(MONTH($B133)=6,IF($G133=Paramètres!$F$4,$D133,0),0)</f>
        <v>0</v>
      </c>
      <c r="AC133" s="116">
        <f>IF(MONTH($B133)=7,IF($G133=Paramètres!$H$2,$D133,0),0)</f>
        <v>0</v>
      </c>
      <c r="AD133" s="116">
        <f>IF(OR(MONTH($B133)=7,MONTH($B133)=8,MONTH($B133)=9),IF($G133=Paramètres!$H$3,$D133,0),0)</f>
        <v>0</v>
      </c>
      <c r="AE133" s="116">
        <f>IF(OR(MONTH($B133)=7,MONTH($B133)=8,MONTH($B133)=9),IF($G133=Paramètres!$H$4,$D133,0),0)</f>
        <v>0</v>
      </c>
      <c r="AF133" s="116">
        <f>IF(OR(MONTH($B133)=7,MONTH($B133)=8,MONTH($B133)=9),IF($G133=Paramètres!$H$5,$D133,0),0)</f>
        <v>0</v>
      </c>
      <c r="AG133" s="116">
        <f>IF(MONTH($B133)=7,IF($G133=Paramètres!$F$4,$D133,0),0)</f>
        <v>0</v>
      </c>
      <c r="AH133" s="116">
        <f>IF(MONTH($B133)=8,IF($G133=Paramètres!$H$2,$D133,0),0)</f>
        <v>0</v>
      </c>
      <c r="AI133" s="116">
        <f>IF(MONTH($B133)=8,IF($G133=Paramètres!$F$4,$D133,0),0)</f>
        <v>0</v>
      </c>
      <c r="AJ133" s="116">
        <f>IF(MONTH($B133)=9,IF($G133=Paramètres!$H$2,$D133,0),0)</f>
        <v>0</v>
      </c>
      <c r="AK133" s="116">
        <f>IF(MONTH($B133)=9,IF($G133=Paramètres!$F$4,$D133,0),0)</f>
        <v>0</v>
      </c>
      <c r="AL133" s="116">
        <f>IF(MONTH($B133)=10,IF($G133=Paramètres!$H$2,$D133,0),0)</f>
        <v>0</v>
      </c>
      <c r="AM133" s="116">
        <f>IF(OR(MONTH($B133)=10,MONTH($B133)=11,MONTH($B133)=12),IF($G133=Paramètres!$H$3,$D133,0),0)</f>
        <v>0</v>
      </c>
      <c r="AN133" s="116">
        <f>IF(OR(MONTH($B133)=10,MONTH($B133)=11,MONTH($B133)=12),IF($G133=Paramètres!$H$4,$D133,0),0)</f>
        <v>0</v>
      </c>
      <c r="AO133" s="116">
        <f>IF(OR(MONTH($B133)=10,MONTH($B133)=11,MONTH($B133)=12),IF($G133=Paramètres!$H$5,$D133,0),0)</f>
        <v>0</v>
      </c>
      <c r="AP133" s="116">
        <f>IF(MONTH($B133)=10,IF($G133=Paramètres!$F$4,$D133,0),0)</f>
        <v>0</v>
      </c>
      <c r="AQ133" s="116">
        <f>IF(MONTH($B133)=11,IF($G133=Paramètres!$H$2,$D133,0),0)</f>
        <v>0</v>
      </c>
      <c r="AR133" s="116">
        <f>IF(MONTH($B133)=11,IF($G133=Paramètres!$F$4,$D133,0),0)</f>
        <v>0</v>
      </c>
      <c r="AS133" s="116">
        <f>IF(MONTH($B133)=12,IF($G133=Paramètres!$H$2,$D133,0),0)</f>
        <v>0</v>
      </c>
      <c r="AT133" s="116">
        <f>IF(MONTH($B133)=12,IF($G133=Paramètres!$F$4,$D133,0),0)</f>
        <v>0</v>
      </c>
      <c r="AU133" s="116">
        <f>IF($G133=Paramètres!D$2,$D133,0)</f>
        <v>0</v>
      </c>
      <c r="AV133" s="116">
        <f>IF($G133=Paramètres!D$3,$D133,0)</f>
        <v>0</v>
      </c>
      <c r="AW133" s="116">
        <f>IF($G133=Paramètres!D$4,$D133,0)</f>
        <v>0</v>
      </c>
      <c r="AX133" s="116">
        <f>IF($G133=Paramètres!D$5,$D133,0)</f>
        <v>0</v>
      </c>
      <c r="AY133" s="116">
        <f>IF($G133=Paramètres!D$6,$D133,0)</f>
        <v>0</v>
      </c>
      <c r="AZ133" s="116">
        <f>IF($G133=Paramètres!D$7,$D133,0)</f>
        <v>0</v>
      </c>
      <c r="BA133" s="116">
        <f>IF($G133=Paramètres!D$8,$D133,0)</f>
        <v>0</v>
      </c>
      <c r="BB133" s="116">
        <f>IF($G133=Paramètres!D$9,$D133,0)</f>
        <v>0</v>
      </c>
      <c r="BC133" s="116">
        <f>IF($G133=Paramètres!D$10,$D133,0)</f>
        <v>0</v>
      </c>
      <c r="BD133" s="116">
        <f>IF($G133=Paramètres!D$11,$D133,0)</f>
        <v>0</v>
      </c>
      <c r="BE133" s="116">
        <f>IF($G133=Paramètres!D$12,$D133,0)</f>
        <v>0</v>
      </c>
      <c r="BF133" s="116">
        <f>IF($G133=Paramètres!E$2,$D133,0)</f>
        <v>0</v>
      </c>
      <c r="BG133" s="116">
        <f>IF($G133=Paramètres!E$3,$D133,0)</f>
        <v>0</v>
      </c>
      <c r="BH133" s="116">
        <f>IF($G133=Paramètres!E$4,$D133,0)</f>
        <v>0</v>
      </c>
      <c r="BI133" s="116">
        <f>IF($G133=Paramètres!F$2,$D133,0)</f>
        <v>0</v>
      </c>
      <c r="BJ133" s="116">
        <f>IF($G133=Paramètres!F$3,$D133,0)</f>
        <v>0</v>
      </c>
      <c r="BK133" s="116">
        <f>IF($G133=Paramètres!F$5,$D133,0)</f>
        <v>0</v>
      </c>
      <c r="BL133" s="116">
        <f>IF($G133=Paramètres!F$6,$D133,0)</f>
        <v>0</v>
      </c>
      <c r="BM133" s="116">
        <f>IF($G133=Paramètres!F$7,$D133,0)</f>
        <v>0</v>
      </c>
      <c r="BN133" s="116">
        <f>IF($G133=Paramètres!F$8,$D133,0)</f>
        <v>0</v>
      </c>
      <c r="BO133" s="116">
        <f>IF($G133=Paramètres!F$9,$D133,0)</f>
        <v>0</v>
      </c>
      <c r="BP133" s="116">
        <f t="shared" si="105"/>
        <v>0</v>
      </c>
      <c r="BQ133" s="116">
        <f>IF($G133=Paramètres!H$6,$D133,0)</f>
        <v>0</v>
      </c>
      <c r="BR133" s="116">
        <f>IF($G133=Paramètres!I$2,$D133,0)</f>
        <v>0</v>
      </c>
      <c r="BS133" s="116">
        <f>IF($G133=Paramètres!I$3,$D133,0)</f>
        <v>0</v>
      </c>
      <c r="BT133" s="116">
        <f>IF($G133=Paramètres!I$4,$D133,0)</f>
        <v>0</v>
      </c>
      <c r="BU133" s="116">
        <f>IF($G133=Paramètres!J$2,$D133,0)</f>
        <v>0</v>
      </c>
      <c r="BV133" s="116">
        <f>IF($G133=Paramètres!J$3,$D133,0)</f>
        <v>0</v>
      </c>
      <c r="BW133" s="116">
        <f>IF($G133=Paramètres!J$4,$D133,0)</f>
        <v>0</v>
      </c>
      <c r="BX133" s="116">
        <f t="shared" ref="BX133:BX196" si="107">IF(MONTH($B133)=1,IF($E133="Caisse",$D133,0),0)</f>
        <v>0</v>
      </c>
      <c r="BY133" s="116">
        <f t="shared" ref="BY133:BY196" si="108">IF(MONTH($B133)=2,IF($E133="Caisse",$D133,0),0)</f>
        <v>0</v>
      </c>
      <c r="BZ133" s="116">
        <f t="shared" ref="BZ133:BZ196" si="109">IF(MONTH($B133)=3,IF($E133="Caisse",$D133,0),0)</f>
        <v>0</v>
      </c>
      <c r="CA133" s="116">
        <f t="shared" ref="CA133:CA196" si="110">IF(MONTH($B133)=4,IF($E133="Caisse",$D133,0),0)</f>
        <v>0</v>
      </c>
      <c r="CB133" s="116">
        <f t="shared" ref="CB133:CB196" si="111">IF(MONTH($B133)=5,IF($E133="Caisse",$D133,0),0)</f>
        <v>0</v>
      </c>
      <c r="CC133" s="116">
        <f t="shared" ref="CC133:CC196" si="112">IF(MONTH($B133)=6,IF($E133="Caisse",$D133,0),0)</f>
        <v>0</v>
      </c>
      <c r="CD133" s="116">
        <f t="shared" ref="CD133:CD196" si="113">IF(MONTH($B133)=7,IF($E133="Caisse",$D133,0),0)</f>
        <v>0</v>
      </c>
      <c r="CE133" s="116">
        <f t="shared" ref="CE133:CE196" si="114">IF(MONTH($B133)=8,IF($E133="Caisse",$D133,0),0)</f>
        <v>0</v>
      </c>
      <c r="CF133" s="116">
        <f t="shared" ref="CF133:CF196" si="115">IF(MONTH($B133)=9,IF($E133="Caisse",$D133,0),0)</f>
        <v>0</v>
      </c>
      <c r="CG133" s="116">
        <f t="shared" ref="CG133:CG196" si="116">IF(MONTH($B133)=10,IF($E133="Caisse",$D133,0),0)</f>
        <v>0</v>
      </c>
      <c r="CH133" s="116">
        <f t="shared" ref="CH133:CH196" si="117">IF(MONTH($B133)=11,IF($E133="Caisse",$D133,0),0)</f>
        <v>0</v>
      </c>
      <c r="CI133" s="116">
        <f t="shared" ref="CI133:CI196" si="118">IF(MONTH($B133)=12,IF($E133="Caisse",$D133,0),0)</f>
        <v>0</v>
      </c>
      <c r="CJ133" s="116">
        <f t="shared" ref="CJ133:CJ196" si="119">IF(MONTH($B133)=1,IF($E133="Banque",$D133,0),0)</f>
        <v>0</v>
      </c>
      <c r="CK133" s="116">
        <f t="shared" ref="CK133:CK196" si="120">IF(MONTH($B133)=2,IF($E133="Banque",$D133,0),0)</f>
        <v>0</v>
      </c>
      <c r="CL133" s="116">
        <f t="shared" ref="CL133:CL196" si="121">IF(MONTH($B133)=3,IF($E133="Banque",$D133,0),0)</f>
        <v>0</v>
      </c>
      <c r="CM133" s="116">
        <f t="shared" ref="CM133:CM196" si="122">IF(MONTH($B133)=4,IF($E133="Banque",$D133,0),0)</f>
        <v>0</v>
      </c>
      <c r="CN133" s="116">
        <f t="shared" ref="CN133:CN196" si="123">IF(MONTH($B133)=5,IF($E133="Banque",$D133,0),0)</f>
        <v>0</v>
      </c>
      <c r="CO133" s="116">
        <f t="shared" ref="CO133:CO196" si="124">IF(MONTH($B133)=6,IF($E133="Banque",$D133,0),0)</f>
        <v>0</v>
      </c>
      <c r="CP133" s="116">
        <f t="shared" ref="CP133:CP196" si="125">IF(MONTH($B133)=7,IF($E133="Banque",$D133,0),0)</f>
        <v>0</v>
      </c>
      <c r="CQ133" s="116">
        <f t="shared" ref="CQ133:CQ196" si="126">IF(MONTH($B133)=8,IF($E133="Banque",$D133,0),0)</f>
        <v>0</v>
      </c>
      <c r="CR133" s="116">
        <f t="shared" ref="CR133:CR196" si="127">IF(MONTH($B133)=9,IF($E133="Banque",$D133,0),0)</f>
        <v>0</v>
      </c>
      <c r="CS133" s="116">
        <f t="shared" ref="CS133:CS196" si="128">IF(MONTH($B133)=10,IF($E133="Banque",$D133,0),0)</f>
        <v>0</v>
      </c>
      <c r="CT133" s="116">
        <f t="shared" ref="CT133:CT196" si="129">IF(MONTH($B133)=11,IF($E133="Banque",$D133,0),0)</f>
        <v>0</v>
      </c>
      <c r="CU133" s="116">
        <f t="shared" ref="CU133:CU196" si="130">IF(MONTH($B133)=12,IF($E133="Banque",$D133,0),0)</f>
        <v>0</v>
      </c>
    </row>
    <row r="134" spans="5:99">
      <c r="E134" s="106"/>
      <c r="F134" s="109"/>
      <c r="G134" s="109"/>
      <c r="H134" s="109"/>
      <c r="I134" s="109"/>
      <c r="J134" s="110" t="str">
        <f t="shared" si="106"/>
        <v/>
      </c>
      <c r="K134" s="116">
        <f>IF(MONTH($B134)=1,IF($G134=Paramètres!H$2,$D134,0),0)</f>
        <v>0</v>
      </c>
      <c r="L134" s="116">
        <f>IF(OR(MONTH($B134)=1,MONTH($B134)=2,MONTH($B134)=3),IF($G134=Paramètres!H$3,$D134,0),0)</f>
        <v>0</v>
      </c>
      <c r="M134" s="116">
        <f>IF(OR(MONTH($B134)=1,MONTH($B134)=2,MONTH($B134)=3),IF($G134=Paramètres!H$4,$D134,0),0)</f>
        <v>0</v>
      </c>
      <c r="N134" s="116">
        <f>IF(OR(MONTH($B134)=1,MONTH($B134)=2,MONTH($B134)=3),IF($G134=Paramètres!H$5,$D134,0),0)</f>
        <v>0</v>
      </c>
      <c r="O134" s="116">
        <f>IF(MONTH($B134)=1,IF($G134=Paramètres!F$4,$D134,0),0)</f>
        <v>0</v>
      </c>
      <c r="P134" s="116">
        <f>IF(MONTH($B134)=2,IF($G134=Paramètres!$H$2,$D134,0),0)</f>
        <v>0</v>
      </c>
      <c r="Q134" s="116">
        <f>IF(MONTH($B134)=2,IF($G134=Paramètres!$F$4,$D134,0),0)</f>
        <v>0</v>
      </c>
      <c r="R134" s="116">
        <f>IF(MONTH($B134)=3,IF($G134=Paramètres!$H$2,$D134,0),0)</f>
        <v>0</v>
      </c>
      <c r="S134" s="116">
        <f>IF(MONTH($B134)=3,IF($G134=Paramètres!$F$4,$D134,0),0)</f>
        <v>0</v>
      </c>
      <c r="T134" s="116">
        <f>IF(MONTH($B134)=4,IF($G134=Paramètres!$H$2,$D134,0),0)</f>
        <v>0</v>
      </c>
      <c r="U134" s="116">
        <f>IF(OR(MONTH($B134)=4,MONTH($B134)=5,MONTH($B134)=6),IF($G134=Paramètres!$H$3,$D134,0),0)</f>
        <v>0</v>
      </c>
      <c r="V134" s="116">
        <f>IF(OR(MONTH($B134)=4,MONTH($B134)=5,MONTH($B134)=6),IF($G134=Paramètres!$H$4,$D134,0),0)</f>
        <v>0</v>
      </c>
      <c r="W134" s="116">
        <f>IF(OR(MONTH($B134)=4,MONTH($B134)=5,MONTH($B134)=6),IF($G134=Paramètres!$H$5,$D134,0),0)</f>
        <v>0</v>
      </c>
      <c r="X134" s="116">
        <f>IF(MONTH($B134)=4,IF($G134=Paramètres!$F$4,$D134,0),0)</f>
        <v>0</v>
      </c>
      <c r="Y134" s="116">
        <f>IF(MONTH($B134)=5,IF($G134=Paramètres!$H$2,$D134,0),0)</f>
        <v>0</v>
      </c>
      <c r="Z134" s="116">
        <f>IF(MONTH($B134)=5,IF($G134=Paramètres!$F$4,$D134,0),0)</f>
        <v>0</v>
      </c>
      <c r="AA134" s="116">
        <f>IF(MONTH($B134)=6,IF($G134=Paramètres!$H$2,$D134,0),0)</f>
        <v>0</v>
      </c>
      <c r="AB134" s="116">
        <f>IF(MONTH($B134)=6,IF($G134=Paramètres!$F$4,$D134,0),0)</f>
        <v>0</v>
      </c>
      <c r="AC134" s="116">
        <f>IF(MONTH($B134)=7,IF($G134=Paramètres!$H$2,$D134,0),0)</f>
        <v>0</v>
      </c>
      <c r="AD134" s="116">
        <f>IF(OR(MONTH($B134)=7,MONTH($B134)=8,MONTH($B134)=9),IF($G134=Paramètres!$H$3,$D134,0),0)</f>
        <v>0</v>
      </c>
      <c r="AE134" s="116">
        <f>IF(OR(MONTH($B134)=7,MONTH($B134)=8,MONTH($B134)=9),IF($G134=Paramètres!$H$4,$D134,0),0)</f>
        <v>0</v>
      </c>
      <c r="AF134" s="116">
        <f>IF(OR(MONTH($B134)=7,MONTH($B134)=8,MONTH($B134)=9),IF($G134=Paramètres!$H$5,$D134,0),0)</f>
        <v>0</v>
      </c>
      <c r="AG134" s="116">
        <f>IF(MONTH($B134)=7,IF($G134=Paramètres!$F$4,$D134,0),0)</f>
        <v>0</v>
      </c>
      <c r="AH134" s="116">
        <f>IF(MONTH($B134)=8,IF($G134=Paramètres!$H$2,$D134,0),0)</f>
        <v>0</v>
      </c>
      <c r="AI134" s="116">
        <f>IF(MONTH($B134)=8,IF($G134=Paramètres!$F$4,$D134,0),0)</f>
        <v>0</v>
      </c>
      <c r="AJ134" s="116">
        <f>IF(MONTH($B134)=9,IF($G134=Paramètres!$H$2,$D134,0),0)</f>
        <v>0</v>
      </c>
      <c r="AK134" s="116">
        <f>IF(MONTH($B134)=9,IF($G134=Paramètres!$F$4,$D134,0),0)</f>
        <v>0</v>
      </c>
      <c r="AL134" s="116">
        <f>IF(MONTH($B134)=10,IF($G134=Paramètres!$H$2,$D134,0),0)</f>
        <v>0</v>
      </c>
      <c r="AM134" s="116">
        <f>IF(OR(MONTH($B134)=10,MONTH($B134)=11,MONTH($B134)=12),IF($G134=Paramètres!$H$3,$D134,0),0)</f>
        <v>0</v>
      </c>
      <c r="AN134" s="116">
        <f>IF(OR(MONTH($B134)=10,MONTH($B134)=11,MONTH($B134)=12),IF($G134=Paramètres!$H$4,$D134,0),0)</f>
        <v>0</v>
      </c>
      <c r="AO134" s="116">
        <f>IF(OR(MONTH($B134)=10,MONTH($B134)=11,MONTH($B134)=12),IF($G134=Paramètres!$H$5,$D134,0),0)</f>
        <v>0</v>
      </c>
      <c r="AP134" s="116">
        <f>IF(MONTH($B134)=10,IF($G134=Paramètres!$F$4,$D134,0),0)</f>
        <v>0</v>
      </c>
      <c r="AQ134" s="116">
        <f>IF(MONTH($B134)=11,IF($G134=Paramètres!$H$2,$D134,0),0)</f>
        <v>0</v>
      </c>
      <c r="AR134" s="116">
        <f>IF(MONTH($B134)=11,IF($G134=Paramètres!$F$4,$D134,0),0)</f>
        <v>0</v>
      </c>
      <c r="AS134" s="116">
        <f>IF(MONTH($B134)=12,IF($G134=Paramètres!$H$2,$D134,0),0)</f>
        <v>0</v>
      </c>
      <c r="AT134" s="116">
        <f>IF(MONTH($B134)=12,IF($G134=Paramètres!$F$4,$D134,0),0)</f>
        <v>0</v>
      </c>
      <c r="AU134" s="116">
        <f>IF($G134=Paramètres!D$2,$D134,0)</f>
        <v>0</v>
      </c>
      <c r="AV134" s="116">
        <f>IF($G134=Paramètres!D$3,$D134,0)</f>
        <v>0</v>
      </c>
      <c r="AW134" s="116">
        <f>IF($G134=Paramètres!D$4,$D134,0)</f>
        <v>0</v>
      </c>
      <c r="AX134" s="116">
        <f>IF($G134=Paramètres!D$5,$D134,0)</f>
        <v>0</v>
      </c>
      <c r="AY134" s="116">
        <f>IF($G134=Paramètres!D$6,$D134,0)</f>
        <v>0</v>
      </c>
      <c r="AZ134" s="116">
        <f>IF($G134=Paramètres!D$7,$D134,0)</f>
        <v>0</v>
      </c>
      <c r="BA134" s="116">
        <f>IF($G134=Paramètres!D$8,$D134,0)</f>
        <v>0</v>
      </c>
      <c r="BB134" s="116">
        <f>IF($G134=Paramètres!D$9,$D134,0)</f>
        <v>0</v>
      </c>
      <c r="BC134" s="116">
        <f>IF($G134=Paramètres!D$10,$D134,0)</f>
        <v>0</v>
      </c>
      <c r="BD134" s="116">
        <f>IF($G134=Paramètres!D$11,$D134,0)</f>
        <v>0</v>
      </c>
      <c r="BE134" s="116">
        <f>IF($G134=Paramètres!D$12,$D134,0)</f>
        <v>0</v>
      </c>
      <c r="BF134" s="116">
        <f>IF($G134=Paramètres!E$2,$D134,0)</f>
        <v>0</v>
      </c>
      <c r="BG134" s="116">
        <f>IF($G134=Paramètres!E$3,$D134,0)</f>
        <v>0</v>
      </c>
      <c r="BH134" s="116">
        <f>IF($G134=Paramètres!E$4,$D134,0)</f>
        <v>0</v>
      </c>
      <c r="BI134" s="116">
        <f>IF($G134=Paramètres!F$2,$D134,0)</f>
        <v>0</v>
      </c>
      <c r="BJ134" s="116">
        <f>IF($G134=Paramètres!F$3,$D134,0)</f>
        <v>0</v>
      </c>
      <c r="BK134" s="116">
        <f>IF($G134=Paramètres!F$5,$D134,0)</f>
        <v>0</v>
      </c>
      <c r="BL134" s="116">
        <f>IF($G134=Paramètres!F$6,$D134,0)</f>
        <v>0</v>
      </c>
      <c r="BM134" s="116">
        <f>IF($G134=Paramètres!F$7,$D134,0)</f>
        <v>0</v>
      </c>
      <c r="BN134" s="116">
        <f>IF($G134=Paramètres!F$8,$D134,0)</f>
        <v>0</v>
      </c>
      <c r="BO134" s="116">
        <f>IF($G134=Paramètres!F$9,$D134,0)</f>
        <v>0</v>
      </c>
      <c r="BP134" s="116">
        <f t="shared" si="105"/>
        <v>0</v>
      </c>
      <c r="BQ134" s="116">
        <f>IF($G134=Paramètres!H$6,$D134,0)</f>
        <v>0</v>
      </c>
      <c r="BR134" s="116">
        <f>IF($G134=Paramètres!I$2,$D134,0)</f>
        <v>0</v>
      </c>
      <c r="BS134" s="116">
        <f>IF($G134=Paramètres!I$3,$D134,0)</f>
        <v>0</v>
      </c>
      <c r="BT134" s="116">
        <f>IF($G134=Paramètres!I$4,$D134,0)</f>
        <v>0</v>
      </c>
      <c r="BU134" s="116">
        <f>IF($G134=Paramètres!J$2,$D134,0)</f>
        <v>0</v>
      </c>
      <c r="BV134" s="116">
        <f>IF($G134=Paramètres!J$3,$D134,0)</f>
        <v>0</v>
      </c>
      <c r="BW134" s="116">
        <f>IF($G134=Paramètres!J$4,$D134,0)</f>
        <v>0</v>
      </c>
      <c r="BX134" s="116">
        <f t="shared" si="107"/>
        <v>0</v>
      </c>
      <c r="BY134" s="116">
        <f t="shared" si="108"/>
        <v>0</v>
      </c>
      <c r="BZ134" s="116">
        <f t="shared" si="109"/>
        <v>0</v>
      </c>
      <c r="CA134" s="116">
        <f t="shared" si="110"/>
        <v>0</v>
      </c>
      <c r="CB134" s="116">
        <f t="shared" si="111"/>
        <v>0</v>
      </c>
      <c r="CC134" s="116">
        <f t="shared" si="112"/>
        <v>0</v>
      </c>
      <c r="CD134" s="116">
        <f t="shared" si="113"/>
        <v>0</v>
      </c>
      <c r="CE134" s="116">
        <f t="shared" si="114"/>
        <v>0</v>
      </c>
      <c r="CF134" s="116">
        <f t="shared" si="115"/>
        <v>0</v>
      </c>
      <c r="CG134" s="116">
        <f t="shared" si="116"/>
        <v>0</v>
      </c>
      <c r="CH134" s="116">
        <f t="shared" si="117"/>
        <v>0</v>
      </c>
      <c r="CI134" s="116">
        <f t="shared" si="118"/>
        <v>0</v>
      </c>
      <c r="CJ134" s="116">
        <f t="shared" si="119"/>
        <v>0</v>
      </c>
      <c r="CK134" s="116">
        <f t="shared" si="120"/>
        <v>0</v>
      </c>
      <c r="CL134" s="116">
        <f t="shared" si="121"/>
        <v>0</v>
      </c>
      <c r="CM134" s="116">
        <f t="shared" si="122"/>
        <v>0</v>
      </c>
      <c r="CN134" s="116">
        <f t="shared" si="123"/>
        <v>0</v>
      </c>
      <c r="CO134" s="116">
        <f t="shared" si="124"/>
        <v>0</v>
      </c>
      <c r="CP134" s="116">
        <f t="shared" si="125"/>
        <v>0</v>
      </c>
      <c r="CQ134" s="116">
        <f t="shared" si="126"/>
        <v>0</v>
      </c>
      <c r="CR134" s="116">
        <f t="shared" si="127"/>
        <v>0</v>
      </c>
      <c r="CS134" s="116">
        <f t="shared" si="128"/>
        <v>0</v>
      </c>
      <c r="CT134" s="116">
        <f t="shared" si="129"/>
        <v>0</v>
      </c>
      <c r="CU134" s="116">
        <f t="shared" si="130"/>
        <v>0</v>
      </c>
    </row>
    <row r="135" spans="5:99">
      <c r="E135" s="106"/>
      <c r="F135" s="109"/>
      <c r="G135" s="109"/>
      <c r="H135" s="109"/>
      <c r="I135" s="109"/>
      <c r="J135" s="110" t="str">
        <f t="shared" si="106"/>
        <v/>
      </c>
      <c r="K135" s="116">
        <f>IF(MONTH($B135)=1,IF($G135=Paramètres!H$2,$D135,0),0)</f>
        <v>0</v>
      </c>
      <c r="L135" s="116">
        <f>IF(OR(MONTH($B135)=1,MONTH($B135)=2,MONTH($B135)=3),IF($G135=Paramètres!H$3,$D135,0),0)</f>
        <v>0</v>
      </c>
      <c r="M135" s="116">
        <f>IF(OR(MONTH($B135)=1,MONTH($B135)=2,MONTH($B135)=3),IF($G135=Paramètres!H$4,$D135,0),0)</f>
        <v>0</v>
      </c>
      <c r="N135" s="116">
        <f>IF(OR(MONTH($B135)=1,MONTH($B135)=2,MONTH($B135)=3),IF($G135=Paramètres!H$5,$D135,0),0)</f>
        <v>0</v>
      </c>
      <c r="O135" s="116">
        <f>IF(MONTH($B135)=1,IF($G135=Paramètres!F$4,$D135,0),0)</f>
        <v>0</v>
      </c>
      <c r="P135" s="116">
        <f>IF(MONTH($B135)=2,IF($G135=Paramètres!$H$2,$D135,0),0)</f>
        <v>0</v>
      </c>
      <c r="Q135" s="116">
        <f>IF(MONTH($B135)=2,IF($G135=Paramètres!$F$4,$D135,0),0)</f>
        <v>0</v>
      </c>
      <c r="R135" s="116">
        <f>IF(MONTH($B135)=3,IF($G135=Paramètres!$H$2,$D135,0),0)</f>
        <v>0</v>
      </c>
      <c r="S135" s="116">
        <f>IF(MONTH($B135)=3,IF($G135=Paramètres!$F$4,$D135,0),0)</f>
        <v>0</v>
      </c>
      <c r="T135" s="116">
        <f>IF(MONTH($B135)=4,IF($G135=Paramètres!$H$2,$D135,0),0)</f>
        <v>0</v>
      </c>
      <c r="U135" s="116">
        <f>IF(OR(MONTH($B135)=4,MONTH($B135)=5,MONTH($B135)=6),IF($G135=Paramètres!$H$3,$D135,0),0)</f>
        <v>0</v>
      </c>
      <c r="V135" s="116">
        <f>IF(OR(MONTH($B135)=4,MONTH($B135)=5,MONTH($B135)=6),IF($G135=Paramètres!$H$4,$D135,0),0)</f>
        <v>0</v>
      </c>
      <c r="W135" s="116">
        <f>IF(OR(MONTH($B135)=4,MONTH($B135)=5,MONTH($B135)=6),IF($G135=Paramètres!$H$5,$D135,0),0)</f>
        <v>0</v>
      </c>
      <c r="X135" s="116">
        <f>IF(MONTH($B135)=4,IF($G135=Paramètres!$F$4,$D135,0),0)</f>
        <v>0</v>
      </c>
      <c r="Y135" s="116">
        <f>IF(MONTH($B135)=5,IF($G135=Paramètres!$H$2,$D135,0),0)</f>
        <v>0</v>
      </c>
      <c r="Z135" s="116">
        <f>IF(MONTH($B135)=5,IF($G135=Paramètres!$F$4,$D135,0),0)</f>
        <v>0</v>
      </c>
      <c r="AA135" s="116">
        <f>IF(MONTH($B135)=6,IF($G135=Paramètres!$H$2,$D135,0),0)</f>
        <v>0</v>
      </c>
      <c r="AB135" s="116">
        <f>IF(MONTH($B135)=6,IF($G135=Paramètres!$F$4,$D135,0),0)</f>
        <v>0</v>
      </c>
      <c r="AC135" s="116">
        <f>IF(MONTH($B135)=7,IF($G135=Paramètres!$H$2,$D135,0),0)</f>
        <v>0</v>
      </c>
      <c r="AD135" s="116">
        <f>IF(OR(MONTH($B135)=7,MONTH($B135)=8,MONTH($B135)=9),IF($G135=Paramètres!$H$3,$D135,0),0)</f>
        <v>0</v>
      </c>
      <c r="AE135" s="116">
        <f>IF(OR(MONTH($B135)=7,MONTH($B135)=8,MONTH($B135)=9),IF($G135=Paramètres!$H$4,$D135,0),0)</f>
        <v>0</v>
      </c>
      <c r="AF135" s="116">
        <f>IF(OR(MONTH($B135)=7,MONTH($B135)=8,MONTH($B135)=9),IF($G135=Paramètres!$H$5,$D135,0),0)</f>
        <v>0</v>
      </c>
      <c r="AG135" s="116">
        <f>IF(MONTH($B135)=7,IF($G135=Paramètres!$F$4,$D135,0),0)</f>
        <v>0</v>
      </c>
      <c r="AH135" s="116">
        <f>IF(MONTH($B135)=8,IF($G135=Paramètres!$H$2,$D135,0),0)</f>
        <v>0</v>
      </c>
      <c r="AI135" s="116">
        <f>IF(MONTH($B135)=8,IF($G135=Paramètres!$F$4,$D135,0),0)</f>
        <v>0</v>
      </c>
      <c r="AJ135" s="116">
        <f>IF(MONTH($B135)=9,IF($G135=Paramètres!$H$2,$D135,0),0)</f>
        <v>0</v>
      </c>
      <c r="AK135" s="116">
        <f>IF(MONTH($B135)=9,IF($G135=Paramètres!$F$4,$D135,0),0)</f>
        <v>0</v>
      </c>
      <c r="AL135" s="116">
        <f>IF(MONTH($B135)=10,IF($G135=Paramètres!$H$2,$D135,0),0)</f>
        <v>0</v>
      </c>
      <c r="AM135" s="116">
        <f>IF(OR(MONTH($B135)=10,MONTH($B135)=11,MONTH($B135)=12),IF($G135=Paramètres!$H$3,$D135,0),0)</f>
        <v>0</v>
      </c>
      <c r="AN135" s="116">
        <f>IF(OR(MONTH($B135)=10,MONTH($B135)=11,MONTH($B135)=12),IF($G135=Paramètres!$H$4,$D135,0),0)</f>
        <v>0</v>
      </c>
      <c r="AO135" s="116">
        <f>IF(OR(MONTH($B135)=10,MONTH($B135)=11,MONTH($B135)=12),IF($G135=Paramètres!$H$5,$D135,0),0)</f>
        <v>0</v>
      </c>
      <c r="AP135" s="116">
        <f>IF(MONTH($B135)=10,IF($G135=Paramètres!$F$4,$D135,0),0)</f>
        <v>0</v>
      </c>
      <c r="AQ135" s="116">
        <f>IF(MONTH($B135)=11,IF($G135=Paramètres!$H$2,$D135,0),0)</f>
        <v>0</v>
      </c>
      <c r="AR135" s="116">
        <f>IF(MONTH($B135)=11,IF($G135=Paramètres!$F$4,$D135,0),0)</f>
        <v>0</v>
      </c>
      <c r="AS135" s="116">
        <f>IF(MONTH($B135)=12,IF($G135=Paramètres!$H$2,$D135,0),0)</f>
        <v>0</v>
      </c>
      <c r="AT135" s="116">
        <f>IF(MONTH($B135)=12,IF($G135=Paramètres!$F$4,$D135,0),0)</f>
        <v>0</v>
      </c>
      <c r="AU135" s="116">
        <f>IF($G135=Paramètres!D$2,$D135,0)</f>
        <v>0</v>
      </c>
      <c r="AV135" s="116">
        <f>IF($G135=Paramètres!D$3,$D135,0)</f>
        <v>0</v>
      </c>
      <c r="AW135" s="116">
        <f>IF($G135=Paramètres!D$4,$D135,0)</f>
        <v>0</v>
      </c>
      <c r="AX135" s="116">
        <f>IF($G135=Paramètres!D$5,$D135,0)</f>
        <v>0</v>
      </c>
      <c r="AY135" s="116">
        <f>IF($G135=Paramètres!D$6,$D135,0)</f>
        <v>0</v>
      </c>
      <c r="AZ135" s="116">
        <f>IF($G135=Paramètres!D$7,$D135,0)</f>
        <v>0</v>
      </c>
      <c r="BA135" s="116">
        <f>IF($G135=Paramètres!D$8,$D135,0)</f>
        <v>0</v>
      </c>
      <c r="BB135" s="116">
        <f>IF($G135=Paramètres!D$9,$D135,0)</f>
        <v>0</v>
      </c>
      <c r="BC135" s="116">
        <f>IF($G135=Paramètres!D$10,$D135,0)</f>
        <v>0</v>
      </c>
      <c r="BD135" s="116">
        <f>IF($G135=Paramètres!D$11,$D135,0)</f>
        <v>0</v>
      </c>
      <c r="BE135" s="116">
        <f>IF($G135=Paramètres!D$12,$D135,0)</f>
        <v>0</v>
      </c>
      <c r="BF135" s="116">
        <f>IF($G135=Paramètres!E$2,$D135,0)</f>
        <v>0</v>
      </c>
      <c r="BG135" s="116">
        <f>IF($G135=Paramètres!E$3,$D135,0)</f>
        <v>0</v>
      </c>
      <c r="BH135" s="116">
        <f>IF($G135=Paramètres!E$4,$D135,0)</f>
        <v>0</v>
      </c>
      <c r="BI135" s="116">
        <f>IF($G135=Paramètres!F$2,$D135,0)</f>
        <v>0</v>
      </c>
      <c r="BJ135" s="116">
        <f>IF($G135=Paramètres!F$3,$D135,0)</f>
        <v>0</v>
      </c>
      <c r="BK135" s="116">
        <f>IF($G135=Paramètres!F$5,$D135,0)</f>
        <v>0</v>
      </c>
      <c r="BL135" s="116">
        <f>IF($G135=Paramètres!F$6,$D135,0)</f>
        <v>0</v>
      </c>
      <c r="BM135" s="116">
        <f>IF($G135=Paramètres!F$7,$D135,0)</f>
        <v>0</v>
      </c>
      <c r="BN135" s="116">
        <f>IF($G135=Paramètres!F$8,$D135,0)</f>
        <v>0</v>
      </c>
      <c r="BO135" s="116">
        <f>IF($G135=Paramètres!F$9,$D135,0)</f>
        <v>0</v>
      </c>
      <c r="BP135" s="116">
        <f t="shared" si="105"/>
        <v>0</v>
      </c>
      <c r="BQ135" s="116">
        <f>IF($G135=Paramètres!H$6,$D135,0)</f>
        <v>0</v>
      </c>
      <c r="BR135" s="116">
        <f>IF($G135=Paramètres!I$2,$D135,0)</f>
        <v>0</v>
      </c>
      <c r="BS135" s="116">
        <f>IF($G135=Paramètres!I$3,$D135,0)</f>
        <v>0</v>
      </c>
      <c r="BT135" s="116">
        <f>IF($G135=Paramètres!I$4,$D135,0)</f>
        <v>0</v>
      </c>
      <c r="BU135" s="116">
        <f>IF($G135=Paramètres!J$2,$D135,0)</f>
        <v>0</v>
      </c>
      <c r="BV135" s="116">
        <f>IF($G135=Paramètres!J$3,$D135,0)</f>
        <v>0</v>
      </c>
      <c r="BW135" s="116">
        <f>IF($G135=Paramètres!J$4,$D135,0)</f>
        <v>0</v>
      </c>
      <c r="BX135" s="116">
        <f t="shared" si="107"/>
        <v>0</v>
      </c>
      <c r="BY135" s="116">
        <f t="shared" si="108"/>
        <v>0</v>
      </c>
      <c r="BZ135" s="116">
        <f t="shared" si="109"/>
        <v>0</v>
      </c>
      <c r="CA135" s="116">
        <f t="shared" si="110"/>
        <v>0</v>
      </c>
      <c r="CB135" s="116">
        <f t="shared" si="111"/>
        <v>0</v>
      </c>
      <c r="CC135" s="116">
        <f t="shared" si="112"/>
        <v>0</v>
      </c>
      <c r="CD135" s="116">
        <f t="shared" si="113"/>
        <v>0</v>
      </c>
      <c r="CE135" s="116">
        <f t="shared" si="114"/>
        <v>0</v>
      </c>
      <c r="CF135" s="116">
        <f t="shared" si="115"/>
        <v>0</v>
      </c>
      <c r="CG135" s="116">
        <f t="shared" si="116"/>
        <v>0</v>
      </c>
      <c r="CH135" s="116">
        <f t="shared" si="117"/>
        <v>0</v>
      </c>
      <c r="CI135" s="116">
        <f t="shared" si="118"/>
        <v>0</v>
      </c>
      <c r="CJ135" s="116">
        <f t="shared" si="119"/>
        <v>0</v>
      </c>
      <c r="CK135" s="116">
        <f t="shared" si="120"/>
        <v>0</v>
      </c>
      <c r="CL135" s="116">
        <f t="shared" si="121"/>
        <v>0</v>
      </c>
      <c r="CM135" s="116">
        <f t="shared" si="122"/>
        <v>0</v>
      </c>
      <c r="CN135" s="116">
        <f t="shared" si="123"/>
        <v>0</v>
      </c>
      <c r="CO135" s="116">
        <f t="shared" si="124"/>
        <v>0</v>
      </c>
      <c r="CP135" s="116">
        <f t="shared" si="125"/>
        <v>0</v>
      </c>
      <c r="CQ135" s="116">
        <f t="shared" si="126"/>
        <v>0</v>
      </c>
      <c r="CR135" s="116">
        <f t="shared" si="127"/>
        <v>0</v>
      </c>
      <c r="CS135" s="116">
        <f t="shared" si="128"/>
        <v>0</v>
      </c>
      <c r="CT135" s="116">
        <f t="shared" si="129"/>
        <v>0</v>
      </c>
      <c r="CU135" s="116">
        <f t="shared" si="130"/>
        <v>0</v>
      </c>
    </row>
    <row r="136" spans="5:99">
      <c r="E136" s="106"/>
      <c r="F136" s="109"/>
      <c r="G136" s="109"/>
      <c r="H136" s="109"/>
      <c r="I136" s="109"/>
      <c r="J136" s="110" t="str">
        <f t="shared" si="106"/>
        <v/>
      </c>
      <c r="K136" s="116">
        <f>IF(MONTH($B136)=1,IF($G136=Paramètres!H$2,$D136,0),0)</f>
        <v>0</v>
      </c>
      <c r="L136" s="116">
        <f>IF(OR(MONTH($B136)=1,MONTH($B136)=2,MONTH($B136)=3),IF($G136=Paramètres!H$3,$D136,0),0)</f>
        <v>0</v>
      </c>
      <c r="M136" s="116">
        <f>IF(OR(MONTH($B136)=1,MONTH($B136)=2,MONTH($B136)=3),IF($G136=Paramètres!H$4,$D136,0),0)</f>
        <v>0</v>
      </c>
      <c r="N136" s="116">
        <f>IF(OR(MONTH($B136)=1,MONTH($B136)=2,MONTH($B136)=3),IF($G136=Paramètres!H$5,$D136,0),0)</f>
        <v>0</v>
      </c>
      <c r="O136" s="116">
        <f>IF(MONTH($B136)=1,IF($G136=Paramètres!F$4,$D136,0),0)</f>
        <v>0</v>
      </c>
      <c r="P136" s="116">
        <f>IF(MONTH($B136)=2,IF($G136=Paramètres!$H$2,$D136,0),0)</f>
        <v>0</v>
      </c>
      <c r="Q136" s="116">
        <f>IF(MONTH($B136)=2,IF($G136=Paramètres!$F$4,$D136,0),0)</f>
        <v>0</v>
      </c>
      <c r="R136" s="116">
        <f>IF(MONTH($B136)=3,IF($G136=Paramètres!$H$2,$D136,0),0)</f>
        <v>0</v>
      </c>
      <c r="S136" s="116">
        <f>IF(MONTH($B136)=3,IF($G136=Paramètres!$F$4,$D136,0),0)</f>
        <v>0</v>
      </c>
      <c r="T136" s="116">
        <f>IF(MONTH($B136)=4,IF($G136=Paramètres!$H$2,$D136,0),0)</f>
        <v>0</v>
      </c>
      <c r="U136" s="116">
        <f>IF(OR(MONTH($B136)=4,MONTH($B136)=5,MONTH($B136)=6),IF($G136=Paramètres!$H$3,$D136,0),0)</f>
        <v>0</v>
      </c>
      <c r="V136" s="116">
        <f>IF(OR(MONTH($B136)=4,MONTH($B136)=5,MONTH($B136)=6),IF($G136=Paramètres!$H$4,$D136,0),0)</f>
        <v>0</v>
      </c>
      <c r="W136" s="116">
        <f>IF(OR(MONTH($B136)=4,MONTH($B136)=5,MONTH($B136)=6),IF($G136=Paramètres!$H$5,$D136,0),0)</f>
        <v>0</v>
      </c>
      <c r="X136" s="116">
        <f>IF(MONTH($B136)=4,IF($G136=Paramètres!$F$4,$D136,0),0)</f>
        <v>0</v>
      </c>
      <c r="Y136" s="116">
        <f>IF(MONTH($B136)=5,IF($G136=Paramètres!$H$2,$D136,0),0)</f>
        <v>0</v>
      </c>
      <c r="Z136" s="116">
        <f>IF(MONTH($B136)=5,IF($G136=Paramètres!$F$4,$D136,0),0)</f>
        <v>0</v>
      </c>
      <c r="AA136" s="116">
        <f>IF(MONTH($B136)=6,IF($G136=Paramètres!$H$2,$D136,0),0)</f>
        <v>0</v>
      </c>
      <c r="AB136" s="116">
        <f>IF(MONTH($B136)=6,IF($G136=Paramètres!$F$4,$D136,0),0)</f>
        <v>0</v>
      </c>
      <c r="AC136" s="116">
        <f>IF(MONTH($B136)=7,IF($G136=Paramètres!$H$2,$D136,0),0)</f>
        <v>0</v>
      </c>
      <c r="AD136" s="116">
        <f>IF(OR(MONTH($B136)=7,MONTH($B136)=8,MONTH($B136)=9),IF($G136=Paramètres!$H$3,$D136,0),0)</f>
        <v>0</v>
      </c>
      <c r="AE136" s="116">
        <f>IF(OR(MONTH($B136)=7,MONTH($B136)=8,MONTH($B136)=9),IF($G136=Paramètres!$H$4,$D136,0),0)</f>
        <v>0</v>
      </c>
      <c r="AF136" s="116">
        <f>IF(OR(MONTH($B136)=7,MONTH($B136)=8,MONTH($B136)=9),IF($G136=Paramètres!$H$5,$D136,0),0)</f>
        <v>0</v>
      </c>
      <c r="AG136" s="116">
        <f>IF(MONTH($B136)=7,IF($G136=Paramètres!$F$4,$D136,0),0)</f>
        <v>0</v>
      </c>
      <c r="AH136" s="116">
        <f>IF(MONTH($B136)=8,IF($G136=Paramètres!$H$2,$D136,0),0)</f>
        <v>0</v>
      </c>
      <c r="AI136" s="116">
        <f>IF(MONTH($B136)=8,IF($G136=Paramètres!$F$4,$D136,0),0)</f>
        <v>0</v>
      </c>
      <c r="AJ136" s="116">
        <f>IF(MONTH($B136)=9,IF($G136=Paramètres!$H$2,$D136,0),0)</f>
        <v>0</v>
      </c>
      <c r="AK136" s="116">
        <f>IF(MONTH($B136)=9,IF($G136=Paramètres!$F$4,$D136,0),0)</f>
        <v>0</v>
      </c>
      <c r="AL136" s="116">
        <f>IF(MONTH($B136)=10,IF($G136=Paramètres!$H$2,$D136,0),0)</f>
        <v>0</v>
      </c>
      <c r="AM136" s="116">
        <f>IF(OR(MONTH($B136)=10,MONTH($B136)=11,MONTH($B136)=12),IF($G136=Paramètres!$H$3,$D136,0),0)</f>
        <v>0</v>
      </c>
      <c r="AN136" s="116">
        <f>IF(OR(MONTH($B136)=10,MONTH($B136)=11,MONTH($B136)=12),IF($G136=Paramètres!$H$4,$D136,0),0)</f>
        <v>0</v>
      </c>
      <c r="AO136" s="116">
        <f>IF(OR(MONTH($B136)=10,MONTH($B136)=11,MONTH($B136)=12),IF($G136=Paramètres!$H$5,$D136,0),0)</f>
        <v>0</v>
      </c>
      <c r="AP136" s="116">
        <f>IF(MONTH($B136)=10,IF($G136=Paramètres!$F$4,$D136,0),0)</f>
        <v>0</v>
      </c>
      <c r="AQ136" s="116">
        <f>IF(MONTH($B136)=11,IF($G136=Paramètres!$H$2,$D136,0),0)</f>
        <v>0</v>
      </c>
      <c r="AR136" s="116">
        <f>IF(MONTH($B136)=11,IF($G136=Paramètres!$F$4,$D136,0),0)</f>
        <v>0</v>
      </c>
      <c r="AS136" s="116">
        <f>IF(MONTH($B136)=12,IF($G136=Paramètres!$H$2,$D136,0),0)</f>
        <v>0</v>
      </c>
      <c r="AT136" s="116">
        <f>IF(MONTH($B136)=12,IF($G136=Paramètres!$F$4,$D136,0),0)</f>
        <v>0</v>
      </c>
      <c r="AU136" s="116">
        <f>IF($G136=Paramètres!D$2,$D136,0)</f>
        <v>0</v>
      </c>
      <c r="AV136" s="116">
        <f>IF($G136=Paramètres!D$3,$D136,0)</f>
        <v>0</v>
      </c>
      <c r="AW136" s="116">
        <f>IF($G136=Paramètres!D$4,$D136,0)</f>
        <v>0</v>
      </c>
      <c r="AX136" s="116">
        <f>IF($G136=Paramètres!D$5,$D136,0)</f>
        <v>0</v>
      </c>
      <c r="AY136" s="116">
        <f>IF($G136=Paramètres!D$6,$D136,0)</f>
        <v>0</v>
      </c>
      <c r="AZ136" s="116">
        <f>IF($G136=Paramètres!D$7,$D136,0)</f>
        <v>0</v>
      </c>
      <c r="BA136" s="116">
        <f>IF($G136=Paramètres!D$8,$D136,0)</f>
        <v>0</v>
      </c>
      <c r="BB136" s="116">
        <f>IF($G136=Paramètres!D$9,$D136,0)</f>
        <v>0</v>
      </c>
      <c r="BC136" s="116">
        <f>IF($G136=Paramètres!D$10,$D136,0)</f>
        <v>0</v>
      </c>
      <c r="BD136" s="116">
        <f>IF($G136=Paramètres!D$11,$D136,0)</f>
        <v>0</v>
      </c>
      <c r="BE136" s="116">
        <f>IF($G136=Paramètres!D$12,$D136,0)</f>
        <v>0</v>
      </c>
      <c r="BF136" s="116">
        <f>IF($G136=Paramètres!E$2,$D136,0)</f>
        <v>0</v>
      </c>
      <c r="BG136" s="116">
        <f>IF($G136=Paramètres!E$3,$D136,0)</f>
        <v>0</v>
      </c>
      <c r="BH136" s="116">
        <f>IF($G136=Paramètres!E$4,$D136,0)</f>
        <v>0</v>
      </c>
      <c r="BI136" s="116">
        <f>IF($G136=Paramètres!F$2,$D136,0)</f>
        <v>0</v>
      </c>
      <c r="BJ136" s="116">
        <f>IF($G136=Paramètres!F$3,$D136,0)</f>
        <v>0</v>
      </c>
      <c r="BK136" s="116">
        <f>IF($G136=Paramètres!F$5,$D136,0)</f>
        <v>0</v>
      </c>
      <c r="BL136" s="116">
        <f>IF($G136=Paramètres!F$6,$D136,0)</f>
        <v>0</v>
      </c>
      <c r="BM136" s="116">
        <f>IF($G136=Paramètres!F$7,$D136,0)</f>
        <v>0</v>
      </c>
      <c r="BN136" s="116">
        <f>IF($G136=Paramètres!F$8,$D136,0)</f>
        <v>0</v>
      </c>
      <c r="BO136" s="116">
        <f>IF($G136=Paramètres!F$9,$D136,0)</f>
        <v>0</v>
      </c>
      <c r="BP136" s="116">
        <f t="shared" si="105"/>
        <v>0</v>
      </c>
      <c r="BQ136" s="116">
        <f>IF($G136=Paramètres!H$6,$D136,0)</f>
        <v>0</v>
      </c>
      <c r="BR136" s="116">
        <f>IF($G136=Paramètres!I$2,$D136,0)</f>
        <v>0</v>
      </c>
      <c r="BS136" s="116">
        <f>IF($G136=Paramètres!I$3,$D136,0)</f>
        <v>0</v>
      </c>
      <c r="BT136" s="116">
        <f>IF($G136=Paramètres!I$4,$D136,0)</f>
        <v>0</v>
      </c>
      <c r="BU136" s="116">
        <f>IF($G136=Paramètres!J$2,$D136,0)</f>
        <v>0</v>
      </c>
      <c r="BV136" s="116">
        <f>IF($G136=Paramètres!J$3,$D136,0)</f>
        <v>0</v>
      </c>
      <c r="BW136" s="116">
        <f>IF($G136=Paramètres!J$4,$D136,0)</f>
        <v>0</v>
      </c>
      <c r="BX136" s="116">
        <f t="shared" si="107"/>
        <v>0</v>
      </c>
      <c r="BY136" s="116">
        <f t="shared" si="108"/>
        <v>0</v>
      </c>
      <c r="BZ136" s="116">
        <f t="shared" si="109"/>
        <v>0</v>
      </c>
      <c r="CA136" s="116">
        <f t="shared" si="110"/>
        <v>0</v>
      </c>
      <c r="CB136" s="116">
        <f t="shared" si="111"/>
        <v>0</v>
      </c>
      <c r="CC136" s="116">
        <f t="shared" si="112"/>
        <v>0</v>
      </c>
      <c r="CD136" s="116">
        <f t="shared" si="113"/>
        <v>0</v>
      </c>
      <c r="CE136" s="116">
        <f t="shared" si="114"/>
        <v>0</v>
      </c>
      <c r="CF136" s="116">
        <f t="shared" si="115"/>
        <v>0</v>
      </c>
      <c r="CG136" s="116">
        <f t="shared" si="116"/>
        <v>0</v>
      </c>
      <c r="CH136" s="116">
        <f t="shared" si="117"/>
        <v>0</v>
      </c>
      <c r="CI136" s="116">
        <f t="shared" si="118"/>
        <v>0</v>
      </c>
      <c r="CJ136" s="116">
        <f t="shared" si="119"/>
        <v>0</v>
      </c>
      <c r="CK136" s="116">
        <f t="shared" si="120"/>
        <v>0</v>
      </c>
      <c r="CL136" s="116">
        <f t="shared" si="121"/>
        <v>0</v>
      </c>
      <c r="CM136" s="116">
        <f t="shared" si="122"/>
        <v>0</v>
      </c>
      <c r="CN136" s="116">
        <f t="shared" si="123"/>
        <v>0</v>
      </c>
      <c r="CO136" s="116">
        <f t="shared" si="124"/>
        <v>0</v>
      </c>
      <c r="CP136" s="116">
        <f t="shared" si="125"/>
        <v>0</v>
      </c>
      <c r="CQ136" s="116">
        <f t="shared" si="126"/>
        <v>0</v>
      </c>
      <c r="CR136" s="116">
        <f t="shared" si="127"/>
        <v>0</v>
      </c>
      <c r="CS136" s="116">
        <f t="shared" si="128"/>
        <v>0</v>
      </c>
      <c r="CT136" s="116">
        <f t="shared" si="129"/>
        <v>0</v>
      </c>
      <c r="CU136" s="116">
        <f t="shared" si="130"/>
        <v>0</v>
      </c>
    </row>
    <row r="137" spans="5:99">
      <c r="E137" s="106"/>
      <c r="F137" s="109"/>
      <c r="G137" s="109"/>
      <c r="H137" s="109"/>
      <c r="I137" s="109"/>
      <c r="J137" s="110" t="str">
        <f t="shared" si="106"/>
        <v/>
      </c>
      <c r="K137" s="116">
        <f>IF(MONTH($B137)=1,IF($G137=Paramètres!H$2,$D137,0),0)</f>
        <v>0</v>
      </c>
      <c r="L137" s="116">
        <f>IF(OR(MONTH($B137)=1,MONTH($B137)=2,MONTH($B137)=3),IF($G137=Paramètres!H$3,$D137,0),0)</f>
        <v>0</v>
      </c>
      <c r="M137" s="116">
        <f>IF(OR(MONTH($B137)=1,MONTH($B137)=2,MONTH($B137)=3),IF($G137=Paramètres!H$4,$D137,0),0)</f>
        <v>0</v>
      </c>
      <c r="N137" s="116">
        <f>IF(OR(MONTH($B137)=1,MONTH($B137)=2,MONTH($B137)=3),IF($G137=Paramètres!H$5,$D137,0),0)</f>
        <v>0</v>
      </c>
      <c r="O137" s="116">
        <f>IF(MONTH($B137)=1,IF($G137=Paramètres!F$4,$D137,0),0)</f>
        <v>0</v>
      </c>
      <c r="P137" s="116">
        <f>IF(MONTH($B137)=2,IF($G137=Paramètres!$H$2,$D137,0),0)</f>
        <v>0</v>
      </c>
      <c r="Q137" s="116">
        <f>IF(MONTH($B137)=2,IF($G137=Paramètres!$F$4,$D137,0),0)</f>
        <v>0</v>
      </c>
      <c r="R137" s="116">
        <f>IF(MONTH($B137)=3,IF($G137=Paramètres!$H$2,$D137,0),0)</f>
        <v>0</v>
      </c>
      <c r="S137" s="116">
        <f>IF(MONTH($B137)=3,IF($G137=Paramètres!$F$4,$D137,0),0)</f>
        <v>0</v>
      </c>
      <c r="T137" s="116">
        <f>IF(MONTH($B137)=4,IF($G137=Paramètres!$H$2,$D137,0),0)</f>
        <v>0</v>
      </c>
      <c r="U137" s="116">
        <f>IF(OR(MONTH($B137)=4,MONTH($B137)=5,MONTH($B137)=6),IF($G137=Paramètres!$H$3,$D137,0),0)</f>
        <v>0</v>
      </c>
      <c r="V137" s="116">
        <f>IF(OR(MONTH($B137)=4,MONTH($B137)=5,MONTH($B137)=6),IF($G137=Paramètres!$H$4,$D137,0),0)</f>
        <v>0</v>
      </c>
      <c r="W137" s="116">
        <f>IF(OR(MONTH($B137)=4,MONTH($B137)=5,MONTH($B137)=6),IF($G137=Paramètres!$H$5,$D137,0),0)</f>
        <v>0</v>
      </c>
      <c r="X137" s="116">
        <f>IF(MONTH($B137)=4,IF($G137=Paramètres!$F$4,$D137,0),0)</f>
        <v>0</v>
      </c>
      <c r="Y137" s="116">
        <f>IF(MONTH($B137)=5,IF($G137=Paramètres!$H$2,$D137,0),0)</f>
        <v>0</v>
      </c>
      <c r="Z137" s="116">
        <f>IF(MONTH($B137)=5,IF($G137=Paramètres!$F$4,$D137,0),0)</f>
        <v>0</v>
      </c>
      <c r="AA137" s="116">
        <f>IF(MONTH($B137)=6,IF($G137=Paramètres!$H$2,$D137,0),0)</f>
        <v>0</v>
      </c>
      <c r="AB137" s="116">
        <f>IF(MONTH($B137)=6,IF($G137=Paramètres!$F$4,$D137,0),0)</f>
        <v>0</v>
      </c>
      <c r="AC137" s="116">
        <f>IF(MONTH($B137)=7,IF($G137=Paramètres!$H$2,$D137,0),0)</f>
        <v>0</v>
      </c>
      <c r="AD137" s="116">
        <f>IF(OR(MONTH($B137)=7,MONTH($B137)=8,MONTH($B137)=9),IF($G137=Paramètres!$H$3,$D137,0),0)</f>
        <v>0</v>
      </c>
      <c r="AE137" s="116">
        <f>IF(OR(MONTH($B137)=7,MONTH($B137)=8,MONTH($B137)=9),IF($G137=Paramètres!$H$4,$D137,0),0)</f>
        <v>0</v>
      </c>
      <c r="AF137" s="116">
        <f>IF(OR(MONTH($B137)=7,MONTH($B137)=8,MONTH($B137)=9),IF($G137=Paramètres!$H$5,$D137,0),0)</f>
        <v>0</v>
      </c>
      <c r="AG137" s="116">
        <f>IF(MONTH($B137)=7,IF($G137=Paramètres!$F$4,$D137,0),0)</f>
        <v>0</v>
      </c>
      <c r="AH137" s="116">
        <f>IF(MONTH($B137)=8,IF($G137=Paramètres!$H$2,$D137,0),0)</f>
        <v>0</v>
      </c>
      <c r="AI137" s="116">
        <f>IF(MONTH($B137)=8,IF($G137=Paramètres!$F$4,$D137,0),0)</f>
        <v>0</v>
      </c>
      <c r="AJ137" s="116">
        <f>IF(MONTH($B137)=9,IF($G137=Paramètres!$H$2,$D137,0),0)</f>
        <v>0</v>
      </c>
      <c r="AK137" s="116">
        <f>IF(MONTH($B137)=9,IF($G137=Paramètres!$F$4,$D137,0),0)</f>
        <v>0</v>
      </c>
      <c r="AL137" s="116">
        <f>IF(MONTH($B137)=10,IF($G137=Paramètres!$H$2,$D137,0),0)</f>
        <v>0</v>
      </c>
      <c r="AM137" s="116">
        <f>IF(OR(MONTH($B137)=10,MONTH($B137)=11,MONTH($B137)=12),IF($G137=Paramètres!$H$3,$D137,0),0)</f>
        <v>0</v>
      </c>
      <c r="AN137" s="116">
        <f>IF(OR(MONTH($B137)=10,MONTH($B137)=11,MONTH($B137)=12),IF($G137=Paramètres!$H$4,$D137,0),0)</f>
        <v>0</v>
      </c>
      <c r="AO137" s="116">
        <f>IF(OR(MONTH($B137)=10,MONTH($B137)=11,MONTH($B137)=12),IF($G137=Paramètres!$H$5,$D137,0),0)</f>
        <v>0</v>
      </c>
      <c r="AP137" s="116">
        <f>IF(MONTH($B137)=10,IF($G137=Paramètres!$F$4,$D137,0),0)</f>
        <v>0</v>
      </c>
      <c r="AQ137" s="116">
        <f>IF(MONTH($B137)=11,IF($G137=Paramètres!$H$2,$D137,0),0)</f>
        <v>0</v>
      </c>
      <c r="AR137" s="116">
        <f>IF(MONTH($B137)=11,IF($G137=Paramètres!$F$4,$D137,0),0)</f>
        <v>0</v>
      </c>
      <c r="AS137" s="116">
        <f>IF(MONTH($B137)=12,IF($G137=Paramètres!$H$2,$D137,0),0)</f>
        <v>0</v>
      </c>
      <c r="AT137" s="116">
        <f>IF(MONTH($B137)=12,IF($G137=Paramètres!$F$4,$D137,0),0)</f>
        <v>0</v>
      </c>
      <c r="AU137" s="116">
        <f>IF($G137=Paramètres!D$2,$D137,0)</f>
        <v>0</v>
      </c>
      <c r="AV137" s="116">
        <f>IF($G137=Paramètres!D$3,$D137,0)</f>
        <v>0</v>
      </c>
      <c r="AW137" s="116">
        <f>IF($G137=Paramètres!D$4,$D137,0)</f>
        <v>0</v>
      </c>
      <c r="AX137" s="116">
        <f>IF($G137=Paramètres!D$5,$D137,0)</f>
        <v>0</v>
      </c>
      <c r="AY137" s="116">
        <f>IF($G137=Paramètres!D$6,$D137,0)</f>
        <v>0</v>
      </c>
      <c r="AZ137" s="116">
        <f>IF($G137=Paramètres!D$7,$D137,0)</f>
        <v>0</v>
      </c>
      <c r="BA137" s="116">
        <f>IF($G137=Paramètres!D$8,$D137,0)</f>
        <v>0</v>
      </c>
      <c r="BB137" s="116">
        <f>IF($G137=Paramètres!D$9,$D137,0)</f>
        <v>0</v>
      </c>
      <c r="BC137" s="116">
        <f>IF($G137=Paramètres!D$10,$D137,0)</f>
        <v>0</v>
      </c>
      <c r="BD137" s="116">
        <f>IF($G137=Paramètres!D$11,$D137,0)</f>
        <v>0</v>
      </c>
      <c r="BE137" s="116">
        <f>IF($G137=Paramètres!D$12,$D137,0)</f>
        <v>0</v>
      </c>
      <c r="BF137" s="116">
        <f>IF($G137=Paramètres!E$2,$D137,0)</f>
        <v>0</v>
      </c>
      <c r="BG137" s="116">
        <f>IF($G137=Paramètres!E$3,$D137,0)</f>
        <v>0</v>
      </c>
      <c r="BH137" s="116">
        <f>IF($G137=Paramètres!E$4,$D137,0)</f>
        <v>0</v>
      </c>
      <c r="BI137" s="116">
        <f>IF($G137=Paramètres!F$2,$D137,0)</f>
        <v>0</v>
      </c>
      <c r="BJ137" s="116">
        <f>IF($G137=Paramètres!F$3,$D137,0)</f>
        <v>0</v>
      </c>
      <c r="BK137" s="116">
        <f>IF($G137=Paramètres!F$5,$D137,0)</f>
        <v>0</v>
      </c>
      <c r="BL137" s="116">
        <f>IF($G137=Paramètres!F$6,$D137,0)</f>
        <v>0</v>
      </c>
      <c r="BM137" s="116">
        <f>IF($G137=Paramètres!F$7,$D137,0)</f>
        <v>0</v>
      </c>
      <c r="BN137" s="116">
        <f>IF($G137=Paramètres!F$8,$D137,0)</f>
        <v>0</v>
      </c>
      <c r="BO137" s="116">
        <f>IF($G137=Paramètres!F$9,$D137,0)</f>
        <v>0</v>
      </c>
      <c r="BP137" s="116">
        <f t="shared" si="105"/>
        <v>0</v>
      </c>
      <c r="BQ137" s="116">
        <f>IF($G137=Paramètres!H$6,$D137,0)</f>
        <v>0</v>
      </c>
      <c r="BR137" s="116">
        <f>IF($G137=Paramètres!I$2,$D137,0)</f>
        <v>0</v>
      </c>
      <c r="BS137" s="116">
        <f>IF($G137=Paramètres!I$3,$D137,0)</f>
        <v>0</v>
      </c>
      <c r="BT137" s="116">
        <f>IF($G137=Paramètres!I$4,$D137,0)</f>
        <v>0</v>
      </c>
      <c r="BU137" s="116">
        <f>IF($G137=Paramètres!J$2,$D137,0)</f>
        <v>0</v>
      </c>
      <c r="BV137" s="116">
        <f>IF($G137=Paramètres!J$3,$D137,0)</f>
        <v>0</v>
      </c>
      <c r="BW137" s="116">
        <f>IF($G137=Paramètres!J$4,$D137,0)</f>
        <v>0</v>
      </c>
      <c r="BX137" s="116">
        <f t="shared" si="107"/>
        <v>0</v>
      </c>
      <c r="BY137" s="116">
        <f t="shared" si="108"/>
        <v>0</v>
      </c>
      <c r="BZ137" s="116">
        <f t="shared" si="109"/>
        <v>0</v>
      </c>
      <c r="CA137" s="116">
        <f t="shared" si="110"/>
        <v>0</v>
      </c>
      <c r="CB137" s="116">
        <f t="shared" si="111"/>
        <v>0</v>
      </c>
      <c r="CC137" s="116">
        <f t="shared" si="112"/>
        <v>0</v>
      </c>
      <c r="CD137" s="116">
        <f t="shared" si="113"/>
        <v>0</v>
      </c>
      <c r="CE137" s="116">
        <f t="shared" si="114"/>
        <v>0</v>
      </c>
      <c r="CF137" s="116">
        <f t="shared" si="115"/>
        <v>0</v>
      </c>
      <c r="CG137" s="116">
        <f t="shared" si="116"/>
        <v>0</v>
      </c>
      <c r="CH137" s="116">
        <f t="shared" si="117"/>
        <v>0</v>
      </c>
      <c r="CI137" s="116">
        <f t="shared" si="118"/>
        <v>0</v>
      </c>
      <c r="CJ137" s="116">
        <f t="shared" si="119"/>
        <v>0</v>
      </c>
      <c r="CK137" s="116">
        <f t="shared" si="120"/>
        <v>0</v>
      </c>
      <c r="CL137" s="116">
        <f t="shared" si="121"/>
        <v>0</v>
      </c>
      <c r="CM137" s="116">
        <f t="shared" si="122"/>
        <v>0</v>
      </c>
      <c r="CN137" s="116">
        <f t="shared" si="123"/>
        <v>0</v>
      </c>
      <c r="CO137" s="116">
        <f t="shared" si="124"/>
        <v>0</v>
      </c>
      <c r="CP137" s="116">
        <f t="shared" si="125"/>
        <v>0</v>
      </c>
      <c r="CQ137" s="116">
        <f t="shared" si="126"/>
        <v>0</v>
      </c>
      <c r="CR137" s="116">
        <f t="shared" si="127"/>
        <v>0</v>
      </c>
      <c r="CS137" s="116">
        <f t="shared" si="128"/>
        <v>0</v>
      </c>
      <c r="CT137" s="116">
        <f t="shared" si="129"/>
        <v>0</v>
      </c>
      <c r="CU137" s="116">
        <f t="shared" si="130"/>
        <v>0</v>
      </c>
    </row>
    <row r="138" spans="5:99">
      <c r="E138" s="106"/>
      <c r="F138" s="109"/>
      <c r="G138" s="109"/>
      <c r="H138" s="109"/>
      <c r="I138" s="109"/>
      <c r="J138" s="110" t="str">
        <f t="shared" si="106"/>
        <v/>
      </c>
      <c r="K138" s="116">
        <f>IF(MONTH($B138)=1,IF($G138=Paramètres!H$2,$D138,0),0)</f>
        <v>0</v>
      </c>
      <c r="L138" s="116">
        <f>IF(OR(MONTH($B138)=1,MONTH($B138)=2,MONTH($B138)=3),IF($G138=Paramètres!H$3,$D138,0),0)</f>
        <v>0</v>
      </c>
      <c r="M138" s="116">
        <f>IF(OR(MONTH($B138)=1,MONTH($B138)=2,MONTH($B138)=3),IF($G138=Paramètres!H$4,$D138,0),0)</f>
        <v>0</v>
      </c>
      <c r="N138" s="116">
        <f>IF(OR(MONTH($B138)=1,MONTH($B138)=2,MONTH($B138)=3),IF($G138=Paramètres!H$5,$D138,0),0)</f>
        <v>0</v>
      </c>
      <c r="O138" s="116">
        <f>IF(MONTH($B138)=1,IF($G138=Paramètres!F$4,$D138,0),0)</f>
        <v>0</v>
      </c>
      <c r="P138" s="116">
        <f>IF(MONTH($B138)=2,IF($G138=Paramètres!$H$2,$D138,0),0)</f>
        <v>0</v>
      </c>
      <c r="Q138" s="116">
        <f>IF(MONTH($B138)=2,IF($G138=Paramètres!$F$4,$D138,0),0)</f>
        <v>0</v>
      </c>
      <c r="R138" s="116">
        <f>IF(MONTH($B138)=3,IF($G138=Paramètres!$H$2,$D138,0),0)</f>
        <v>0</v>
      </c>
      <c r="S138" s="116">
        <f>IF(MONTH($B138)=3,IF($G138=Paramètres!$F$4,$D138,0),0)</f>
        <v>0</v>
      </c>
      <c r="T138" s="116">
        <f>IF(MONTH($B138)=4,IF($G138=Paramètres!$H$2,$D138,0),0)</f>
        <v>0</v>
      </c>
      <c r="U138" s="116">
        <f>IF(OR(MONTH($B138)=4,MONTH($B138)=5,MONTH($B138)=6),IF($G138=Paramètres!$H$3,$D138,0),0)</f>
        <v>0</v>
      </c>
      <c r="V138" s="116">
        <f>IF(OR(MONTH($B138)=4,MONTH($B138)=5,MONTH($B138)=6),IF($G138=Paramètres!$H$4,$D138,0),0)</f>
        <v>0</v>
      </c>
      <c r="W138" s="116">
        <f>IF(OR(MONTH($B138)=4,MONTH($B138)=5,MONTH($B138)=6),IF($G138=Paramètres!$H$5,$D138,0),0)</f>
        <v>0</v>
      </c>
      <c r="X138" s="116">
        <f>IF(MONTH($B138)=4,IF($G138=Paramètres!$F$4,$D138,0),0)</f>
        <v>0</v>
      </c>
      <c r="Y138" s="116">
        <f>IF(MONTH($B138)=5,IF($G138=Paramètres!$H$2,$D138,0),0)</f>
        <v>0</v>
      </c>
      <c r="Z138" s="116">
        <f>IF(MONTH($B138)=5,IF($G138=Paramètres!$F$4,$D138,0),0)</f>
        <v>0</v>
      </c>
      <c r="AA138" s="116">
        <f>IF(MONTH($B138)=6,IF($G138=Paramètres!$H$2,$D138,0),0)</f>
        <v>0</v>
      </c>
      <c r="AB138" s="116">
        <f>IF(MONTH($B138)=6,IF($G138=Paramètres!$F$4,$D138,0),0)</f>
        <v>0</v>
      </c>
      <c r="AC138" s="116">
        <f>IF(MONTH($B138)=7,IF($G138=Paramètres!$H$2,$D138,0),0)</f>
        <v>0</v>
      </c>
      <c r="AD138" s="116">
        <f>IF(OR(MONTH($B138)=7,MONTH($B138)=8,MONTH($B138)=9),IF($G138=Paramètres!$H$3,$D138,0),0)</f>
        <v>0</v>
      </c>
      <c r="AE138" s="116">
        <f>IF(OR(MONTH($B138)=7,MONTH($B138)=8,MONTH($B138)=9),IF($G138=Paramètres!$H$4,$D138,0),0)</f>
        <v>0</v>
      </c>
      <c r="AF138" s="116">
        <f>IF(OR(MONTH($B138)=7,MONTH($B138)=8,MONTH($B138)=9),IF($G138=Paramètres!$H$5,$D138,0),0)</f>
        <v>0</v>
      </c>
      <c r="AG138" s="116">
        <f>IF(MONTH($B138)=7,IF($G138=Paramètres!$F$4,$D138,0),0)</f>
        <v>0</v>
      </c>
      <c r="AH138" s="116">
        <f>IF(MONTH($B138)=8,IF($G138=Paramètres!$H$2,$D138,0),0)</f>
        <v>0</v>
      </c>
      <c r="AI138" s="116">
        <f>IF(MONTH($B138)=8,IF($G138=Paramètres!$F$4,$D138,0),0)</f>
        <v>0</v>
      </c>
      <c r="AJ138" s="116">
        <f>IF(MONTH($B138)=9,IF($G138=Paramètres!$H$2,$D138,0),0)</f>
        <v>0</v>
      </c>
      <c r="AK138" s="116">
        <f>IF(MONTH($B138)=9,IF($G138=Paramètres!$F$4,$D138,0),0)</f>
        <v>0</v>
      </c>
      <c r="AL138" s="116">
        <f>IF(MONTH($B138)=10,IF($G138=Paramètres!$H$2,$D138,0),0)</f>
        <v>0</v>
      </c>
      <c r="AM138" s="116">
        <f>IF(OR(MONTH($B138)=10,MONTH($B138)=11,MONTH($B138)=12),IF($G138=Paramètres!$H$3,$D138,0),0)</f>
        <v>0</v>
      </c>
      <c r="AN138" s="116">
        <f>IF(OR(MONTH($B138)=10,MONTH($B138)=11,MONTH($B138)=12),IF($G138=Paramètres!$H$4,$D138,0),0)</f>
        <v>0</v>
      </c>
      <c r="AO138" s="116">
        <f>IF(OR(MONTH($B138)=10,MONTH($B138)=11,MONTH($B138)=12),IF($G138=Paramètres!$H$5,$D138,0),0)</f>
        <v>0</v>
      </c>
      <c r="AP138" s="116">
        <f>IF(MONTH($B138)=10,IF($G138=Paramètres!$F$4,$D138,0),0)</f>
        <v>0</v>
      </c>
      <c r="AQ138" s="116">
        <f>IF(MONTH($B138)=11,IF($G138=Paramètres!$H$2,$D138,0),0)</f>
        <v>0</v>
      </c>
      <c r="AR138" s="116">
        <f>IF(MONTH($B138)=11,IF($G138=Paramètres!$F$4,$D138,0),0)</f>
        <v>0</v>
      </c>
      <c r="AS138" s="116">
        <f>IF(MONTH($B138)=12,IF($G138=Paramètres!$H$2,$D138,0),0)</f>
        <v>0</v>
      </c>
      <c r="AT138" s="116">
        <f>IF(MONTH($B138)=12,IF($G138=Paramètres!$F$4,$D138,0),0)</f>
        <v>0</v>
      </c>
      <c r="AU138" s="116">
        <f>IF($G138=Paramètres!D$2,$D138,0)</f>
        <v>0</v>
      </c>
      <c r="AV138" s="116">
        <f>IF($G138=Paramètres!D$3,$D138,0)</f>
        <v>0</v>
      </c>
      <c r="AW138" s="116">
        <f>IF($G138=Paramètres!D$4,$D138,0)</f>
        <v>0</v>
      </c>
      <c r="AX138" s="116">
        <f>IF($G138=Paramètres!D$5,$D138,0)</f>
        <v>0</v>
      </c>
      <c r="AY138" s="116">
        <f>IF($G138=Paramètres!D$6,$D138,0)</f>
        <v>0</v>
      </c>
      <c r="AZ138" s="116">
        <f>IF($G138=Paramètres!D$7,$D138,0)</f>
        <v>0</v>
      </c>
      <c r="BA138" s="116">
        <f>IF($G138=Paramètres!D$8,$D138,0)</f>
        <v>0</v>
      </c>
      <c r="BB138" s="116">
        <f>IF($G138=Paramètres!D$9,$D138,0)</f>
        <v>0</v>
      </c>
      <c r="BC138" s="116">
        <f>IF($G138=Paramètres!D$10,$D138,0)</f>
        <v>0</v>
      </c>
      <c r="BD138" s="116">
        <f>IF($G138=Paramètres!D$11,$D138,0)</f>
        <v>0</v>
      </c>
      <c r="BE138" s="116">
        <f>IF($G138=Paramètres!D$12,$D138,0)</f>
        <v>0</v>
      </c>
      <c r="BF138" s="116">
        <f>IF($G138=Paramètres!E$2,$D138,0)</f>
        <v>0</v>
      </c>
      <c r="BG138" s="116">
        <f>IF($G138=Paramètres!E$3,$D138,0)</f>
        <v>0</v>
      </c>
      <c r="BH138" s="116">
        <f>IF($G138=Paramètres!E$4,$D138,0)</f>
        <v>0</v>
      </c>
      <c r="BI138" s="116">
        <f>IF($G138=Paramètres!F$2,$D138,0)</f>
        <v>0</v>
      </c>
      <c r="BJ138" s="116">
        <f>IF($G138=Paramètres!F$3,$D138,0)</f>
        <v>0</v>
      </c>
      <c r="BK138" s="116">
        <f>IF($G138=Paramètres!F$5,$D138,0)</f>
        <v>0</v>
      </c>
      <c r="BL138" s="116">
        <f>IF($G138=Paramètres!F$6,$D138,0)</f>
        <v>0</v>
      </c>
      <c r="BM138" s="116">
        <f>IF($G138=Paramètres!F$7,$D138,0)</f>
        <v>0</v>
      </c>
      <c r="BN138" s="116">
        <f>IF($G138=Paramètres!F$8,$D138,0)</f>
        <v>0</v>
      </c>
      <c r="BO138" s="116">
        <f>IF($G138=Paramètres!F$9,$D138,0)</f>
        <v>0</v>
      </c>
      <c r="BP138" s="116">
        <f t="shared" si="105"/>
        <v>0</v>
      </c>
      <c r="BQ138" s="116">
        <f>IF($G138=Paramètres!H$6,$D138,0)</f>
        <v>0</v>
      </c>
      <c r="BR138" s="116">
        <f>IF($G138=Paramètres!I$2,$D138,0)</f>
        <v>0</v>
      </c>
      <c r="BS138" s="116">
        <f>IF($G138=Paramètres!I$3,$D138,0)</f>
        <v>0</v>
      </c>
      <c r="BT138" s="116">
        <f>IF($G138=Paramètres!I$4,$D138,0)</f>
        <v>0</v>
      </c>
      <c r="BU138" s="116">
        <f>IF($G138=Paramètres!J$2,$D138,0)</f>
        <v>0</v>
      </c>
      <c r="BV138" s="116">
        <f>IF($G138=Paramètres!J$3,$D138,0)</f>
        <v>0</v>
      </c>
      <c r="BW138" s="116">
        <f>IF($G138=Paramètres!J$4,$D138,0)</f>
        <v>0</v>
      </c>
      <c r="BX138" s="116">
        <f t="shared" si="107"/>
        <v>0</v>
      </c>
      <c r="BY138" s="116">
        <f t="shared" si="108"/>
        <v>0</v>
      </c>
      <c r="BZ138" s="116">
        <f t="shared" si="109"/>
        <v>0</v>
      </c>
      <c r="CA138" s="116">
        <f t="shared" si="110"/>
        <v>0</v>
      </c>
      <c r="CB138" s="116">
        <f t="shared" si="111"/>
        <v>0</v>
      </c>
      <c r="CC138" s="116">
        <f t="shared" si="112"/>
        <v>0</v>
      </c>
      <c r="CD138" s="116">
        <f t="shared" si="113"/>
        <v>0</v>
      </c>
      <c r="CE138" s="116">
        <f t="shared" si="114"/>
        <v>0</v>
      </c>
      <c r="CF138" s="116">
        <f t="shared" si="115"/>
        <v>0</v>
      </c>
      <c r="CG138" s="116">
        <f t="shared" si="116"/>
        <v>0</v>
      </c>
      <c r="CH138" s="116">
        <f t="shared" si="117"/>
        <v>0</v>
      </c>
      <c r="CI138" s="116">
        <f t="shared" si="118"/>
        <v>0</v>
      </c>
      <c r="CJ138" s="116">
        <f t="shared" si="119"/>
        <v>0</v>
      </c>
      <c r="CK138" s="116">
        <f t="shared" si="120"/>
        <v>0</v>
      </c>
      <c r="CL138" s="116">
        <f t="shared" si="121"/>
        <v>0</v>
      </c>
      <c r="CM138" s="116">
        <f t="shared" si="122"/>
        <v>0</v>
      </c>
      <c r="CN138" s="116">
        <f t="shared" si="123"/>
        <v>0</v>
      </c>
      <c r="CO138" s="116">
        <f t="shared" si="124"/>
        <v>0</v>
      </c>
      <c r="CP138" s="116">
        <f t="shared" si="125"/>
        <v>0</v>
      </c>
      <c r="CQ138" s="116">
        <f t="shared" si="126"/>
        <v>0</v>
      </c>
      <c r="CR138" s="116">
        <f t="shared" si="127"/>
        <v>0</v>
      </c>
      <c r="CS138" s="116">
        <f t="shared" si="128"/>
        <v>0</v>
      </c>
      <c r="CT138" s="116">
        <f t="shared" si="129"/>
        <v>0</v>
      </c>
      <c r="CU138" s="116">
        <f t="shared" si="130"/>
        <v>0</v>
      </c>
    </row>
    <row r="139" spans="5:99">
      <c r="E139" s="106"/>
      <c r="F139" s="109"/>
      <c r="G139" s="109"/>
      <c r="H139" s="109"/>
      <c r="I139" s="109"/>
      <c r="J139" s="110" t="str">
        <f t="shared" si="106"/>
        <v/>
      </c>
      <c r="K139" s="116">
        <f>IF(MONTH($B139)=1,IF($G139=Paramètres!H$2,$D139,0),0)</f>
        <v>0</v>
      </c>
      <c r="L139" s="116">
        <f>IF(OR(MONTH($B139)=1,MONTH($B139)=2,MONTH($B139)=3),IF($G139=Paramètres!H$3,$D139,0),0)</f>
        <v>0</v>
      </c>
      <c r="M139" s="116">
        <f>IF(OR(MONTH($B139)=1,MONTH($B139)=2,MONTH($B139)=3),IF($G139=Paramètres!H$4,$D139,0),0)</f>
        <v>0</v>
      </c>
      <c r="N139" s="116">
        <f>IF(OR(MONTH($B139)=1,MONTH($B139)=2,MONTH($B139)=3),IF($G139=Paramètres!H$5,$D139,0),0)</f>
        <v>0</v>
      </c>
      <c r="O139" s="116">
        <f>IF(MONTH($B139)=1,IF($G139=Paramètres!F$4,$D139,0),0)</f>
        <v>0</v>
      </c>
      <c r="P139" s="116">
        <f>IF(MONTH($B139)=2,IF($G139=Paramètres!$H$2,$D139,0),0)</f>
        <v>0</v>
      </c>
      <c r="Q139" s="116">
        <f>IF(MONTH($B139)=2,IF($G139=Paramètres!$F$4,$D139,0),0)</f>
        <v>0</v>
      </c>
      <c r="R139" s="116">
        <f>IF(MONTH($B139)=3,IF($G139=Paramètres!$H$2,$D139,0),0)</f>
        <v>0</v>
      </c>
      <c r="S139" s="116">
        <f>IF(MONTH($B139)=3,IF($G139=Paramètres!$F$4,$D139,0),0)</f>
        <v>0</v>
      </c>
      <c r="T139" s="116">
        <f>IF(MONTH($B139)=4,IF($G139=Paramètres!$H$2,$D139,0),0)</f>
        <v>0</v>
      </c>
      <c r="U139" s="116">
        <f>IF(OR(MONTH($B139)=4,MONTH($B139)=5,MONTH($B139)=6),IF($G139=Paramètres!$H$3,$D139,0),0)</f>
        <v>0</v>
      </c>
      <c r="V139" s="116">
        <f>IF(OR(MONTH($B139)=4,MONTH($B139)=5,MONTH($B139)=6),IF($G139=Paramètres!$H$4,$D139,0),0)</f>
        <v>0</v>
      </c>
      <c r="W139" s="116">
        <f>IF(OR(MONTH($B139)=4,MONTH($B139)=5,MONTH($B139)=6),IF($G139=Paramètres!$H$5,$D139,0),0)</f>
        <v>0</v>
      </c>
      <c r="X139" s="116">
        <f>IF(MONTH($B139)=4,IF($G139=Paramètres!$F$4,$D139,0),0)</f>
        <v>0</v>
      </c>
      <c r="Y139" s="116">
        <f>IF(MONTH($B139)=5,IF($G139=Paramètres!$H$2,$D139,0),0)</f>
        <v>0</v>
      </c>
      <c r="Z139" s="116">
        <f>IF(MONTH($B139)=5,IF($G139=Paramètres!$F$4,$D139,0),0)</f>
        <v>0</v>
      </c>
      <c r="AA139" s="116">
        <f>IF(MONTH($B139)=6,IF($G139=Paramètres!$H$2,$D139,0),0)</f>
        <v>0</v>
      </c>
      <c r="AB139" s="116">
        <f>IF(MONTH($B139)=6,IF($G139=Paramètres!$F$4,$D139,0),0)</f>
        <v>0</v>
      </c>
      <c r="AC139" s="116">
        <f>IF(MONTH($B139)=7,IF($G139=Paramètres!$H$2,$D139,0),0)</f>
        <v>0</v>
      </c>
      <c r="AD139" s="116">
        <f>IF(OR(MONTH($B139)=7,MONTH($B139)=8,MONTH($B139)=9),IF($G139=Paramètres!$H$3,$D139,0),0)</f>
        <v>0</v>
      </c>
      <c r="AE139" s="116">
        <f>IF(OR(MONTH($B139)=7,MONTH($B139)=8,MONTH($B139)=9),IF($G139=Paramètres!$H$4,$D139,0),0)</f>
        <v>0</v>
      </c>
      <c r="AF139" s="116">
        <f>IF(OR(MONTH($B139)=7,MONTH($B139)=8,MONTH($B139)=9),IF($G139=Paramètres!$H$5,$D139,0),0)</f>
        <v>0</v>
      </c>
      <c r="AG139" s="116">
        <f>IF(MONTH($B139)=7,IF($G139=Paramètres!$F$4,$D139,0),0)</f>
        <v>0</v>
      </c>
      <c r="AH139" s="116">
        <f>IF(MONTH($B139)=8,IF($G139=Paramètres!$H$2,$D139,0),0)</f>
        <v>0</v>
      </c>
      <c r="AI139" s="116">
        <f>IF(MONTH($B139)=8,IF($G139=Paramètres!$F$4,$D139,0),0)</f>
        <v>0</v>
      </c>
      <c r="AJ139" s="116">
        <f>IF(MONTH($B139)=9,IF($G139=Paramètres!$H$2,$D139,0),0)</f>
        <v>0</v>
      </c>
      <c r="AK139" s="116">
        <f>IF(MONTH($B139)=9,IF($G139=Paramètres!$F$4,$D139,0),0)</f>
        <v>0</v>
      </c>
      <c r="AL139" s="116">
        <f>IF(MONTH($B139)=10,IF($G139=Paramètres!$H$2,$D139,0),0)</f>
        <v>0</v>
      </c>
      <c r="AM139" s="116">
        <f>IF(OR(MONTH($B139)=10,MONTH($B139)=11,MONTH($B139)=12),IF($G139=Paramètres!$H$3,$D139,0),0)</f>
        <v>0</v>
      </c>
      <c r="AN139" s="116">
        <f>IF(OR(MONTH($B139)=10,MONTH($B139)=11,MONTH($B139)=12),IF($G139=Paramètres!$H$4,$D139,0),0)</f>
        <v>0</v>
      </c>
      <c r="AO139" s="116">
        <f>IF(OR(MONTH($B139)=10,MONTH($B139)=11,MONTH($B139)=12),IF($G139=Paramètres!$H$5,$D139,0),0)</f>
        <v>0</v>
      </c>
      <c r="AP139" s="116">
        <f>IF(MONTH($B139)=10,IF($G139=Paramètres!$F$4,$D139,0),0)</f>
        <v>0</v>
      </c>
      <c r="AQ139" s="116">
        <f>IF(MONTH($B139)=11,IF($G139=Paramètres!$H$2,$D139,0),0)</f>
        <v>0</v>
      </c>
      <c r="AR139" s="116">
        <f>IF(MONTH($B139)=11,IF($G139=Paramètres!$F$4,$D139,0),0)</f>
        <v>0</v>
      </c>
      <c r="AS139" s="116">
        <f>IF(MONTH($B139)=12,IF($G139=Paramètres!$H$2,$D139,0),0)</f>
        <v>0</v>
      </c>
      <c r="AT139" s="116">
        <f>IF(MONTH($B139)=12,IF($G139=Paramètres!$F$4,$D139,0),0)</f>
        <v>0</v>
      </c>
      <c r="AU139" s="116">
        <f>IF($G139=Paramètres!D$2,$D139,0)</f>
        <v>0</v>
      </c>
      <c r="AV139" s="116">
        <f>IF($G139=Paramètres!D$3,$D139,0)</f>
        <v>0</v>
      </c>
      <c r="AW139" s="116">
        <f>IF($G139=Paramètres!D$4,$D139,0)</f>
        <v>0</v>
      </c>
      <c r="AX139" s="116">
        <f>IF($G139=Paramètres!D$5,$D139,0)</f>
        <v>0</v>
      </c>
      <c r="AY139" s="116">
        <f>IF($G139=Paramètres!D$6,$D139,0)</f>
        <v>0</v>
      </c>
      <c r="AZ139" s="116">
        <f>IF($G139=Paramètres!D$7,$D139,0)</f>
        <v>0</v>
      </c>
      <c r="BA139" s="116">
        <f>IF($G139=Paramètres!D$8,$D139,0)</f>
        <v>0</v>
      </c>
      <c r="BB139" s="116">
        <f>IF($G139=Paramètres!D$9,$D139,0)</f>
        <v>0</v>
      </c>
      <c r="BC139" s="116">
        <f>IF($G139=Paramètres!D$10,$D139,0)</f>
        <v>0</v>
      </c>
      <c r="BD139" s="116">
        <f>IF($G139=Paramètres!D$11,$D139,0)</f>
        <v>0</v>
      </c>
      <c r="BE139" s="116">
        <f>IF($G139=Paramètres!D$12,$D139,0)</f>
        <v>0</v>
      </c>
      <c r="BF139" s="116">
        <f>IF($G139=Paramètres!E$2,$D139,0)</f>
        <v>0</v>
      </c>
      <c r="BG139" s="116">
        <f>IF($G139=Paramètres!E$3,$D139,0)</f>
        <v>0</v>
      </c>
      <c r="BH139" s="116">
        <f>IF($G139=Paramètres!E$4,$D139,0)</f>
        <v>0</v>
      </c>
      <c r="BI139" s="116">
        <f>IF($G139=Paramètres!F$2,$D139,0)</f>
        <v>0</v>
      </c>
      <c r="BJ139" s="116">
        <f>IF($G139=Paramètres!F$3,$D139,0)</f>
        <v>0</v>
      </c>
      <c r="BK139" s="116">
        <f>IF($G139=Paramètres!F$5,$D139,0)</f>
        <v>0</v>
      </c>
      <c r="BL139" s="116">
        <f>IF($G139=Paramètres!F$6,$D139,0)</f>
        <v>0</v>
      </c>
      <c r="BM139" s="116">
        <f>IF($G139=Paramètres!F$7,$D139,0)</f>
        <v>0</v>
      </c>
      <c r="BN139" s="116">
        <f>IF($G139=Paramètres!F$8,$D139,0)</f>
        <v>0</v>
      </c>
      <c r="BO139" s="116">
        <f>IF($G139=Paramètres!F$9,$D139,0)</f>
        <v>0</v>
      </c>
      <c r="BP139" s="116">
        <f t="shared" si="105"/>
        <v>0</v>
      </c>
      <c r="BQ139" s="116">
        <f>IF($G139=Paramètres!H$6,$D139,0)</f>
        <v>0</v>
      </c>
      <c r="BR139" s="116">
        <f>IF($G139=Paramètres!I$2,$D139,0)</f>
        <v>0</v>
      </c>
      <c r="BS139" s="116">
        <f>IF($G139=Paramètres!I$3,$D139,0)</f>
        <v>0</v>
      </c>
      <c r="BT139" s="116">
        <f>IF($G139=Paramètres!I$4,$D139,0)</f>
        <v>0</v>
      </c>
      <c r="BU139" s="116">
        <f>IF($G139=Paramètres!J$2,$D139,0)</f>
        <v>0</v>
      </c>
      <c r="BV139" s="116">
        <f>IF($G139=Paramètres!J$3,$D139,0)</f>
        <v>0</v>
      </c>
      <c r="BW139" s="116">
        <f>IF($G139=Paramètres!J$4,$D139,0)</f>
        <v>0</v>
      </c>
      <c r="BX139" s="116">
        <f t="shared" si="107"/>
        <v>0</v>
      </c>
      <c r="BY139" s="116">
        <f t="shared" si="108"/>
        <v>0</v>
      </c>
      <c r="BZ139" s="116">
        <f t="shared" si="109"/>
        <v>0</v>
      </c>
      <c r="CA139" s="116">
        <f t="shared" si="110"/>
        <v>0</v>
      </c>
      <c r="CB139" s="116">
        <f t="shared" si="111"/>
        <v>0</v>
      </c>
      <c r="CC139" s="116">
        <f t="shared" si="112"/>
        <v>0</v>
      </c>
      <c r="CD139" s="116">
        <f t="shared" si="113"/>
        <v>0</v>
      </c>
      <c r="CE139" s="116">
        <f t="shared" si="114"/>
        <v>0</v>
      </c>
      <c r="CF139" s="116">
        <f t="shared" si="115"/>
        <v>0</v>
      </c>
      <c r="CG139" s="116">
        <f t="shared" si="116"/>
        <v>0</v>
      </c>
      <c r="CH139" s="116">
        <f t="shared" si="117"/>
        <v>0</v>
      </c>
      <c r="CI139" s="116">
        <f t="shared" si="118"/>
        <v>0</v>
      </c>
      <c r="CJ139" s="116">
        <f t="shared" si="119"/>
        <v>0</v>
      </c>
      <c r="CK139" s="116">
        <f t="shared" si="120"/>
        <v>0</v>
      </c>
      <c r="CL139" s="116">
        <f t="shared" si="121"/>
        <v>0</v>
      </c>
      <c r="CM139" s="116">
        <f t="shared" si="122"/>
        <v>0</v>
      </c>
      <c r="CN139" s="116">
        <f t="shared" si="123"/>
        <v>0</v>
      </c>
      <c r="CO139" s="116">
        <f t="shared" si="124"/>
        <v>0</v>
      </c>
      <c r="CP139" s="116">
        <f t="shared" si="125"/>
        <v>0</v>
      </c>
      <c r="CQ139" s="116">
        <f t="shared" si="126"/>
        <v>0</v>
      </c>
      <c r="CR139" s="116">
        <f t="shared" si="127"/>
        <v>0</v>
      </c>
      <c r="CS139" s="116">
        <f t="shared" si="128"/>
        <v>0</v>
      </c>
      <c r="CT139" s="116">
        <f t="shared" si="129"/>
        <v>0</v>
      </c>
      <c r="CU139" s="116">
        <f t="shared" si="130"/>
        <v>0</v>
      </c>
    </row>
    <row r="140" spans="5:99">
      <c r="E140" s="106"/>
      <c r="F140" s="109"/>
      <c r="G140" s="109"/>
      <c r="H140" s="109"/>
      <c r="I140" s="109"/>
      <c r="J140" s="110" t="str">
        <f t="shared" si="106"/>
        <v/>
      </c>
      <c r="K140" s="116">
        <f>IF(MONTH($B140)=1,IF($G140=Paramètres!H$2,$D140,0),0)</f>
        <v>0</v>
      </c>
      <c r="L140" s="116">
        <f>IF(OR(MONTH($B140)=1,MONTH($B140)=2,MONTH($B140)=3),IF($G140=Paramètres!H$3,$D140,0),0)</f>
        <v>0</v>
      </c>
      <c r="M140" s="116">
        <f>IF(OR(MONTH($B140)=1,MONTH($B140)=2,MONTH($B140)=3),IF($G140=Paramètres!H$4,$D140,0),0)</f>
        <v>0</v>
      </c>
      <c r="N140" s="116">
        <f>IF(OR(MONTH($B140)=1,MONTH($B140)=2,MONTH($B140)=3),IF($G140=Paramètres!H$5,$D140,0),0)</f>
        <v>0</v>
      </c>
      <c r="O140" s="116">
        <f>IF(MONTH($B140)=1,IF($G140=Paramètres!F$4,$D140,0),0)</f>
        <v>0</v>
      </c>
      <c r="P140" s="116">
        <f>IF(MONTH($B140)=2,IF($G140=Paramètres!$H$2,$D140,0),0)</f>
        <v>0</v>
      </c>
      <c r="Q140" s="116">
        <f>IF(MONTH($B140)=2,IF($G140=Paramètres!$F$4,$D140,0),0)</f>
        <v>0</v>
      </c>
      <c r="R140" s="116">
        <f>IF(MONTH($B140)=3,IF($G140=Paramètres!$H$2,$D140,0),0)</f>
        <v>0</v>
      </c>
      <c r="S140" s="116">
        <f>IF(MONTH($B140)=3,IF($G140=Paramètres!$F$4,$D140,0),0)</f>
        <v>0</v>
      </c>
      <c r="T140" s="116">
        <f>IF(MONTH($B140)=4,IF($G140=Paramètres!$H$2,$D140,0),0)</f>
        <v>0</v>
      </c>
      <c r="U140" s="116">
        <f>IF(OR(MONTH($B140)=4,MONTH($B140)=5,MONTH($B140)=6),IF($G140=Paramètres!$H$3,$D140,0),0)</f>
        <v>0</v>
      </c>
      <c r="V140" s="116">
        <f>IF(OR(MONTH($B140)=4,MONTH($B140)=5,MONTH($B140)=6),IF($G140=Paramètres!$H$4,$D140,0),0)</f>
        <v>0</v>
      </c>
      <c r="W140" s="116">
        <f>IF(OR(MONTH($B140)=4,MONTH($B140)=5,MONTH($B140)=6),IF($G140=Paramètres!$H$5,$D140,0),0)</f>
        <v>0</v>
      </c>
      <c r="X140" s="116">
        <f>IF(MONTH($B140)=4,IF($G140=Paramètres!$F$4,$D140,0),0)</f>
        <v>0</v>
      </c>
      <c r="Y140" s="116">
        <f>IF(MONTH($B140)=5,IF($G140=Paramètres!$H$2,$D140,0),0)</f>
        <v>0</v>
      </c>
      <c r="Z140" s="116">
        <f>IF(MONTH($B140)=5,IF($G140=Paramètres!$F$4,$D140,0),0)</f>
        <v>0</v>
      </c>
      <c r="AA140" s="116">
        <f>IF(MONTH($B140)=6,IF($G140=Paramètres!$H$2,$D140,0),0)</f>
        <v>0</v>
      </c>
      <c r="AB140" s="116">
        <f>IF(MONTH($B140)=6,IF($G140=Paramètres!$F$4,$D140,0),0)</f>
        <v>0</v>
      </c>
      <c r="AC140" s="116">
        <f>IF(MONTH($B140)=7,IF($G140=Paramètres!$H$2,$D140,0),0)</f>
        <v>0</v>
      </c>
      <c r="AD140" s="116">
        <f>IF(OR(MONTH($B140)=7,MONTH($B140)=8,MONTH($B140)=9),IF($G140=Paramètres!$H$3,$D140,0),0)</f>
        <v>0</v>
      </c>
      <c r="AE140" s="116">
        <f>IF(OR(MONTH($B140)=7,MONTH($B140)=8,MONTH($B140)=9),IF($G140=Paramètres!$H$4,$D140,0),0)</f>
        <v>0</v>
      </c>
      <c r="AF140" s="116">
        <f>IF(OR(MONTH($B140)=7,MONTH($B140)=8,MONTH($B140)=9),IF($G140=Paramètres!$H$5,$D140,0),0)</f>
        <v>0</v>
      </c>
      <c r="AG140" s="116">
        <f>IF(MONTH($B140)=7,IF($G140=Paramètres!$F$4,$D140,0),0)</f>
        <v>0</v>
      </c>
      <c r="AH140" s="116">
        <f>IF(MONTH($B140)=8,IF($G140=Paramètres!$H$2,$D140,0),0)</f>
        <v>0</v>
      </c>
      <c r="AI140" s="116">
        <f>IF(MONTH($B140)=8,IF($G140=Paramètres!$F$4,$D140,0),0)</f>
        <v>0</v>
      </c>
      <c r="AJ140" s="116">
        <f>IF(MONTH($B140)=9,IF($G140=Paramètres!$H$2,$D140,0),0)</f>
        <v>0</v>
      </c>
      <c r="AK140" s="116">
        <f>IF(MONTH($B140)=9,IF($G140=Paramètres!$F$4,$D140,0),0)</f>
        <v>0</v>
      </c>
      <c r="AL140" s="116">
        <f>IF(MONTH($B140)=10,IF($G140=Paramètres!$H$2,$D140,0),0)</f>
        <v>0</v>
      </c>
      <c r="AM140" s="116">
        <f>IF(OR(MONTH($B140)=10,MONTH($B140)=11,MONTH($B140)=12),IF($G140=Paramètres!$H$3,$D140,0),0)</f>
        <v>0</v>
      </c>
      <c r="AN140" s="116">
        <f>IF(OR(MONTH($B140)=10,MONTH($B140)=11,MONTH($B140)=12),IF($G140=Paramètres!$H$4,$D140,0),0)</f>
        <v>0</v>
      </c>
      <c r="AO140" s="116">
        <f>IF(OR(MONTH($B140)=10,MONTH($B140)=11,MONTH($B140)=12),IF($G140=Paramètres!$H$5,$D140,0),0)</f>
        <v>0</v>
      </c>
      <c r="AP140" s="116">
        <f>IF(MONTH($B140)=10,IF($G140=Paramètres!$F$4,$D140,0),0)</f>
        <v>0</v>
      </c>
      <c r="AQ140" s="116">
        <f>IF(MONTH($B140)=11,IF($G140=Paramètres!$H$2,$D140,0),0)</f>
        <v>0</v>
      </c>
      <c r="AR140" s="116">
        <f>IF(MONTH($B140)=11,IF($G140=Paramètres!$F$4,$D140,0),0)</f>
        <v>0</v>
      </c>
      <c r="AS140" s="116">
        <f>IF(MONTH($B140)=12,IF($G140=Paramètres!$H$2,$D140,0),0)</f>
        <v>0</v>
      </c>
      <c r="AT140" s="116">
        <f>IF(MONTH($B140)=12,IF($G140=Paramètres!$F$4,$D140,0),0)</f>
        <v>0</v>
      </c>
      <c r="AU140" s="116">
        <f>IF($G140=Paramètres!D$2,$D140,0)</f>
        <v>0</v>
      </c>
      <c r="AV140" s="116">
        <f>IF($G140=Paramètres!D$3,$D140,0)</f>
        <v>0</v>
      </c>
      <c r="AW140" s="116">
        <f>IF($G140=Paramètres!D$4,$D140,0)</f>
        <v>0</v>
      </c>
      <c r="AX140" s="116">
        <f>IF($G140=Paramètres!D$5,$D140,0)</f>
        <v>0</v>
      </c>
      <c r="AY140" s="116">
        <f>IF($G140=Paramètres!D$6,$D140,0)</f>
        <v>0</v>
      </c>
      <c r="AZ140" s="116">
        <f>IF($G140=Paramètres!D$7,$D140,0)</f>
        <v>0</v>
      </c>
      <c r="BA140" s="116">
        <f>IF($G140=Paramètres!D$8,$D140,0)</f>
        <v>0</v>
      </c>
      <c r="BB140" s="116">
        <f>IF($G140=Paramètres!D$9,$D140,0)</f>
        <v>0</v>
      </c>
      <c r="BC140" s="116">
        <f>IF($G140=Paramètres!D$10,$D140,0)</f>
        <v>0</v>
      </c>
      <c r="BD140" s="116">
        <f>IF($G140=Paramètres!D$11,$D140,0)</f>
        <v>0</v>
      </c>
      <c r="BE140" s="116">
        <f>IF($G140=Paramètres!D$12,$D140,0)</f>
        <v>0</v>
      </c>
      <c r="BF140" s="116">
        <f>IF($G140=Paramètres!E$2,$D140,0)</f>
        <v>0</v>
      </c>
      <c r="BG140" s="116">
        <f>IF($G140=Paramètres!E$3,$D140,0)</f>
        <v>0</v>
      </c>
      <c r="BH140" s="116">
        <f>IF($G140=Paramètres!E$4,$D140,0)</f>
        <v>0</v>
      </c>
      <c r="BI140" s="116">
        <f>IF($G140=Paramètres!F$2,$D140,0)</f>
        <v>0</v>
      </c>
      <c r="BJ140" s="116">
        <f>IF($G140=Paramètres!F$3,$D140,0)</f>
        <v>0</v>
      </c>
      <c r="BK140" s="116">
        <f>IF($G140=Paramètres!F$5,$D140,0)</f>
        <v>0</v>
      </c>
      <c r="BL140" s="116">
        <f>IF($G140=Paramètres!F$6,$D140,0)</f>
        <v>0</v>
      </c>
      <c r="BM140" s="116">
        <f>IF($G140=Paramètres!F$7,$D140,0)</f>
        <v>0</v>
      </c>
      <c r="BN140" s="116">
        <f>IF($G140=Paramètres!F$8,$D140,0)</f>
        <v>0</v>
      </c>
      <c r="BO140" s="116">
        <f>IF($G140=Paramètres!F$9,$D140,0)</f>
        <v>0</v>
      </c>
      <c r="BP140" s="116">
        <f t="shared" si="105"/>
        <v>0</v>
      </c>
      <c r="BQ140" s="116">
        <f>IF($G140=Paramètres!H$6,$D140,0)</f>
        <v>0</v>
      </c>
      <c r="BR140" s="116">
        <f>IF($G140=Paramètres!I$2,$D140,0)</f>
        <v>0</v>
      </c>
      <c r="BS140" s="116">
        <f>IF($G140=Paramètres!I$3,$D140,0)</f>
        <v>0</v>
      </c>
      <c r="BT140" s="116">
        <f>IF($G140=Paramètres!I$4,$D140,0)</f>
        <v>0</v>
      </c>
      <c r="BU140" s="116">
        <f>IF($G140=Paramètres!J$2,$D140,0)</f>
        <v>0</v>
      </c>
      <c r="BV140" s="116">
        <f>IF($G140=Paramètres!J$3,$D140,0)</f>
        <v>0</v>
      </c>
      <c r="BW140" s="116">
        <f>IF($G140=Paramètres!J$4,$D140,0)</f>
        <v>0</v>
      </c>
      <c r="BX140" s="116">
        <f t="shared" si="107"/>
        <v>0</v>
      </c>
      <c r="BY140" s="116">
        <f t="shared" si="108"/>
        <v>0</v>
      </c>
      <c r="BZ140" s="116">
        <f t="shared" si="109"/>
        <v>0</v>
      </c>
      <c r="CA140" s="116">
        <f t="shared" si="110"/>
        <v>0</v>
      </c>
      <c r="CB140" s="116">
        <f t="shared" si="111"/>
        <v>0</v>
      </c>
      <c r="CC140" s="116">
        <f t="shared" si="112"/>
        <v>0</v>
      </c>
      <c r="CD140" s="116">
        <f t="shared" si="113"/>
        <v>0</v>
      </c>
      <c r="CE140" s="116">
        <f t="shared" si="114"/>
        <v>0</v>
      </c>
      <c r="CF140" s="116">
        <f t="shared" si="115"/>
        <v>0</v>
      </c>
      <c r="CG140" s="116">
        <f t="shared" si="116"/>
        <v>0</v>
      </c>
      <c r="CH140" s="116">
        <f t="shared" si="117"/>
        <v>0</v>
      </c>
      <c r="CI140" s="116">
        <f t="shared" si="118"/>
        <v>0</v>
      </c>
      <c r="CJ140" s="116">
        <f t="shared" si="119"/>
        <v>0</v>
      </c>
      <c r="CK140" s="116">
        <f t="shared" si="120"/>
        <v>0</v>
      </c>
      <c r="CL140" s="116">
        <f t="shared" si="121"/>
        <v>0</v>
      </c>
      <c r="CM140" s="116">
        <f t="shared" si="122"/>
        <v>0</v>
      </c>
      <c r="CN140" s="116">
        <f t="shared" si="123"/>
        <v>0</v>
      </c>
      <c r="CO140" s="116">
        <f t="shared" si="124"/>
        <v>0</v>
      </c>
      <c r="CP140" s="116">
        <f t="shared" si="125"/>
        <v>0</v>
      </c>
      <c r="CQ140" s="116">
        <f t="shared" si="126"/>
        <v>0</v>
      </c>
      <c r="CR140" s="116">
        <f t="shared" si="127"/>
        <v>0</v>
      </c>
      <c r="CS140" s="116">
        <f t="shared" si="128"/>
        <v>0</v>
      </c>
      <c r="CT140" s="116">
        <f t="shared" si="129"/>
        <v>0</v>
      </c>
      <c r="CU140" s="116">
        <f t="shared" si="130"/>
        <v>0</v>
      </c>
    </row>
    <row r="141" spans="5:99">
      <c r="E141" s="106"/>
      <c r="F141" s="109"/>
      <c r="G141" s="109"/>
      <c r="H141" s="109"/>
      <c r="I141" s="109"/>
      <c r="J141" s="110" t="str">
        <f t="shared" si="106"/>
        <v/>
      </c>
      <c r="K141" s="116">
        <f>IF(MONTH($B141)=1,IF($G141=Paramètres!H$2,$D141,0),0)</f>
        <v>0</v>
      </c>
      <c r="L141" s="116">
        <f>IF(OR(MONTH($B141)=1,MONTH($B141)=2,MONTH($B141)=3),IF($G141=Paramètres!H$3,$D141,0),0)</f>
        <v>0</v>
      </c>
      <c r="M141" s="116">
        <f>IF(OR(MONTH($B141)=1,MONTH($B141)=2,MONTH($B141)=3),IF($G141=Paramètres!H$4,$D141,0),0)</f>
        <v>0</v>
      </c>
      <c r="N141" s="116">
        <f>IF(OR(MONTH($B141)=1,MONTH($B141)=2,MONTH($B141)=3),IF($G141=Paramètres!H$5,$D141,0),0)</f>
        <v>0</v>
      </c>
      <c r="O141" s="116">
        <f>IF(MONTH($B141)=1,IF($G141=Paramètres!F$4,$D141,0),0)</f>
        <v>0</v>
      </c>
      <c r="P141" s="116">
        <f>IF(MONTH($B141)=2,IF($G141=Paramètres!$H$2,$D141,0),0)</f>
        <v>0</v>
      </c>
      <c r="Q141" s="116">
        <f>IF(MONTH($B141)=2,IF($G141=Paramètres!$F$4,$D141,0),0)</f>
        <v>0</v>
      </c>
      <c r="R141" s="116">
        <f>IF(MONTH($B141)=3,IF($G141=Paramètres!$H$2,$D141,0),0)</f>
        <v>0</v>
      </c>
      <c r="S141" s="116">
        <f>IF(MONTH($B141)=3,IF($G141=Paramètres!$F$4,$D141,0),0)</f>
        <v>0</v>
      </c>
      <c r="T141" s="116">
        <f>IF(MONTH($B141)=4,IF($G141=Paramètres!$H$2,$D141,0),0)</f>
        <v>0</v>
      </c>
      <c r="U141" s="116">
        <f>IF(OR(MONTH($B141)=4,MONTH($B141)=5,MONTH($B141)=6),IF($G141=Paramètres!$H$3,$D141,0),0)</f>
        <v>0</v>
      </c>
      <c r="V141" s="116">
        <f>IF(OR(MONTH($B141)=4,MONTH($B141)=5,MONTH($B141)=6),IF($G141=Paramètres!$H$4,$D141,0),0)</f>
        <v>0</v>
      </c>
      <c r="W141" s="116">
        <f>IF(OR(MONTH($B141)=4,MONTH($B141)=5,MONTH($B141)=6),IF($G141=Paramètres!$H$5,$D141,0),0)</f>
        <v>0</v>
      </c>
      <c r="X141" s="116">
        <f>IF(MONTH($B141)=4,IF($G141=Paramètres!$F$4,$D141,0),0)</f>
        <v>0</v>
      </c>
      <c r="Y141" s="116">
        <f>IF(MONTH($B141)=5,IF($G141=Paramètres!$H$2,$D141,0),0)</f>
        <v>0</v>
      </c>
      <c r="Z141" s="116">
        <f>IF(MONTH($B141)=5,IF($G141=Paramètres!$F$4,$D141,0),0)</f>
        <v>0</v>
      </c>
      <c r="AA141" s="116">
        <f>IF(MONTH($B141)=6,IF($G141=Paramètres!$H$2,$D141,0),0)</f>
        <v>0</v>
      </c>
      <c r="AB141" s="116">
        <f>IF(MONTH($B141)=6,IF($G141=Paramètres!$F$4,$D141,0),0)</f>
        <v>0</v>
      </c>
      <c r="AC141" s="116">
        <f>IF(MONTH($B141)=7,IF($G141=Paramètres!$H$2,$D141,0),0)</f>
        <v>0</v>
      </c>
      <c r="AD141" s="116">
        <f>IF(OR(MONTH($B141)=7,MONTH($B141)=8,MONTH($B141)=9),IF($G141=Paramètres!$H$3,$D141,0),0)</f>
        <v>0</v>
      </c>
      <c r="AE141" s="116">
        <f>IF(OR(MONTH($B141)=7,MONTH($B141)=8,MONTH($B141)=9),IF($G141=Paramètres!$H$4,$D141,0),0)</f>
        <v>0</v>
      </c>
      <c r="AF141" s="116">
        <f>IF(OR(MONTH($B141)=7,MONTH($B141)=8,MONTH($B141)=9),IF($G141=Paramètres!$H$5,$D141,0),0)</f>
        <v>0</v>
      </c>
      <c r="AG141" s="116">
        <f>IF(MONTH($B141)=7,IF($G141=Paramètres!$F$4,$D141,0),0)</f>
        <v>0</v>
      </c>
      <c r="AH141" s="116">
        <f>IF(MONTH($B141)=8,IF($G141=Paramètres!$H$2,$D141,0),0)</f>
        <v>0</v>
      </c>
      <c r="AI141" s="116">
        <f>IF(MONTH($B141)=8,IF($G141=Paramètres!$F$4,$D141,0),0)</f>
        <v>0</v>
      </c>
      <c r="AJ141" s="116">
        <f>IF(MONTH($B141)=9,IF($G141=Paramètres!$H$2,$D141,0),0)</f>
        <v>0</v>
      </c>
      <c r="AK141" s="116">
        <f>IF(MONTH($B141)=9,IF($G141=Paramètres!$F$4,$D141,0),0)</f>
        <v>0</v>
      </c>
      <c r="AL141" s="116">
        <f>IF(MONTH($B141)=10,IF($G141=Paramètres!$H$2,$D141,0),0)</f>
        <v>0</v>
      </c>
      <c r="AM141" s="116">
        <f>IF(OR(MONTH($B141)=10,MONTH($B141)=11,MONTH($B141)=12),IF($G141=Paramètres!$H$3,$D141,0),0)</f>
        <v>0</v>
      </c>
      <c r="AN141" s="116">
        <f>IF(OR(MONTH($B141)=10,MONTH($B141)=11,MONTH($B141)=12),IF($G141=Paramètres!$H$4,$D141,0),0)</f>
        <v>0</v>
      </c>
      <c r="AO141" s="116">
        <f>IF(OR(MONTH($B141)=10,MONTH($B141)=11,MONTH($B141)=12),IF($G141=Paramètres!$H$5,$D141,0),0)</f>
        <v>0</v>
      </c>
      <c r="AP141" s="116">
        <f>IF(MONTH($B141)=10,IF($G141=Paramètres!$F$4,$D141,0),0)</f>
        <v>0</v>
      </c>
      <c r="AQ141" s="116">
        <f>IF(MONTH($B141)=11,IF($G141=Paramètres!$H$2,$D141,0),0)</f>
        <v>0</v>
      </c>
      <c r="AR141" s="116">
        <f>IF(MONTH($B141)=11,IF($G141=Paramètres!$F$4,$D141,0),0)</f>
        <v>0</v>
      </c>
      <c r="AS141" s="116">
        <f>IF(MONTH($B141)=12,IF($G141=Paramètres!$H$2,$D141,0),0)</f>
        <v>0</v>
      </c>
      <c r="AT141" s="116">
        <f>IF(MONTH($B141)=12,IF($G141=Paramètres!$F$4,$D141,0),0)</f>
        <v>0</v>
      </c>
      <c r="AU141" s="116">
        <f>IF($G141=Paramètres!D$2,$D141,0)</f>
        <v>0</v>
      </c>
      <c r="AV141" s="116">
        <f>IF($G141=Paramètres!D$3,$D141,0)</f>
        <v>0</v>
      </c>
      <c r="AW141" s="116">
        <f>IF($G141=Paramètres!D$4,$D141,0)</f>
        <v>0</v>
      </c>
      <c r="AX141" s="116">
        <f>IF($G141=Paramètres!D$5,$D141,0)</f>
        <v>0</v>
      </c>
      <c r="AY141" s="116">
        <f>IF($G141=Paramètres!D$6,$D141,0)</f>
        <v>0</v>
      </c>
      <c r="AZ141" s="116">
        <f>IF($G141=Paramètres!D$7,$D141,0)</f>
        <v>0</v>
      </c>
      <c r="BA141" s="116">
        <f>IF($G141=Paramètres!D$8,$D141,0)</f>
        <v>0</v>
      </c>
      <c r="BB141" s="116">
        <f>IF($G141=Paramètres!D$9,$D141,0)</f>
        <v>0</v>
      </c>
      <c r="BC141" s="116">
        <f>IF($G141=Paramètres!D$10,$D141,0)</f>
        <v>0</v>
      </c>
      <c r="BD141" s="116">
        <f>IF($G141=Paramètres!D$11,$D141,0)</f>
        <v>0</v>
      </c>
      <c r="BE141" s="116">
        <f>IF($G141=Paramètres!D$12,$D141,0)</f>
        <v>0</v>
      </c>
      <c r="BF141" s="116">
        <f>IF($G141=Paramètres!E$2,$D141,0)</f>
        <v>0</v>
      </c>
      <c r="BG141" s="116">
        <f>IF($G141=Paramètres!E$3,$D141,0)</f>
        <v>0</v>
      </c>
      <c r="BH141" s="116">
        <f>IF($G141=Paramètres!E$4,$D141,0)</f>
        <v>0</v>
      </c>
      <c r="BI141" s="116">
        <f>IF($G141=Paramètres!F$2,$D141,0)</f>
        <v>0</v>
      </c>
      <c r="BJ141" s="116">
        <f>IF($G141=Paramètres!F$3,$D141,0)</f>
        <v>0</v>
      </c>
      <c r="BK141" s="116">
        <f>IF($G141=Paramètres!F$5,$D141,0)</f>
        <v>0</v>
      </c>
      <c r="BL141" s="116">
        <f>IF($G141=Paramètres!F$6,$D141,0)</f>
        <v>0</v>
      </c>
      <c r="BM141" s="116">
        <f>IF($G141=Paramètres!F$7,$D141,0)</f>
        <v>0</v>
      </c>
      <c r="BN141" s="116">
        <f>IF($G141=Paramètres!F$8,$D141,0)</f>
        <v>0</v>
      </c>
      <c r="BO141" s="116">
        <f>IF($G141=Paramètres!F$9,$D141,0)</f>
        <v>0</v>
      </c>
      <c r="BP141" s="116">
        <f t="shared" si="105"/>
        <v>0</v>
      </c>
      <c r="BQ141" s="116">
        <f>IF($G141=Paramètres!H$6,$D141,0)</f>
        <v>0</v>
      </c>
      <c r="BR141" s="116">
        <f>IF($G141=Paramètres!I$2,$D141,0)</f>
        <v>0</v>
      </c>
      <c r="BS141" s="116">
        <f>IF($G141=Paramètres!I$3,$D141,0)</f>
        <v>0</v>
      </c>
      <c r="BT141" s="116">
        <f>IF($G141=Paramètres!I$4,$D141,0)</f>
        <v>0</v>
      </c>
      <c r="BU141" s="116">
        <f>IF($G141=Paramètres!J$2,$D141,0)</f>
        <v>0</v>
      </c>
      <c r="BV141" s="116">
        <f>IF($G141=Paramètres!J$3,$D141,0)</f>
        <v>0</v>
      </c>
      <c r="BW141" s="116">
        <f>IF($G141=Paramètres!J$4,$D141,0)</f>
        <v>0</v>
      </c>
      <c r="BX141" s="116">
        <f t="shared" si="107"/>
        <v>0</v>
      </c>
      <c r="BY141" s="116">
        <f t="shared" si="108"/>
        <v>0</v>
      </c>
      <c r="BZ141" s="116">
        <f t="shared" si="109"/>
        <v>0</v>
      </c>
      <c r="CA141" s="116">
        <f t="shared" si="110"/>
        <v>0</v>
      </c>
      <c r="CB141" s="116">
        <f t="shared" si="111"/>
        <v>0</v>
      </c>
      <c r="CC141" s="116">
        <f t="shared" si="112"/>
        <v>0</v>
      </c>
      <c r="CD141" s="116">
        <f t="shared" si="113"/>
        <v>0</v>
      </c>
      <c r="CE141" s="116">
        <f t="shared" si="114"/>
        <v>0</v>
      </c>
      <c r="CF141" s="116">
        <f t="shared" si="115"/>
        <v>0</v>
      </c>
      <c r="CG141" s="116">
        <f t="shared" si="116"/>
        <v>0</v>
      </c>
      <c r="CH141" s="116">
        <f t="shared" si="117"/>
        <v>0</v>
      </c>
      <c r="CI141" s="116">
        <f t="shared" si="118"/>
        <v>0</v>
      </c>
      <c r="CJ141" s="116">
        <f t="shared" si="119"/>
        <v>0</v>
      </c>
      <c r="CK141" s="116">
        <f t="shared" si="120"/>
        <v>0</v>
      </c>
      <c r="CL141" s="116">
        <f t="shared" si="121"/>
        <v>0</v>
      </c>
      <c r="CM141" s="116">
        <f t="shared" si="122"/>
        <v>0</v>
      </c>
      <c r="CN141" s="116">
        <f t="shared" si="123"/>
        <v>0</v>
      </c>
      <c r="CO141" s="116">
        <f t="shared" si="124"/>
        <v>0</v>
      </c>
      <c r="CP141" s="116">
        <f t="shared" si="125"/>
        <v>0</v>
      </c>
      <c r="CQ141" s="116">
        <f t="shared" si="126"/>
        <v>0</v>
      </c>
      <c r="CR141" s="116">
        <f t="shared" si="127"/>
        <v>0</v>
      </c>
      <c r="CS141" s="116">
        <f t="shared" si="128"/>
        <v>0</v>
      </c>
      <c r="CT141" s="116">
        <f t="shared" si="129"/>
        <v>0</v>
      </c>
      <c r="CU141" s="116">
        <f t="shared" si="130"/>
        <v>0</v>
      </c>
    </row>
    <row r="142" spans="5:99">
      <c r="E142" s="106"/>
      <c r="F142" s="109"/>
      <c r="G142" s="109"/>
      <c r="H142" s="109"/>
      <c r="I142" s="109"/>
      <c r="J142" s="110" t="str">
        <f t="shared" si="106"/>
        <v/>
      </c>
      <c r="K142" s="116">
        <f>IF(MONTH($B142)=1,IF($G142=Paramètres!H$2,$D142,0),0)</f>
        <v>0</v>
      </c>
      <c r="L142" s="116">
        <f>IF(OR(MONTH($B142)=1,MONTH($B142)=2,MONTH($B142)=3),IF($G142=Paramètres!H$3,$D142,0),0)</f>
        <v>0</v>
      </c>
      <c r="M142" s="116">
        <f>IF(OR(MONTH($B142)=1,MONTH($B142)=2,MONTH($B142)=3),IF($G142=Paramètres!H$4,$D142,0),0)</f>
        <v>0</v>
      </c>
      <c r="N142" s="116">
        <f>IF(OR(MONTH($B142)=1,MONTH($B142)=2,MONTH($B142)=3),IF($G142=Paramètres!H$5,$D142,0),0)</f>
        <v>0</v>
      </c>
      <c r="O142" s="116">
        <f>IF(MONTH($B142)=1,IF($G142=Paramètres!F$4,$D142,0),0)</f>
        <v>0</v>
      </c>
      <c r="P142" s="116">
        <f>IF(MONTH($B142)=2,IF($G142=Paramètres!$H$2,$D142,0),0)</f>
        <v>0</v>
      </c>
      <c r="Q142" s="116">
        <f>IF(MONTH($B142)=2,IF($G142=Paramètres!$F$4,$D142,0),0)</f>
        <v>0</v>
      </c>
      <c r="R142" s="116">
        <f>IF(MONTH($B142)=3,IF($G142=Paramètres!$H$2,$D142,0),0)</f>
        <v>0</v>
      </c>
      <c r="S142" s="116">
        <f>IF(MONTH($B142)=3,IF($G142=Paramètres!$F$4,$D142,0),0)</f>
        <v>0</v>
      </c>
      <c r="T142" s="116">
        <f>IF(MONTH($B142)=4,IF($G142=Paramètres!$H$2,$D142,0),0)</f>
        <v>0</v>
      </c>
      <c r="U142" s="116">
        <f>IF(OR(MONTH($B142)=4,MONTH($B142)=5,MONTH($B142)=6),IF($G142=Paramètres!$H$3,$D142,0),0)</f>
        <v>0</v>
      </c>
      <c r="V142" s="116">
        <f>IF(OR(MONTH($B142)=4,MONTH($B142)=5,MONTH($B142)=6),IF($G142=Paramètres!$H$4,$D142,0),0)</f>
        <v>0</v>
      </c>
      <c r="W142" s="116">
        <f>IF(OR(MONTH($B142)=4,MONTH($B142)=5,MONTH($B142)=6),IF($G142=Paramètres!$H$5,$D142,0),0)</f>
        <v>0</v>
      </c>
      <c r="X142" s="116">
        <f>IF(MONTH($B142)=4,IF($G142=Paramètres!$F$4,$D142,0),0)</f>
        <v>0</v>
      </c>
      <c r="Y142" s="116">
        <f>IF(MONTH($B142)=5,IF($G142=Paramètres!$H$2,$D142,0),0)</f>
        <v>0</v>
      </c>
      <c r="Z142" s="116">
        <f>IF(MONTH($B142)=5,IF($G142=Paramètres!$F$4,$D142,0),0)</f>
        <v>0</v>
      </c>
      <c r="AA142" s="116">
        <f>IF(MONTH($B142)=6,IF($G142=Paramètres!$H$2,$D142,0),0)</f>
        <v>0</v>
      </c>
      <c r="AB142" s="116">
        <f>IF(MONTH($B142)=6,IF($G142=Paramètres!$F$4,$D142,0),0)</f>
        <v>0</v>
      </c>
      <c r="AC142" s="116">
        <f>IF(MONTH($B142)=7,IF($G142=Paramètres!$H$2,$D142,0),0)</f>
        <v>0</v>
      </c>
      <c r="AD142" s="116">
        <f>IF(OR(MONTH($B142)=7,MONTH($B142)=8,MONTH($B142)=9),IF($G142=Paramètres!$H$3,$D142,0),0)</f>
        <v>0</v>
      </c>
      <c r="AE142" s="116">
        <f>IF(OR(MONTH($B142)=7,MONTH($B142)=8,MONTH($B142)=9),IF($G142=Paramètres!$H$4,$D142,0),0)</f>
        <v>0</v>
      </c>
      <c r="AF142" s="116">
        <f>IF(OR(MONTH($B142)=7,MONTH($B142)=8,MONTH($B142)=9),IF($G142=Paramètres!$H$5,$D142,0),0)</f>
        <v>0</v>
      </c>
      <c r="AG142" s="116">
        <f>IF(MONTH($B142)=7,IF($G142=Paramètres!$F$4,$D142,0),0)</f>
        <v>0</v>
      </c>
      <c r="AH142" s="116">
        <f>IF(MONTH($B142)=8,IF($G142=Paramètres!$H$2,$D142,0),0)</f>
        <v>0</v>
      </c>
      <c r="AI142" s="116">
        <f>IF(MONTH($B142)=8,IF($G142=Paramètres!$F$4,$D142,0),0)</f>
        <v>0</v>
      </c>
      <c r="AJ142" s="116">
        <f>IF(MONTH($B142)=9,IF($G142=Paramètres!$H$2,$D142,0),0)</f>
        <v>0</v>
      </c>
      <c r="AK142" s="116">
        <f>IF(MONTH($B142)=9,IF($G142=Paramètres!$F$4,$D142,0),0)</f>
        <v>0</v>
      </c>
      <c r="AL142" s="116">
        <f>IF(MONTH($B142)=10,IF($G142=Paramètres!$H$2,$D142,0),0)</f>
        <v>0</v>
      </c>
      <c r="AM142" s="116">
        <f>IF(OR(MONTH($B142)=10,MONTH($B142)=11,MONTH($B142)=12),IF($G142=Paramètres!$H$3,$D142,0),0)</f>
        <v>0</v>
      </c>
      <c r="AN142" s="116">
        <f>IF(OR(MONTH($B142)=10,MONTH($B142)=11,MONTH($B142)=12),IF($G142=Paramètres!$H$4,$D142,0),0)</f>
        <v>0</v>
      </c>
      <c r="AO142" s="116">
        <f>IF(OR(MONTH($B142)=10,MONTH($B142)=11,MONTH($B142)=12),IF($G142=Paramètres!$H$5,$D142,0),0)</f>
        <v>0</v>
      </c>
      <c r="AP142" s="116">
        <f>IF(MONTH($B142)=10,IF($G142=Paramètres!$F$4,$D142,0),0)</f>
        <v>0</v>
      </c>
      <c r="AQ142" s="116">
        <f>IF(MONTH($B142)=11,IF($G142=Paramètres!$H$2,$D142,0),0)</f>
        <v>0</v>
      </c>
      <c r="AR142" s="116">
        <f>IF(MONTH($B142)=11,IF($G142=Paramètres!$F$4,$D142,0),0)</f>
        <v>0</v>
      </c>
      <c r="AS142" s="116">
        <f>IF(MONTH($B142)=12,IF($G142=Paramètres!$H$2,$D142,0),0)</f>
        <v>0</v>
      </c>
      <c r="AT142" s="116">
        <f>IF(MONTH($B142)=12,IF($G142=Paramètres!$F$4,$D142,0),0)</f>
        <v>0</v>
      </c>
      <c r="AU142" s="116">
        <f>IF($G142=Paramètres!D$2,$D142,0)</f>
        <v>0</v>
      </c>
      <c r="AV142" s="116">
        <f>IF($G142=Paramètres!D$3,$D142,0)</f>
        <v>0</v>
      </c>
      <c r="AW142" s="116">
        <f>IF($G142=Paramètres!D$4,$D142,0)</f>
        <v>0</v>
      </c>
      <c r="AX142" s="116">
        <f>IF($G142=Paramètres!D$5,$D142,0)</f>
        <v>0</v>
      </c>
      <c r="AY142" s="116">
        <f>IF($G142=Paramètres!D$6,$D142,0)</f>
        <v>0</v>
      </c>
      <c r="AZ142" s="116">
        <f>IF($G142=Paramètres!D$7,$D142,0)</f>
        <v>0</v>
      </c>
      <c r="BA142" s="116">
        <f>IF($G142=Paramètres!D$8,$D142,0)</f>
        <v>0</v>
      </c>
      <c r="BB142" s="116">
        <f>IF($G142=Paramètres!D$9,$D142,0)</f>
        <v>0</v>
      </c>
      <c r="BC142" s="116">
        <f>IF($G142=Paramètres!D$10,$D142,0)</f>
        <v>0</v>
      </c>
      <c r="BD142" s="116">
        <f>IF($G142=Paramètres!D$11,$D142,0)</f>
        <v>0</v>
      </c>
      <c r="BE142" s="116">
        <f>IF($G142=Paramètres!D$12,$D142,0)</f>
        <v>0</v>
      </c>
      <c r="BF142" s="116">
        <f>IF($G142=Paramètres!E$2,$D142,0)</f>
        <v>0</v>
      </c>
      <c r="BG142" s="116">
        <f>IF($G142=Paramètres!E$3,$D142,0)</f>
        <v>0</v>
      </c>
      <c r="BH142" s="116">
        <f>IF($G142=Paramètres!E$4,$D142,0)</f>
        <v>0</v>
      </c>
      <c r="BI142" s="116">
        <f>IF($G142=Paramètres!F$2,$D142,0)</f>
        <v>0</v>
      </c>
      <c r="BJ142" s="116">
        <f>IF($G142=Paramètres!F$3,$D142,0)</f>
        <v>0</v>
      </c>
      <c r="BK142" s="116">
        <f>IF($G142=Paramètres!F$5,$D142,0)</f>
        <v>0</v>
      </c>
      <c r="BL142" s="116">
        <f>IF($G142=Paramètres!F$6,$D142,0)</f>
        <v>0</v>
      </c>
      <c r="BM142" s="116">
        <f>IF($G142=Paramètres!F$7,$D142,0)</f>
        <v>0</v>
      </c>
      <c r="BN142" s="116">
        <f>IF($G142=Paramètres!F$8,$D142,0)</f>
        <v>0</v>
      </c>
      <c r="BO142" s="116">
        <f>IF($G142=Paramètres!F$9,$D142,0)</f>
        <v>0</v>
      </c>
      <c r="BP142" s="116">
        <f t="shared" si="105"/>
        <v>0</v>
      </c>
      <c r="BQ142" s="116">
        <f>IF($G142=Paramètres!H$6,$D142,0)</f>
        <v>0</v>
      </c>
      <c r="BR142" s="116">
        <f>IF($G142=Paramètres!I$2,$D142,0)</f>
        <v>0</v>
      </c>
      <c r="BS142" s="116">
        <f>IF($G142=Paramètres!I$3,$D142,0)</f>
        <v>0</v>
      </c>
      <c r="BT142" s="116">
        <f>IF($G142=Paramètres!I$4,$D142,0)</f>
        <v>0</v>
      </c>
      <c r="BU142" s="116">
        <f>IF($G142=Paramètres!J$2,$D142,0)</f>
        <v>0</v>
      </c>
      <c r="BV142" s="116">
        <f>IF($G142=Paramètres!J$3,$D142,0)</f>
        <v>0</v>
      </c>
      <c r="BW142" s="116">
        <f>IF($G142=Paramètres!J$4,$D142,0)</f>
        <v>0</v>
      </c>
      <c r="BX142" s="116">
        <f t="shared" si="107"/>
        <v>0</v>
      </c>
      <c r="BY142" s="116">
        <f t="shared" si="108"/>
        <v>0</v>
      </c>
      <c r="BZ142" s="116">
        <f t="shared" si="109"/>
        <v>0</v>
      </c>
      <c r="CA142" s="116">
        <f t="shared" si="110"/>
        <v>0</v>
      </c>
      <c r="CB142" s="116">
        <f t="shared" si="111"/>
        <v>0</v>
      </c>
      <c r="CC142" s="116">
        <f t="shared" si="112"/>
        <v>0</v>
      </c>
      <c r="CD142" s="116">
        <f t="shared" si="113"/>
        <v>0</v>
      </c>
      <c r="CE142" s="116">
        <f t="shared" si="114"/>
        <v>0</v>
      </c>
      <c r="CF142" s="116">
        <f t="shared" si="115"/>
        <v>0</v>
      </c>
      <c r="CG142" s="116">
        <f t="shared" si="116"/>
        <v>0</v>
      </c>
      <c r="CH142" s="116">
        <f t="shared" si="117"/>
        <v>0</v>
      </c>
      <c r="CI142" s="116">
        <f t="shared" si="118"/>
        <v>0</v>
      </c>
      <c r="CJ142" s="116">
        <f t="shared" si="119"/>
        <v>0</v>
      </c>
      <c r="CK142" s="116">
        <f t="shared" si="120"/>
        <v>0</v>
      </c>
      <c r="CL142" s="116">
        <f t="shared" si="121"/>
        <v>0</v>
      </c>
      <c r="CM142" s="116">
        <f t="shared" si="122"/>
        <v>0</v>
      </c>
      <c r="CN142" s="116">
        <f t="shared" si="123"/>
        <v>0</v>
      </c>
      <c r="CO142" s="116">
        <f t="shared" si="124"/>
        <v>0</v>
      </c>
      <c r="CP142" s="116">
        <f t="shared" si="125"/>
        <v>0</v>
      </c>
      <c r="CQ142" s="116">
        <f t="shared" si="126"/>
        <v>0</v>
      </c>
      <c r="CR142" s="116">
        <f t="shared" si="127"/>
        <v>0</v>
      </c>
      <c r="CS142" s="116">
        <f t="shared" si="128"/>
        <v>0</v>
      </c>
      <c r="CT142" s="116">
        <f t="shared" si="129"/>
        <v>0</v>
      </c>
      <c r="CU142" s="116">
        <f t="shared" si="130"/>
        <v>0</v>
      </c>
    </row>
    <row r="143" spans="5:99">
      <c r="E143" s="106"/>
      <c r="F143" s="109"/>
      <c r="G143" s="109"/>
      <c r="H143" s="109"/>
      <c r="I143" s="109"/>
      <c r="J143" s="110" t="str">
        <f t="shared" si="106"/>
        <v/>
      </c>
      <c r="K143" s="116">
        <f>IF(MONTH($B143)=1,IF($G143=Paramètres!H$2,$D143,0),0)</f>
        <v>0</v>
      </c>
      <c r="L143" s="116">
        <f>IF(OR(MONTH($B143)=1,MONTH($B143)=2,MONTH($B143)=3),IF($G143=Paramètres!H$3,$D143,0),0)</f>
        <v>0</v>
      </c>
      <c r="M143" s="116">
        <f>IF(OR(MONTH($B143)=1,MONTH($B143)=2,MONTH($B143)=3),IF($G143=Paramètres!H$4,$D143,0),0)</f>
        <v>0</v>
      </c>
      <c r="N143" s="116">
        <f>IF(OR(MONTH($B143)=1,MONTH($B143)=2,MONTH($B143)=3),IF($G143=Paramètres!H$5,$D143,0),0)</f>
        <v>0</v>
      </c>
      <c r="O143" s="116">
        <f>IF(MONTH($B143)=1,IF($G143=Paramètres!F$4,$D143,0),0)</f>
        <v>0</v>
      </c>
      <c r="P143" s="116">
        <f>IF(MONTH($B143)=2,IF($G143=Paramètres!$H$2,$D143,0),0)</f>
        <v>0</v>
      </c>
      <c r="Q143" s="116">
        <f>IF(MONTH($B143)=2,IF($G143=Paramètres!$F$4,$D143,0),0)</f>
        <v>0</v>
      </c>
      <c r="R143" s="116">
        <f>IF(MONTH($B143)=3,IF($G143=Paramètres!$H$2,$D143,0),0)</f>
        <v>0</v>
      </c>
      <c r="S143" s="116">
        <f>IF(MONTH($B143)=3,IF($G143=Paramètres!$F$4,$D143,0),0)</f>
        <v>0</v>
      </c>
      <c r="T143" s="116">
        <f>IF(MONTH($B143)=4,IF($G143=Paramètres!$H$2,$D143,0),0)</f>
        <v>0</v>
      </c>
      <c r="U143" s="116">
        <f>IF(OR(MONTH($B143)=4,MONTH($B143)=5,MONTH($B143)=6),IF($G143=Paramètres!$H$3,$D143,0),0)</f>
        <v>0</v>
      </c>
      <c r="V143" s="116">
        <f>IF(OR(MONTH($B143)=4,MONTH($B143)=5,MONTH($B143)=6),IF($G143=Paramètres!$H$4,$D143,0),0)</f>
        <v>0</v>
      </c>
      <c r="W143" s="116">
        <f>IF(OR(MONTH($B143)=4,MONTH($B143)=5,MONTH($B143)=6),IF($G143=Paramètres!$H$5,$D143,0),0)</f>
        <v>0</v>
      </c>
      <c r="X143" s="116">
        <f>IF(MONTH($B143)=4,IF($G143=Paramètres!$F$4,$D143,0),0)</f>
        <v>0</v>
      </c>
      <c r="Y143" s="116">
        <f>IF(MONTH($B143)=5,IF($G143=Paramètres!$H$2,$D143,0),0)</f>
        <v>0</v>
      </c>
      <c r="Z143" s="116">
        <f>IF(MONTH($B143)=5,IF($G143=Paramètres!$F$4,$D143,0),0)</f>
        <v>0</v>
      </c>
      <c r="AA143" s="116">
        <f>IF(MONTH($B143)=6,IF($G143=Paramètres!$H$2,$D143,0),0)</f>
        <v>0</v>
      </c>
      <c r="AB143" s="116">
        <f>IF(MONTH($B143)=6,IF($G143=Paramètres!$F$4,$D143,0),0)</f>
        <v>0</v>
      </c>
      <c r="AC143" s="116">
        <f>IF(MONTH($B143)=7,IF($G143=Paramètres!$H$2,$D143,0),0)</f>
        <v>0</v>
      </c>
      <c r="AD143" s="116">
        <f>IF(OR(MONTH($B143)=7,MONTH($B143)=8,MONTH($B143)=9),IF($G143=Paramètres!$H$3,$D143,0),0)</f>
        <v>0</v>
      </c>
      <c r="AE143" s="116">
        <f>IF(OR(MONTH($B143)=7,MONTH($B143)=8,MONTH($B143)=9),IF($G143=Paramètres!$H$4,$D143,0),0)</f>
        <v>0</v>
      </c>
      <c r="AF143" s="116">
        <f>IF(OR(MONTH($B143)=7,MONTH($B143)=8,MONTH($B143)=9),IF($G143=Paramètres!$H$5,$D143,0),0)</f>
        <v>0</v>
      </c>
      <c r="AG143" s="116">
        <f>IF(MONTH($B143)=7,IF($G143=Paramètres!$F$4,$D143,0),0)</f>
        <v>0</v>
      </c>
      <c r="AH143" s="116">
        <f>IF(MONTH($B143)=8,IF($G143=Paramètres!$H$2,$D143,0),0)</f>
        <v>0</v>
      </c>
      <c r="AI143" s="116">
        <f>IF(MONTH($B143)=8,IF($G143=Paramètres!$F$4,$D143,0),0)</f>
        <v>0</v>
      </c>
      <c r="AJ143" s="116">
        <f>IF(MONTH($B143)=9,IF($G143=Paramètres!$H$2,$D143,0),0)</f>
        <v>0</v>
      </c>
      <c r="AK143" s="116">
        <f>IF(MONTH($B143)=9,IF($G143=Paramètres!$F$4,$D143,0),0)</f>
        <v>0</v>
      </c>
      <c r="AL143" s="116">
        <f>IF(MONTH($B143)=10,IF($G143=Paramètres!$H$2,$D143,0),0)</f>
        <v>0</v>
      </c>
      <c r="AM143" s="116">
        <f>IF(OR(MONTH($B143)=10,MONTH($B143)=11,MONTH($B143)=12),IF($G143=Paramètres!$H$3,$D143,0),0)</f>
        <v>0</v>
      </c>
      <c r="AN143" s="116">
        <f>IF(OR(MONTH($B143)=10,MONTH($B143)=11,MONTH($B143)=12),IF($G143=Paramètres!$H$4,$D143,0),0)</f>
        <v>0</v>
      </c>
      <c r="AO143" s="116">
        <f>IF(OR(MONTH($B143)=10,MONTH($B143)=11,MONTH($B143)=12),IF($G143=Paramètres!$H$5,$D143,0),0)</f>
        <v>0</v>
      </c>
      <c r="AP143" s="116">
        <f>IF(MONTH($B143)=10,IF($G143=Paramètres!$F$4,$D143,0),0)</f>
        <v>0</v>
      </c>
      <c r="AQ143" s="116">
        <f>IF(MONTH($B143)=11,IF($G143=Paramètres!$H$2,$D143,0),0)</f>
        <v>0</v>
      </c>
      <c r="AR143" s="116">
        <f>IF(MONTH($B143)=11,IF($G143=Paramètres!$F$4,$D143,0),0)</f>
        <v>0</v>
      </c>
      <c r="AS143" s="116">
        <f>IF(MONTH($B143)=12,IF($G143=Paramètres!$H$2,$D143,0),0)</f>
        <v>0</v>
      </c>
      <c r="AT143" s="116">
        <f>IF(MONTH($B143)=12,IF($G143=Paramètres!$F$4,$D143,0),0)</f>
        <v>0</v>
      </c>
      <c r="AU143" s="116">
        <f>IF($G143=Paramètres!D$2,$D143,0)</f>
        <v>0</v>
      </c>
      <c r="AV143" s="116">
        <f>IF($G143=Paramètres!D$3,$D143,0)</f>
        <v>0</v>
      </c>
      <c r="AW143" s="116">
        <f>IF($G143=Paramètres!D$4,$D143,0)</f>
        <v>0</v>
      </c>
      <c r="AX143" s="116">
        <f>IF($G143=Paramètres!D$5,$D143,0)</f>
        <v>0</v>
      </c>
      <c r="AY143" s="116">
        <f>IF($G143=Paramètres!D$6,$D143,0)</f>
        <v>0</v>
      </c>
      <c r="AZ143" s="116">
        <f>IF($G143=Paramètres!D$7,$D143,0)</f>
        <v>0</v>
      </c>
      <c r="BA143" s="116">
        <f>IF($G143=Paramètres!D$8,$D143,0)</f>
        <v>0</v>
      </c>
      <c r="BB143" s="116">
        <f>IF($G143=Paramètres!D$9,$D143,0)</f>
        <v>0</v>
      </c>
      <c r="BC143" s="116">
        <f>IF($G143=Paramètres!D$10,$D143,0)</f>
        <v>0</v>
      </c>
      <c r="BD143" s="116">
        <f>IF($G143=Paramètres!D$11,$D143,0)</f>
        <v>0</v>
      </c>
      <c r="BE143" s="116">
        <f>IF($G143=Paramètres!D$12,$D143,0)</f>
        <v>0</v>
      </c>
      <c r="BF143" s="116">
        <f>IF($G143=Paramètres!E$2,$D143,0)</f>
        <v>0</v>
      </c>
      <c r="BG143" s="116">
        <f>IF($G143=Paramètres!E$3,$D143,0)</f>
        <v>0</v>
      </c>
      <c r="BH143" s="116">
        <f>IF($G143=Paramètres!E$4,$D143,0)</f>
        <v>0</v>
      </c>
      <c r="BI143" s="116">
        <f>IF($G143=Paramètres!F$2,$D143,0)</f>
        <v>0</v>
      </c>
      <c r="BJ143" s="116">
        <f>IF($G143=Paramètres!F$3,$D143,0)</f>
        <v>0</v>
      </c>
      <c r="BK143" s="116">
        <f>IF($G143=Paramètres!F$5,$D143,0)</f>
        <v>0</v>
      </c>
      <c r="BL143" s="116">
        <f>IF($G143=Paramètres!F$6,$D143,0)</f>
        <v>0</v>
      </c>
      <c r="BM143" s="116">
        <f>IF($G143=Paramètres!F$7,$D143,0)</f>
        <v>0</v>
      </c>
      <c r="BN143" s="116">
        <f>IF($G143=Paramètres!F$8,$D143,0)</f>
        <v>0</v>
      </c>
      <c r="BO143" s="116">
        <f>IF($G143=Paramètres!F$9,$D143,0)</f>
        <v>0</v>
      </c>
      <c r="BP143" s="116">
        <f t="shared" si="105"/>
        <v>0</v>
      </c>
      <c r="BQ143" s="116">
        <f>IF($G143=Paramètres!H$6,$D143,0)</f>
        <v>0</v>
      </c>
      <c r="BR143" s="116">
        <f>IF($G143=Paramètres!I$2,$D143,0)</f>
        <v>0</v>
      </c>
      <c r="BS143" s="116">
        <f>IF($G143=Paramètres!I$3,$D143,0)</f>
        <v>0</v>
      </c>
      <c r="BT143" s="116">
        <f>IF($G143=Paramètres!I$4,$D143,0)</f>
        <v>0</v>
      </c>
      <c r="BU143" s="116">
        <f>IF($G143=Paramètres!J$2,$D143,0)</f>
        <v>0</v>
      </c>
      <c r="BV143" s="116">
        <f>IF($G143=Paramètres!J$3,$D143,0)</f>
        <v>0</v>
      </c>
      <c r="BW143" s="116">
        <f>IF($G143=Paramètres!J$4,$D143,0)</f>
        <v>0</v>
      </c>
      <c r="BX143" s="116">
        <f t="shared" si="107"/>
        <v>0</v>
      </c>
      <c r="BY143" s="116">
        <f t="shared" si="108"/>
        <v>0</v>
      </c>
      <c r="BZ143" s="116">
        <f t="shared" si="109"/>
        <v>0</v>
      </c>
      <c r="CA143" s="116">
        <f t="shared" si="110"/>
        <v>0</v>
      </c>
      <c r="CB143" s="116">
        <f t="shared" si="111"/>
        <v>0</v>
      </c>
      <c r="CC143" s="116">
        <f t="shared" si="112"/>
        <v>0</v>
      </c>
      <c r="CD143" s="116">
        <f t="shared" si="113"/>
        <v>0</v>
      </c>
      <c r="CE143" s="116">
        <f t="shared" si="114"/>
        <v>0</v>
      </c>
      <c r="CF143" s="116">
        <f t="shared" si="115"/>
        <v>0</v>
      </c>
      <c r="CG143" s="116">
        <f t="shared" si="116"/>
        <v>0</v>
      </c>
      <c r="CH143" s="116">
        <f t="shared" si="117"/>
        <v>0</v>
      </c>
      <c r="CI143" s="116">
        <f t="shared" si="118"/>
        <v>0</v>
      </c>
      <c r="CJ143" s="116">
        <f t="shared" si="119"/>
        <v>0</v>
      </c>
      <c r="CK143" s="116">
        <f t="shared" si="120"/>
        <v>0</v>
      </c>
      <c r="CL143" s="116">
        <f t="shared" si="121"/>
        <v>0</v>
      </c>
      <c r="CM143" s="116">
        <f t="shared" si="122"/>
        <v>0</v>
      </c>
      <c r="CN143" s="116">
        <f t="shared" si="123"/>
        <v>0</v>
      </c>
      <c r="CO143" s="116">
        <f t="shared" si="124"/>
        <v>0</v>
      </c>
      <c r="CP143" s="116">
        <f t="shared" si="125"/>
        <v>0</v>
      </c>
      <c r="CQ143" s="116">
        <f t="shared" si="126"/>
        <v>0</v>
      </c>
      <c r="CR143" s="116">
        <f t="shared" si="127"/>
        <v>0</v>
      </c>
      <c r="CS143" s="116">
        <f t="shared" si="128"/>
        <v>0</v>
      </c>
      <c r="CT143" s="116">
        <f t="shared" si="129"/>
        <v>0</v>
      </c>
      <c r="CU143" s="116">
        <f t="shared" si="130"/>
        <v>0</v>
      </c>
    </row>
    <row r="144" spans="5:99">
      <c r="E144" s="106"/>
      <c r="F144" s="109"/>
      <c r="G144" s="109"/>
      <c r="H144" s="109"/>
      <c r="I144" s="109"/>
      <c r="J144" s="110" t="str">
        <f t="shared" si="106"/>
        <v/>
      </c>
      <c r="K144" s="116">
        <f>IF(MONTH($B144)=1,IF($G144=Paramètres!H$2,$D144,0),0)</f>
        <v>0</v>
      </c>
      <c r="L144" s="116">
        <f>IF(OR(MONTH($B144)=1,MONTH($B144)=2,MONTH($B144)=3),IF($G144=Paramètres!H$3,$D144,0),0)</f>
        <v>0</v>
      </c>
      <c r="M144" s="116">
        <f>IF(OR(MONTH($B144)=1,MONTH($B144)=2,MONTH($B144)=3),IF($G144=Paramètres!H$4,$D144,0),0)</f>
        <v>0</v>
      </c>
      <c r="N144" s="116">
        <f>IF(OR(MONTH($B144)=1,MONTH($B144)=2,MONTH($B144)=3),IF($G144=Paramètres!H$5,$D144,0),0)</f>
        <v>0</v>
      </c>
      <c r="O144" s="116">
        <f>IF(MONTH($B144)=1,IF($G144=Paramètres!F$4,$D144,0),0)</f>
        <v>0</v>
      </c>
      <c r="P144" s="116">
        <f>IF(MONTH($B144)=2,IF($G144=Paramètres!$H$2,$D144,0),0)</f>
        <v>0</v>
      </c>
      <c r="Q144" s="116">
        <f>IF(MONTH($B144)=2,IF($G144=Paramètres!$F$4,$D144,0),0)</f>
        <v>0</v>
      </c>
      <c r="R144" s="116">
        <f>IF(MONTH($B144)=3,IF($G144=Paramètres!$H$2,$D144,0),0)</f>
        <v>0</v>
      </c>
      <c r="S144" s="116">
        <f>IF(MONTH($B144)=3,IF($G144=Paramètres!$F$4,$D144,0),0)</f>
        <v>0</v>
      </c>
      <c r="T144" s="116">
        <f>IF(MONTH($B144)=4,IF($G144=Paramètres!$H$2,$D144,0),0)</f>
        <v>0</v>
      </c>
      <c r="U144" s="116">
        <f>IF(OR(MONTH($B144)=4,MONTH($B144)=5,MONTH($B144)=6),IF($G144=Paramètres!$H$3,$D144,0),0)</f>
        <v>0</v>
      </c>
      <c r="V144" s="116">
        <f>IF(OR(MONTH($B144)=4,MONTH($B144)=5,MONTH($B144)=6),IF($G144=Paramètres!$H$4,$D144,0),0)</f>
        <v>0</v>
      </c>
      <c r="W144" s="116">
        <f>IF(OR(MONTH($B144)=4,MONTH($B144)=5,MONTH($B144)=6),IF($G144=Paramètres!$H$5,$D144,0),0)</f>
        <v>0</v>
      </c>
      <c r="X144" s="116">
        <f>IF(MONTH($B144)=4,IF($G144=Paramètres!$F$4,$D144,0),0)</f>
        <v>0</v>
      </c>
      <c r="Y144" s="116">
        <f>IF(MONTH($B144)=5,IF($G144=Paramètres!$H$2,$D144,0),0)</f>
        <v>0</v>
      </c>
      <c r="Z144" s="116">
        <f>IF(MONTH($B144)=5,IF($G144=Paramètres!$F$4,$D144,0),0)</f>
        <v>0</v>
      </c>
      <c r="AA144" s="116">
        <f>IF(MONTH($B144)=6,IF($G144=Paramètres!$H$2,$D144,0),0)</f>
        <v>0</v>
      </c>
      <c r="AB144" s="116">
        <f>IF(MONTH($B144)=6,IF($G144=Paramètres!$F$4,$D144,0),0)</f>
        <v>0</v>
      </c>
      <c r="AC144" s="116">
        <f>IF(MONTH($B144)=7,IF($G144=Paramètres!$H$2,$D144,0),0)</f>
        <v>0</v>
      </c>
      <c r="AD144" s="116">
        <f>IF(OR(MONTH($B144)=7,MONTH($B144)=8,MONTH($B144)=9),IF($G144=Paramètres!$H$3,$D144,0),0)</f>
        <v>0</v>
      </c>
      <c r="AE144" s="116">
        <f>IF(OR(MONTH($B144)=7,MONTH($B144)=8,MONTH($B144)=9),IF($G144=Paramètres!$H$4,$D144,0),0)</f>
        <v>0</v>
      </c>
      <c r="AF144" s="116">
        <f>IF(OR(MONTH($B144)=7,MONTH($B144)=8,MONTH($B144)=9),IF($G144=Paramètres!$H$5,$D144,0),0)</f>
        <v>0</v>
      </c>
      <c r="AG144" s="116">
        <f>IF(MONTH($B144)=7,IF($G144=Paramètres!$F$4,$D144,0),0)</f>
        <v>0</v>
      </c>
      <c r="AH144" s="116">
        <f>IF(MONTH($B144)=8,IF($G144=Paramètres!$H$2,$D144,0),0)</f>
        <v>0</v>
      </c>
      <c r="AI144" s="116">
        <f>IF(MONTH($B144)=8,IF($G144=Paramètres!$F$4,$D144,0),0)</f>
        <v>0</v>
      </c>
      <c r="AJ144" s="116">
        <f>IF(MONTH($B144)=9,IF($G144=Paramètres!$H$2,$D144,0),0)</f>
        <v>0</v>
      </c>
      <c r="AK144" s="116">
        <f>IF(MONTH($B144)=9,IF($G144=Paramètres!$F$4,$D144,0),0)</f>
        <v>0</v>
      </c>
      <c r="AL144" s="116">
        <f>IF(MONTH($B144)=10,IF($G144=Paramètres!$H$2,$D144,0),0)</f>
        <v>0</v>
      </c>
      <c r="AM144" s="116">
        <f>IF(OR(MONTH($B144)=10,MONTH($B144)=11,MONTH($B144)=12),IF($G144=Paramètres!$H$3,$D144,0),0)</f>
        <v>0</v>
      </c>
      <c r="AN144" s="116">
        <f>IF(OR(MONTH($B144)=10,MONTH($B144)=11,MONTH($B144)=12),IF($G144=Paramètres!$H$4,$D144,0),0)</f>
        <v>0</v>
      </c>
      <c r="AO144" s="116">
        <f>IF(OR(MONTH($B144)=10,MONTH($B144)=11,MONTH($B144)=12),IF($G144=Paramètres!$H$5,$D144,0),0)</f>
        <v>0</v>
      </c>
      <c r="AP144" s="116">
        <f>IF(MONTH($B144)=10,IF($G144=Paramètres!$F$4,$D144,0),0)</f>
        <v>0</v>
      </c>
      <c r="AQ144" s="116">
        <f>IF(MONTH($B144)=11,IF($G144=Paramètres!$H$2,$D144,0),0)</f>
        <v>0</v>
      </c>
      <c r="AR144" s="116">
        <f>IF(MONTH($B144)=11,IF($G144=Paramètres!$F$4,$D144,0),0)</f>
        <v>0</v>
      </c>
      <c r="AS144" s="116">
        <f>IF(MONTH($B144)=12,IF($G144=Paramètres!$H$2,$D144,0),0)</f>
        <v>0</v>
      </c>
      <c r="AT144" s="116">
        <f>IF(MONTH($B144)=12,IF($G144=Paramètres!$F$4,$D144,0),0)</f>
        <v>0</v>
      </c>
      <c r="AU144" s="116">
        <f>IF($G144=Paramètres!D$2,$D144,0)</f>
        <v>0</v>
      </c>
      <c r="AV144" s="116">
        <f>IF($G144=Paramètres!D$3,$D144,0)</f>
        <v>0</v>
      </c>
      <c r="AW144" s="116">
        <f>IF($G144=Paramètres!D$4,$D144,0)</f>
        <v>0</v>
      </c>
      <c r="AX144" s="116">
        <f>IF($G144=Paramètres!D$5,$D144,0)</f>
        <v>0</v>
      </c>
      <c r="AY144" s="116">
        <f>IF($G144=Paramètres!D$6,$D144,0)</f>
        <v>0</v>
      </c>
      <c r="AZ144" s="116">
        <f>IF($G144=Paramètres!D$7,$D144,0)</f>
        <v>0</v>
      </c>
      <c r="BA144" s="116">
        <f>IF($G144=Paramètres!D$8,$D144,0)</f>
        <v>0</v>
      </c>
      <c r="BB144" s="116">
        <f>IF($G144=Paramètres!D$9,$D144,0)</f>
        <v>0</v>
      </c>
      <c r="BC144" s="116">
        <f>IF($G144=Paramètres!D$10,$D144,0)</f>
        <v>0</v>
      </c>
      <c r="BD144" s="116">
        <f>IF($G144=Paramètres!D$11,$D144,0)</f>
        <v>0</v>
      </c>
      <c r="BE144" s="116">
        <f>IF($G144=Paramètres!D$12,$D144,0)</f>
        <v>0</v>
      </c>
      <c r="BF144" s="116">
        <f>IF($G144=Paramètres!E$2,$D144,0)</f>
        <v>0</v>
      </c>
      <c r="BG144" s="116">
        <f>IF($G144=Paramètres!E$3,$D144,0)</f>
        <v>0</v>
      </c>
      <c r="BH144" s="116">
        <f>IF($G144=Paramètres!E$4,$D144,0)</f>
        <v>0</v>
      </c>
      <c r="BI144" s="116">
        <f>IF($G144=Paramètres!F$2,$D144,0)</f>
        <v>0</v>
      </c>
      <c r="BJ144" s="116">
        <f>IF($G144=Paramètres!F$3,$D144,0)</f>
        <v>0</v>
      </c>
      <c r="BK144" s="116">
        <f>IF($G144=Paramètres!F$5,$D144,0)</f>
        <v>0</v>
      </c>
      <c r="BL144" s="116">
        <f>IF($G144=Paramètres!F$6,$D144,0)</f>
        <v>0</v>
      </c>
      <c r="BM144" s="116">
        <f>IF($G144=Paramètres!F$7,$D144,0)</f>
        <v>0</v>
      </c>
      <c r="BN144" s="116">
        <f>IF($G144=Paramètres!F$8,$D144,0)</f>
        <v>0</v>
      </c>
      <c r="BO144" s="116">
        <f>IF($G144=Paramètres!F$9,$D144,0)</f>
        <v>0</v>
      </c>
      <c r="BP144" s="116">
        <f t="shared" si="105"/>
        <v>0</v>
      </c>
      <c r="BQ144" s="116">
        <f>IF($G144=Paramètres!H$6,$D144,0)</f>
        <v>0</v>
      </c>
      <c r="BR144" s="116">
        <f>IF($G144=Paramètres!I$2,$D144,0)</f>
        <v>0</v>
      </c>
      <c r="BS144" s="116">
        <f>IF($G144=Paramètres!I$3,$D144,0)</f>
        <v>0</v>
      </c>
      <c r="BT144" s="116">
        <f>IF($G144=Paramètres!I$4,$D144,0)</f>
        <v>0</v>
      </c>
      <c r="BU144" s="116">
        <f>IF($G144=Paramètres!J$2,$D144,0)</f>
        <v>0</v>
      </c>
      <c r="BV144" s="116">
        <f>IF($G144=Paramètres!J$3,$D144,0)</f>
        <v>0</v>
      </c>
      <c r="BW144" s="116">
        <f>IF($G144=Paramètres!J$4,$D144,0)</f>
        <v>0</v>
      </c>
      <c r="BX144" s="116">
        <f t="shared" si="107"/>
        <v>0</v>
      </c>
      <c r="BY144" s="116">
        <f t="shared" si="108"/>
        <v>0</v>
      </c>
      <c r="BZ144" s="116">
        <f t="shared" si="109"/>
        <v>0</v>
      </c>
      <c r="CA144" s="116">
        <f t="shared" si="110"/>
        <v>0</v>
      </c>
      <c r="CB144" s="116">
        <f t="shared" si="111"/>
        <v>0</v>
      </c>
      <c r="CC144" s="116">
        <f t="shared" si="112"/>
        <v>0</v>
      </c>
      <c r="CD144" s="116">
        <f t="shared" si="113"/>
        <v>0</v>
      </c>
      <c r="CE144" s="116">
        <f t="shared" si="114"/>
        <v>0</v>
      </c>
      <c r="CF144" s="116">
        <f t="shared" si="115"/>
        <v>0</v>
      </c>
      <c r="CG144" s="116">
        <f t="shared" si="116"/>
        <v>0</v>
      </c>
      <c r="CH144" s="116">
        <f t="shared" si="117"/>
        <v>0</v>
      </c>
      <c r="CI144" s="116">
        <f t="shared" si="118"/>
        <v>0</v>
      </c>
      <c r="CJ144" s="116">
        <f t="shared" si="119"/>
        <v>0</v>
      </c>
      <c r="CK144" s="116">
        <f t="shared" si="120"/>
        <v>0</v>
      </c>
      <c r="CL144" s="116">
        <f t="shared" si="121"/>
        <v>0</v>
      </c>
      <c r="CM144" s="116">
        <f t="shared" si="122"/>
        <v>0</v>
      </c>
      <c r="CN144" s="116">
        <f t="shared" si="123"/>
        <v>0</v>
      </c>
      <c r="CO144" s="116">
        <f t="shared" si="124"/>
        <v>0</v>
      </c>
      <c r="CP144" s="116">
        <f t="shared" si="125"/>
        <v>0</v>
      </c>
      <c r="CQ144" s="116">
        <f t="shared" si="126"/>
        <v>0</v>
      </c>
      <c r="CR144" s="116">
        <f t="shared" si="127"/>
        <v>0</v>
      </c>
      <c r="CS144" s="116">
        <f t="shared" si="128"/>
        <v>0</v>
      </c>
      <c r="CT144" s="116">
        <f t="shared" si="129"/>
        <v>0</v>
      </c>
      <c r="CU144" s="116">
        <f t="shared" si="130"/>
        <v>0</v>
      </c>
    </row>
    <row r="145" spans="5:99">
      <c r="E145" s="106"/>
      <c r="F145" s="109"/>
      <c r="G145" s="109"/>
      <c r="H145" s="109"/>
      <c r="I145" s="109"/>
      <c r="J145" s="110" t="str">
        <f t="shared" si="106"/>
        <v/>
      </c>
      <c r="K145" s="116">
        <f>IF(MONTH($B145)=1,IF($G145=Paramètres!H$2,$D145,0),0)</f>
        <v>0</v>
      </c>
      <c r="L145" s="116">
        <f>IF(OR(MONTH($B145)=1,MONTH($B145)=2,MONTH($B145)=3),IF($G145=Paramètres!H$3,$D145,0),0)</f>
        <v>0</v>
      </c>
      <c r="M145" s="116">
        <f>IF(OR(MONTH($B145)=1,MONTH($B145)=2,MONTH($B145)=3),IF($G145=Paramètres!H$4,$D145,0),0)</f>
        <v>0</v>
      </c>
      <c r="N145" s="116">
        <f>IF(OR(MONTH($B145)=1,MONTH($B145)=2,MONTH($B145)=3),IF($G145=Paramètres!H$5,$D145,0),0)</f>
        <v>0</v>
      </c>
      <c r="O145" s="116">
        <f>IF(MONTH($B145)=1,IF($G145=Paramètres!F$4,$D145,0),0)</f>
        <v>0</v>
      </c>
      <c r="P145" s="116">
        <f>IF(MONTH($B145)=2,IF($G145=Paramètres!$H$2,$D145,0),0)</f>
        <v>0</v>
      </c>
      <c r="Q145" s="116">
        <f>IF(MONTH($B145)=2,IF($G145=Paramètres!$F$4,$D145,0),0)</f>
        <v>0</v>
      </c>
      <c r="R145" s="116">
        <f>IF(MONTH($B145)=3,IF($G145=Paramètres!$H$2,$D145,0),0)</f>
        <v>0</v>
      </c>
      <c r="S145" s="116">
        <f>IF(MONTH($B145)=3,IF($G145=Paramètres!$F$4,$D145,0),0)</f>
        <v>0</v>
      </c>
      <c r="T145" s="116">
        <f>IF(MONTH($B145)=4,IF($G145=Paramètres!$H$2,$D145,0),0)</f>
        <v>0</v>
      </c>
      <c r="U145" s="116">
        <f>IF(OR(MONTH($B145)=4,MONTH($B145)=5,MONTH($B145)=6),IF($G145=Paramètres!$H$3,$D145,0),0)</f>
        <v>0</v>
      </c>
      <c r="V145" s="116">
        <f>IF(OR(MONTH($B145)=4,MONTH($B145)=5,MONTH($B145)=6),IF($G145=Paramètres!$H$4,$D145,0),0)</f>
        <v>0</v>
      </c>
      <c r="W145" s="116">
        <f>IF(OR(MONTH($B145)=4,MONTH($B145)=5,MONTH($B145)=6),IF($G145=Paramètres!$H$5,$D145,0),0)</f>
        <v>0</v>
      </c>
      <c r="X145" s="116">
        <f>IF(MONTH($B145)=4,IF($G145=Paramètres!$F$4,$D145,0),0)</f>
        <v>0</v>
      </c>
      <c r="Y145" s="116">
        <f>IF(MONTH($B145)=5,IF($G145=Paramètres!$H$2,$D145,0),0)</f>
        <v>0</v>
      </c>
      <c r="Z145" s="116">
        <f>IF(MONTH($B145)=5,IF($G145=Paramètres!$F$4,$D145,0),0)</f>
        <v>0</v>
      </c>
      <c r="AA145" s="116">
        <f>IF(MONTH($B145)=6,IF($G145=Paramètres!$H$2,$D145,0),0)</f>
        <v>0</v>
      </c>
      <c r="AB145" s="116">
        <f>IF(MONTH($B145)=6,IF($G145=Paramètres!$F$4,$D145,0),0)</f>
        <v>0</v>
      </c>
      <c r="AC145" s="116">
        <f>IF(MONTH($B145)=7,IF($G145=Paramètres!$H$2,$D145,0),0)</f>
        <v>0</v>
      </c>
      <c r="AD145" s="116">
        <f>IF(OR(MONTH($B145)=7,MONTH($B145)=8,MONTH($B145)=9),IF($G145=Paramètres!$H$3,$D145,0),0)</f>
        <v>0</v>
      </c>
      <c r="AE145" s="116">
        <f>IF(OR(MONTH($B145)=7,MONTH($B145)=8,MONTH($B145)=9),IF($G145=Paramètres!$H$4,$D145,0),0)</f>
        <v>0</v>
      </c>
      <c r="AF145" s="116">
        <f>IF(OR(MONTH($B145)=7,MONTH($B145)=8,MONTH($B145)=9),IF($G145=Paramètres!$H$5,$D145,0),0)</f>
        <v>0</v>
      </c>
      <c r="AG145" s="116">
        <f>IF(MONTH($B145)=7,IF($G145=Paramètres!$F$4,$D145,0),0)</f>
        <v>0</v>
      </c>
      <c r="AH145" s="116">
        <f>IF(MONTH($B145)=8,IF($G145=Paramètres!$H$2,$D145,0),0)</f>
        <v>0</v>
      </c>
      <c r="AI145" s="116">
        <f>IF(MONTH($B145)=8,IF($G145=Paramètres!$F$4,$D145,0),0)</f>
        <v>0</v>
      </c>
      <c r="AJ145" s="116">
        <f>IF(MONTH($B145)=9,IF($G145=Paramètres!$H$2,$D145,0),0)</f>
        <v>0</v>
      </c>
      <c r="AK145" s="116">
        <f>IF(MONTH($B145)=9,IF($G145=Paramètres!$F$4,$D145,0),0)</f>
        <v>0</v>
      </c>
      <c r="AL145" s="116">
        <f>IF(MONTH($B145)=10,IF($G145=Paramètres!$H$2,$D145,0),0)</f>
        <v>0</v>
      </c>
      <c r="AM145" s="116">
        <f>IF(OR(MONTH($B145)=10,MONTH($B145)=11,MONTH($B145)=12),IF($G145=Paramètres!$H$3,$D145,0),0)</f>
        <v>0</v>
      </c>
      <c r="AN145" s="116">
        <f>IF(OR(MONTH($B145)=10,MONTH($B145)=11,MONTH($B145)=12),IF($G145=Paramètres!$H$4,$D145,0),0)</f>
        <v>0</v>
      </c>
      <c r="AO145" s="116">
        <f>IF(OR(MONTH($B145)=10,MONTH($B145)=11,MONTH($B145)=12),IF($G145=Paramètres!$H$5,$D145,0),0)</f>
        <v>0</v>
      </c>
      <c r="AP145" s="116">
        <f>IF(MONTH($B145)=10,IF($G145=Paramètres!$F$4,$D145,0),0)</f>
        <v>0</v>
      </c>
      <c r="AQ145" s="116">
        <f>IF(MONTH($B145)=11,IF($G145=Paramètres!$H$2,$D145,0),0)</f>
        <v>0</v>
      </c>
      <c r="AR145" s="116">
        <f>IF(MONTH($B145)=11,IF($G145=Paramètres!$F$4,$D145,0),0)</f>
        <v>0</v>
      </c>
      <c r="AS145" s="116">
        <f>IF(MONTH($B145)=12,IF($G145=Paramètres!$H$2,$D145,0),0)</f>
        <v>0</v>
      </c>
      <c r="AT145" s="116">
        <f>IF(MONTH($B145)=12,IF($G145=Paramètres!$F$4,$D145,0),0)</f>
        <v>0</v>
      </c>
      <c r="AU145" s="116">
        <f>IF($G145=Paramètres!D$2,$D145,0)</f>
        <v>0</v>
      </c>
      <c r="AV145" s="116">
        <f>IF($G145=Paramètres!D$3,$D145,0)</f>
        <v>0</v>
      </c>
      <c r="AW145" s="116">
        <f>IF($G145=Paramètres!D$4,$D145,0)</f>
        <v>0</v>
      </c>
      <c r="AX145" s="116">
        <f>IF($G145=Paramètres!D$5,$D145,0)</f>
        <v>0</v>
      </c>
      <c r="AY145" s="116">
        <f>IF($G145=Paramètres!D$6,$D145,0)</f>
        <v>0</v>
      </c>
      <c r="AZ145" s="116">
        <f>IF($G145=Paramètres!D$7,$D145,0)</f>
        <v>0</v>
      </c>
      <c r="BA145" s="116">
        <f>IF($G145=Paramètres!D$8,$D145,0)</f>
        <v>0</v>
      </c>
      <c r="BB145" s="116">
        <f>IF($G145=Paramètres!D$9,$D145,0)</f>
        <v>0</v>
      </c>
      <c r="BC145" s="116">
        <f>IF($G145=Paramètres!D$10,$D145,0)</f>
        <v>0</v>
      </c>
      <c r="BD145" s="116">
        <f>IF($G145=Paramètres!D$11,$D145,0)</f>
        <v>0</v>
      </c>
      <c r="BE145" s="116">
        <f>IF($G145=Paramètres!D$12,$D145,0)</f>
        <v>0</v>
      </c>
      <c r="BF145" s="116">
        <f>IF($G145=Paramètres!E$2,$D145,0)</f>
        <v>0</v>
      </c>
      <c r="BG145" s="116">
        <f>IF($G145=Paramètres!E$3,$D145,0)</f>
        <v>0</v>
      </c>
      <c r="BH145" s="116">
        <f>IF($G145=Paramètres!E$4,$D145,0)</f>
        <v>0</v>
      </c>
      <c r="BI145" s="116">
        <f>IF($G145=Paramètres!F$2,$D145,0)</f>
        <v>0</v>
      </c>
      <c r="BJ145" s="116">
        <f>IF($G145=Paramètres!F$3,$D145,0)</f>
        <v>0</v>
      </c>
      <c r="BK145" s="116">
        <f>IF($G145=Paramètres!F$5,$D145,0)</f>
        <v>0</v>
      </c>
      <c r="BL145" s="116">
        <f>IF($G145=Paramètres!F$6,$D145,0)</f>
        <v>0</v>
      </c>
      <c r="BM145" s="116">
        <f>IF($G145=Paramètres!F$7,$D145,0)</f>
        <v>0</v>
      </c>
      <c r="BN145" s="116">
        <f>IF($G145=Paramètres!F$8,$D145,0)</f>
        <v>0</v>
      </c>
      <c r="BO145" s="116">
        <f>IF($G145=Paramètres!F$9,$D145,0)</f>
        <v>0</v>
      </c>
      <c r="BP145" s="116">
        <f t="shared" si="105"/>
        <v>0</v>
      </c>
      <c r="BQ145" s="116">
        <f>IF($G145=Paramètres!H$6,$D145,0)</f>
        <v>0</v>
      </c>
      <c r="BR145" s="116">
        <f>IF($G145=Paramètres!I$2,$D145,0)</f>
        <v>0</v>
      </c>
      <c r="BS145" s="116">
        <f>IF($G145=Paramètres!I$3,$D145,0)</f>
        <v>0</v>
      </c>
      <c r="BT145" s="116">
        <f>IF($G145=Paramètres!I$4,$D145,0)</f>
        <v>0</v>
      </c>
      <c r="BU145" s="116">
        <f>IF($G145=Paramètres!J$2,$D145,0)</f>
        <v>0</v>
      </c>
      <c r="BV145" s="116">
        <f>IF($G145=Paramètres!J$3,$D145,0)</f>
        <v>0</v>
      </c>
      <c r="BW145" s="116">
        <f>IF($G145=Paramètres!J$4,$D145,0)</f>
        <v>0</v>
      </c>
      <c r="BX145" s="116">
        <f t="shared" si="107"/>
        <v>0</v>
      </c>
      <c r="BY145" s="116">
        <f t="shared" si="108"/>
        <v>0</v>
      </c>
      <c r="BZ145" s="116">
        <f t="shared" si="109"/>
        <v>0</v>
      </c>
      <c r="CA145" s="116">
        <f t="shared" si="110"/>
        <v>0</v>
      </c>
      <c r="CB145" s="116">
        <f t="shared" si="111"/>
        <v>0</v>
      </c>
      <c r="CC145" s="116">
        <f t="shared" si="112"/>
        <v>0</v>
      </c>
      <c r="CD145" s="116">
        <f t="shared" si="113"/>
        <v>0</v>
      </c>
      <c r="CE145" s="116">
        <f t="shared" si="114"/>
        <v>0</v>
      </c>
      <c r="CF145" s="116">
        <f t="shared" si="115"/>
        <v>0</v>
      </c>
      <c r="CG145" s="116">
        <f t="shared" si="116"/>
        <v>0</v>
      </c>
      <c r="CH145" s="116">
        <f t="shared" si="117"/>
        <v>0</v>
      </c>
      <c r="CI145" s="116">
        <f t="shared" si="118"/>
        <v>0</v>
      </c>
      <c r="CJ145" s="116">
        <f t="shared" si="119"/>
        <v>0</v>
      </c>
      <c r="CK145" s="116">
        <f t="shared" si="120"/>
        <v>0</v>
      </c>
      <c r="CL145" s="116">
        <f t="shared" si="121"/>
        <v>0</v>
      </c>
      <c r="CM145" s="116">
        <f t="shared" si="122"/>
        <v>0</v>
      </c>
      <c r="CN145" s="116">
        <f t="shared" si="123"/>
        <v>0</v>
      </c>
      <c r="CO145" s="116">
        <f t="shared" si="124"/>
        <v>0</v>
      </c>
      <c r="CP145" s="116">
        <f t="shared" si="125"/>
        <v>0</v>
      </c>
      <c r="CQ145" s="116">
        <f t="shared" si="126"/>
        <v>0</v>
      </c>
      <c r="CR145" s="116">
        <f t="shared" si="127"/>
        <v>0</v>
      </c>
      <c r="CS145" s="116">
        <f t="shared" si="128"/>
        <v>0</v>
      </c>
      <c r="CT145" s="116">
        <f t="shared" si="129"/>
        <v>0</v>
      </c>
      <c r="CU145" s="116">
        <f t="shared" si="130"/>
        <v>0</v>
      </c>
    </row>
    <row r="146" spans="5:99">
      <c r="E146" s="106"/>
      <c r="F146" s="109"/>
      <c r="G146" s="109"/>
      <c r="H146" s="109"/>
      <c r="I146" s="109"/>
      <c r="J146" s="110" t="str">
        <f t="shared" si="106"/>
        <v/>
      </c>
      <c r="K146" s="116">
        <f>IF(MONTH($B146)=1,IF($G146=Paramètres!H$2,$D146,0),0)</f>
        <v>0</v>
      </c>
      <c r="L146" s="116">
        <f>IF(OR(MONTH($B146)=1,MONTH($B146)=2,MONTH($B146)=3),IF($G146=Paramètres!H$3,$D146,0),0)</f>
        <v>0</v>
      </c>
      <c r="M146" s="116">
        <f>IF(OR(MONTH($B146)=1,MONTH($B146)=2,MONTH($B146)=3),IF($G146=Paramètres!H$4,$D146,0),0)</f>
        <v>0</v>
      </c>
      <c r="N146" s="116">
        <f>IF(OR(MONTH($B146)=1,MONTH($B146)=2,MONTH($B146)=3),IF($G146=Paramètres!H$5,$D146,0),0)</f>
        <v>0</v>
      </c>
      <c r="O146" s="116">
        <f>IF(MONTH($B146)=1,IF($G146=Paramètres!F$4,$D146,0),0)</f>
        <v>0</v>
      </c>
      <c r="P146" s="116">
        <f>IF(MONTH($B146)=2,IF($G146=Paramètres!$H$2,$D146,0),0)</f>
        <v>0</v>
      </c>
      <c r="Q146" s="116">
        <f>IF(MONTH($B146)=2,IF($G146=Paramètres!$F$4,$D146,0),0)</f>
        <v>0</v>
      </c>
      <c r="R146" s="116">
        <f>IF(MONTH($B146)=3,IF($G146=Paramètres!$H$2,$D146,0),0)</f>
        <v>0</v>
      </c>
      <c r="S146" s="116">
        <f>IF(MONTH($B146)=3,IF($G146=Paramètres!$F$4,$D146,0),0)</f>
        <v>0</v>
      </c>
      <c r="T146" s="116">
        <f>IF(MONTH($B146)=4,IF($G146=Paramètres!$H$2,$D146,0),0)</f>
        <v>0</v>
      </c>
      <c r="U146" s="116">
        <f>IF(OR(MONTH($B146)=4,MONTH($B146)=5,MONTH($B146)=6),IF($G146=Paramètres!$H$3,$D146,0),0)</f>
        <v>0</v>
      </c>
      <c r="V146" s="116">
        <f>IF(OR(MONTH($B146)=4,MONTH($B146)=5,MONTH($B146)=6),IF($G146=Paramètres!$H$4,$D146,0),0)</f>
        <v>0</v>
      </c>
      <c r="W146" s="116">
        <f>IF(OR(MONTH($B146)=4,MONTH($B146)=5,MONTH($B146)=6),IF($G146=Paramètres!$H$5,$D146,0),0)</f>
        <v>0</v>
      </c>
      <c r="X146" s="116">
        <f>IF(MONTH($B146)=4,IF($G146=Paramètres!$F$4,$D146,0),0)</f>
        <v>0</v>
      </c>
      <c r="Y146" s="116">
        <f>IF(MONTH($B146)=5,IF($G146=Paramètres!$H$2,$D146,0),0)</f>
        <v>0</v>
      </c>
      <c r="Z146" s="116">
        <f>IF(MONTH($B146)=5,IF($G146=Paramètres!$F$4,$D146,0),0)</f>
        <v>0</v>
      </c>
      <c r="AA146" s="116">
        <f>IF(MONTH($B146)=6,IF($G146=Paramètres!$H$2,$D146,0),0)</f>
        <v>0</v>
      </c>
      <c r="AB146" s="116">
        <f>IF(MONTH($B146)=6,IF($G146=Paramètres!$F$4,$D146,0),0)</f>
        <v>0</v>
      </c>
      <c r="AC146" s="116">
        <f>IF(MONTH($B146)=7,IF($G146=Paramètres!$H$2,$D146,0),0)</f>
        <v>0</v>
      </c>
      <c r="AD146" s="116">
        <f>IF(OR(MONTH($B146)=7,MONTH($B146)=8,MONTH($B146)=9),IF($G146=Paramètres!$H$3,$D146,0),0)</f>
        <v>0</v>
      </c>
      <c r="AE146" s="116">
        <f>IF(OR(MONTH($B146)=7,MONTH($B146)=8,MONTH($B146)=9),IF($G146=Paramètres!$H$4,$D146,0),0)</f>
        <v>0</v>
      </c>
      <c r="AF146" s="116">
        <f>IF(OR(MONTH($B146)=7,MONTH($B146)=8,MONTH($B146)=9),IF($G146=Paramètres!$H$5,$D146,0),0)</f>
        <v>0</v>
      </c>
      <c r="AG146" s="116">
        <f>IF(MONTH($B146)=7,IF($G146=Paramètres!$F$4,$D146,0),0)</f>
        <v>0</v>
      </c>
      <c r="AH146" s="116">
        <f>IF(MONTH($B146)=8,IF($G146=Paramètres!$H$2,$D146,0),0)</f>
        <v>0</v>
      </c>
      <c r="AI146" s="116">
        <f>IF(MONTH($B146)=8,IF($G146=Paramètres!$F$4,$D146,0),0)</f>
        <v>0</v>
      </c>
      <c r="AJ146" s="116">
        <f>IF(MONTH($B146)=9,IF($G146=Paramètres!$H$2,$D146,0),0)</f>
        <v>0</v>
      </c>
      <c r="AK146" s="116">
        <f>IF(MONTH($B146)=9,IF($G146=Paramètres!$F$4,$D146,0),0)</f>
        <v>0</v>
      </c>
      <c r="AL146" s="116">
        <f>IF(MONTH($B146)=10,IF($G146=Paramètres!$H$2,$D146,0),0)</f>
        <v>0</v>
      </c>
      <c r="AM146" s="116">
        <f>IF(OR(MONTH($B146)=10,MONTH($B146)=11,MONTH($B146)=12),IF($G146=Paramètres!$H$3,$D146,0),0)</f>
        <v>0</v>
      </c>
      <c r="AN146" s="116">
        <f>IF(OR(MONTH($B146)=10,MONTH($B146)=11,MONTH($B146)=12),IF($G146=Paramètres!$H$4,$D146,0),0)</f>
        <v>0</v>
      </c>
      <c r="AO146" s="116">
        <f>IF(OR(MONTH($B146)=10,MONTH($B146)=11,MONTH($B146)=12),IF($G146=Paramètres!$H$5,$D146,0),0)</f>
        <v>0</v>
      </c>
      <c r="AP146" s="116">
        <f>IF(MONTH($B146)=10,IF($G146=Paramètres!$F$4,$D146,0),0)</f>
        <v>0</v>
      </c>
      <c r="AQ146" s="116">
        <f>IF(MONTH($B146)=11,IF($G146=Paramètres!$H$2,$D146,0),0)</f>
        <v>0</v>
      </c>
      <c r="AR146" s="116">
        <f>IF(MONTH($B146)=11,IF($G146=Paramètres!$F$4,$D146,0),0)</f>
        <v>0</v>
      </c>
      <c r="AS146" s="116">
        <f>IF(MONTH($B146)=12,IF($G146=Paramètres!$H$2,$D146,0),0)</f>
        <v>0</v>
      </c>
      <c r="AT146" s="116">
        <f>IF(MONTH($B146)=12,IF($G146=Paramètres!$F$4,$D146,0),0)</f>
        <v>0</v>
      </c>
      <c r="AU146" s="116">
        <f>IF($G146=Paramètres!D$2,$D146,0)</f>
        <v>0</v>
      </c>
      <c r="AV146" s="116">
        <f>IF($G146=Paramètres!D$3,$D146,0)</f>
        <v>0</v>
      </c>
      <c r="AW146" s="116">
        <f>IF($G146=Paramètres!D$4,$D146,0)</f>
        <v>0</v>
      </c>
      <c r="AX146" s="116">
        <f>IF($G146=Paramètres!D$5,$D146,0)</f>
        <v>0</v>
      </c>
      <c r="AY146" s="116">
        <f>IF($G146=Paramètres!D$6,$D146,0)</f>
        <v>0</v>
      </c>
      <c r="AZ146" s="116">
        <f>IF($G146=Paramètres!D$7,$D146,0)</f>
        <v>0</v>
      </c>
      <c r="BA146" s="116">
        <f>IF($G146=Paramètres!D$8,$D146,0)</f>
        <v>0</v>
      </c>
      <c r="BB146" s="116">
        <f>IF($G146=Paramètres!D$9,$D146,0)</f>
        <v>0</v>
      </c>
      <c r="BC146" s="116">
        <f>IF($G146=Paramètres!D$10,$D146,0)</f>
        <v>0</v>
      </c>
      <c r="BD146" s="116">
        <f>IF($G146=Paramètres!D$11,$D146,0)</f>
        <v>0</v>
      </c>
      <c r="BE146" s="116">
        <f>IF($G146=Paramètres!D$12,$D146,0)</f>
        <v>0</v>
      </c>
      <c r="BF146" s="116">
        <f>IF($G146=Paramètres!E$2,$D146,0)</f>
        <v>0</v>
      </c>
      <c r="BG146" s="116">
        <f>IF($G146=Paramètres!E$3,$D146,0)</f>
        <v>0</v>
      </c>
      <c r="BH146" s="116">
        <f>IF($G146=Paramètres!E$4,$D146,0)</f>
        <v>0</v>
      </c>
      <c r="BI146" s="116">
        <f>IF($G146=Paramètres!F$2,$D146,0)</f>
        <v>0</v>
      </c>
      <c r="BJ146" s="116">
        <f>IF($G146=Paramètres!F$3,$D146,0)</f>
        <v>0</v>
      </c>
      <c r="BK146" s="116">
        <f>IF($G146=Paramètres!F$5,$D146,0)</f>
        <v>0</v>
      </c>
      <c r="BL146" s="116">
        <f>IF($G146=Paramètres!F$6,$D146,0)</f>
        <v>0</v>
      </c>
      <c r="BM146" s="116">
        <f>IF($G146=Paramètres!F$7,$D146,0)</f>
        <v>0</v>
      </c>
      <c r="BN146" s="116">
        <f>IF($G146=Paramètres!F$8,$D146,0)</f>
        <v>0</v>
      </c>
      <c r="BO146" s="116">
        <f>IF($G146=Paramètres!F$9,$D146,0)</f>
        <v>0</v>
      </c>
      <c r="BP146" s="116">
        <f t="shared" si="105"/>
        <v>0</v>
      </c>
      <c r="BQ146" s="116">
        <f>IF($G146=Paramètres!H$6,$D146,0)</f>
        <v>0</v>
      </c>
      <c r="BR146" s="116">
        <f>IF($G146=Paramètres!I$2,$D146,0)</f>
        <v>0</v>
      </c>
      <c r="BS146" s="116">
        <f>IF($G146=Paramètres!I$3,$D146,0)</f>
        <v>0</v>
      </c>
      <c r="BT146" s="116">
        <f>IF($G146=Paramètres!I$4,$D146,0)</f>
        <v>0</v>
      </c>
      <c r="BU146" s="116">
        <f>IF($G146=Paramètres!J$2,$D146,0)</f>
        <v>0</v>
      </c>
      <c r="BV146" s="116">
        <f>IF($G146=Paramètres!J$3,$D146,0)</f>
        <v>0</v>
      </c>
      <c r="BW146" s="116">
        <f>IF($G146=Paramètres!J$4,$D146,0)</f>
        <v>0</v>
      </c>
      <c r="BX146" s="116">
        <f t="shared" si="107"/>
        <v>0</v>
      </c>
      <c r="BY146" s="116">
        <f t="shared" si="108"/>
        <v>0</v>
      </c>
      <c r="BZ146" s="116">
        <f t="shared" si="109"/>
        <v>0</v>
      </c>
      <c r="CA146" s="116">
        <f t="shared" si="110"/>
        <v>0</v>
      </c>
      <c r="CB146" s="116">
        <f t="shared" si="111"/>
        <v>0</v>
      </c>
      <c r="CC146" s="116">
        <f t="shared" si="112"/>
        <v>0</v>
      </c>
      <c r="CD146" s="116">
        <f t="shared" si="113"/>
        <v>0</v>
      </c>
      <c r="CE146" s="116">
        <f t="shared" si="114"/>
        <v>0</v>
      </c>
      <c r="CF146" s="116">
        <f t="shared" si="115"/>
        <v>0</v>
      </c>
      <c r="CG146" s="116">
        <f t="shared" si="116"/>
        <v>0</v>
      </c>
      <c r="CH146" s="116">
        <f t="shared" si="117"/>
        <v>0</v>
      </c>
      <c r="CI146" s="116">
        <f t="shared" si="118"/>
        <v>0</v>
      </c>
      <c r="CJ146" s="116">
        <f t="shared" si="119"/>
        <v>0</v>
      </c>
      <c r="CK146" s="116">
        <f t="shared" si="120"/>
        <v>0</v>
      </c>
      <c r="CL146" s="116">
        <f t="shared" si="121"/>
        <v>0</v>
      </c>
      <c r="CM146" s="116">
        <f t="shared" si="122"/>
        <v>0</v>
      </c>
      <c r="CN146" s="116">
        <f t="shared" si="123"/>
        <v>0</v>
      </c>
      <c r="CO146" s="116">
        <f t="shared" si="124"/>
        <v>0</v>
      </c>
      <c r="CP146" s="116">
        <f t="shared" si="125"/>
        <v>0</v>
      </c>
      <c r="CQ146" s="116">
        <f t="shared" si="126"/>
        <v>0</v>
      </c>
      <c r="CR146" s="116">
        <f t="shared" si="127"/>
        <v>0</v>
      </c>
      <c r="CS146" s="116">
        <f t="shared" si="128"/>
        <v>0</v>
      </c>
      <c r="CT146" s="116">
        <f t="shared" si="129"/>
        <v>0</v>
      </c>
      <c r="CU146" s="116">
        <f t="shared" si="130"/>
        <v>0</v>
      </c>
    </row>
    <row r="147" spans="5:99">
      <c r="E147" s="106"/>
      <c r="F147" s="109"/>
      <c r="G147" s="109"/>
      <c r="H147" s="109"/>
      <c r="I147" s="109"/>
      <c r="J147" s="110" t="str">
        <f t="shared" si="106"/>
        <v/>
      </c>
      <c r="K147" s="116">
        <f>IF(MONTH($B147)=1,IF($G147=Paramètres!H$2,$D147,0),0)</f>
        <v>0</v>
      </c>
      <c r="L147" s="116">
        <f>IF(OR(MONTH($B147)=1,MONTH($B147)=2,MONTH($B147)=3),IF($G147=Paramètres!H$3,$D147,0),0)</f>
        <v>0</v>
      </c>
      <c r="M147" s="116">
        <f>IF(OR(MONTH($B147)=1,MONTH($B147)=2,MONTH($B147)=3),IF($G147=Paramètres!H$4,$D147,0),0)</f>
        <v>0</v>
      </c>
      <c r="N147" s="116">
        <f>IF(OR(MONTH($B147)=1,MONTH($B147)=2,MONTH($B147)=3),IF($G147=Paramètres!H$5,$D147,0),0)</f>
        <v>0</v>
      </c>
      <c r="O147" s="116">
        <f>IF(MONTH($B147)=1,IF($G147=Paramètres!F$4,$D147,0),0)</f>
        <v>0</v>
      </c>
      <c r="P147" s="116">
        <f>IF(MONTH($B147)=2,IF($G147=Paramètres!$H$2,$D147,0),0)</f>
        <v>0</v>
      </c>
      <c r="Q147" s="116">
        <f>IF(MONTH($B147)=2,IF($G147=Paramètres!$F$4,$D147,0),0)</f>
        <v>0</v>
      </c>
      <c r="R147" s="116">
        <f>IF(MONTH($B147)=3,IF($G147=Paramètres!$H$2,$D147,0),0)</f>
        <v>0</v>
      </c>
      <c r="S147" s="116">
        <f>IF(MONTH($B147)=3,IF($G147=Paramètres!$F$4,$D147,0),0)</f>
        <v>0</v>
      </c>
      <c r="T147" s="116">
        <f>IF(MONTH($B147)=4,IF($G147=Paramètres!$H$2,$D147,0),0)</f>
        <v>0</v>
      </c>
      <c r="U147" s="116">
        <f>IF(OR(MONTH($B147)=4,MONTH($B147)=5,MONTH($B147)=6),IF($G147=Paramètres!$H$3,$D147,0),0)</f>
        <v>0</v>
      </c>
      <c r="V147" s="116">
        <f>IF(OR(MONTH($B147)=4,MONTH($B147)=5,MONTH($B147)=6),IF($G147=Paramètres!$H$4,$D147,0),0)</f>
        <v>0</v>
      </c>
      <c r="W147" s="116">
        <f>IF(OR(MONTH($B147)=4,MONTH($B147)=5,MONTH($B147)=6),IF($G147=Paramètres!$H$5,$D147,0),0)</f>
        <v>0</v>
      </c>
      <c r="X147" s="116">
        <f>IF(MONTH($B147)=4,IF($G147=Paramètres!$F$4,$D147,0),0)</f>
        <v>0</v>
      </c>
      <c r="Y147" s="116">
        <f>IF(MONTH($B147)=5,IF($G147=Paramètres!$H$2,$D147,0),0)</f>
        <v>0</v>
      </c>
      <c r="Z147" s="116">
        <f>IF(MONTH($B147)=5,IF($G147=Paramètres!$F$4,$D147,0),0)</f>
        <v>0</v>
      </c>
      <c r="AA147" s="116">
        <f>IF(MONTH($B147)=6,IF($G147=Paramètres!$H$2,$D147,0),0)</f>
        <v>0</v>
      </c>
      <c r="AB147" s="116">
        <f>IF(MONTH($B147)=6,IF($G147=Paramètres!$F$4,$D147,0),0)</f>
        <v>0</v>
      </c>
      <c r="AC147" s="116">
        <f>IF(MONTH($B147)=7,IF($G147=Paramètres!$H$2,$D147,0),0)</f>
        <v>0</v>
      </c>
      <c r="AD147" s="116">
        <f>IF(OR(MONTH($B147)=7,MONTH($B147)=8,MONTH($B147)=9),IF($G147=Paramètres!$H$3,$D147,0),0)</f>
        <v>0</v>
      </c>
      <c r="AE147" s="116">
        <f>IF(OR(MONTH($B147)=7,MONTH($B147)=8,MONTH($B147)=9),IF($G147=Paramètres!$H$4,$D147,0),0)</f>
        <v>0</v>
      </c>
      <c r="AF147" s="116">
        <f>IF(OR(MONTH($B147)=7,MONTH($B147)=8,MONTH($B147)=9),IF($G147=Paramètres!$H$5,$D147,0),0)</f>
        <v>0</v>
      </c>
      <c r="AG147" s="116">
        <f>IF(MONTH($B147)=7,IF($G147=Paramètres!$F$4,$D147,0),0)</f>
        <v>0</v>
      </c>
      <c r="AH147" s="116">
        <f>IF(MONTH($B147)=8,IF($G147=Paramètres!$H$2,$D147,0),0)</f>
        <v>0</v>
      </c>
      <c r="AI147" s="116">
        <f>IF(MONTH($B147)=8,IF($G147=Paramètres!$F$4,$D147,0),0)</f>
        <v>0</v>
      </c>
      <c r="AJ147" s="116">
        <f>IF(MONTH($B147)=9,IF($G147=Paramètres!$H$2,$D147,0),0)</f>
        <v>0</v>
      </c>
      <c r="AK147" s="116">
        <f>IF(MONTH($B147)=9,IF($G147=Paramètres!$F$4,$D147,0),0)</f>
        <v>0</v>
      </c>
      <c r="AL147" s="116">
        <f>IF(MONTH($B147)=10,IF($G147=Paramètres!$H$2,$D147,0),0)</f>
        <v>0</v>
      </c>
      <c r="AM147" s="116">
        <f>IF(OR(MONTH($B147)=10,MONTH($B147)=11,MONTH($B147)=12),IF($G147=Paramètres!$H$3,$D147,0),0)</f>
        <v>0</v>
      </c>
      <c r="AN147" s="116">
        <f>IF(OR(MONTH($B147)=10,MONTH($B147)=11,MONTH($B147)=12),IF($G147=Paramètres!$H$4,$D147,0),0)</f>
        <v>0</v>
      </c>
      <c r="AO147" s="116">
        <f>IF(OR(MONTH($B147)=10,MONTH($B147)=11,MONTH($B147)=12),IF($G147=Paramètres!$H$5,$D147,0),0)</f>
        <v>0</v>
      </c>
      <c r="AP147" s="116">
        <f>IF(MONTH($B147)=10,IF($G147=Paramètres!$F$4,$D147,0),0)</f>
        <v>0</v>
      </c>
      <c r="AQ147" s="116">
        <f>IF(MONTH($B147)=11,IF($G147=Paramètres!$H$2,$D147,0),0)</f>
        <v>0</v>
      </c>
      <c r="AR147" s="116">
        <f>IF(MONTH($B147)=11,IF($G147=Paramètres!$F$4,$D147,0),0)</f>
        <v>0</v>
      </c>
      <c r="AS147" s="116">
        <f>IF(MONTH($B147)=12,IF($G147=Paramètres!$H$2,$D147,0),0)</f>
        <v>0</v>
      </c>
      <c r="AT147" s="116">
        <f>IF(MONTH($B147)=12,IF($G147=Paramètres!$F$4,$D147,0),0)</f>
        <v>0</v>
      </c>
      <c r="AU147" s="116">
        <f>IF($G147=Paramètres!D$2,$D147,0)</f>
        <v>0</v>
      </c>
      <c r="AV147" s="116">
        <f>IF($G147=Paramètres!D$3,$D147,0)</f>
        <v>0</v>
      </c>
      <c r="AW147" s="116">
        <f>IF($G147=Paramètres!D$4,$D147,0)</f>
        <v>0</v>
      </c>
      <c r="AX147" s="116">
        <f>IF($G147=Paramètres!D$5,$D147,0)</f>
        <v>0</v>
      </c>
      <c r="AY147" s="116">
        <f>IF($G147=Paramètres!D$6,$D147,0)</f>
        <v>0</v>
      </c>
      <c r="AZ147" s="116">
        <f>IF($G147=Paramètres!D$7,$D147,0)</f>
        <v>0</v>
      </c>
      <c r="BA147" s="116">
        <f>IF($G147=Paramètres!D$8,$D147,0)</f>
        <v>0</v>
      </c>
      <c r="BB147" s="116">
        <f>IF($G147=Paramètres!D$9,$D147,0)</f>
        <v>0</v>
      </c>
      <c r="BC147" s="116">
        <f>IF($G147=Paramètres!D$10,$D147,0)</f>
        <v>0</v>
      </c>
      <c r="BD147" s="116">
        <f>IF($G147=Paramètres!D$11,$D147,0)</f>
        <v>0</v>
      </c>
      <c r="BE147" s="116">
        <f>IF($G147=Paramètres!D$12,$D147,0)</f>
        <v>0</v>
      </c>
      <c r="BF147" s="116">
        <f>IF($G147=Paramètres!E$2,$D147,0)</f>
        <v>0</v>
      </c>
      <c r="BG147" s="116">
        <f>IF($G147=Paramètres!E$3,$D147,0)</f>
        <v>0</v>
      </c>
      <c r="BH147" s="116">
        <f>IF($G147=Paramètres!E$4,$D147,0)</f>
        <v>0</v>
      </c>
      <c r="BI147" s="116">
        <f>IF($G147=Paramètres!F$2,$D147,0)</f>
        <v>0</v>
      </c>
      <c r="BJ147" s="116">
        <f>IF($G147=Paramètres!F$3,$D147,0)</f>
        <v>0</v>
      </c>
      <c r="BK147" s="116">
        <f>IF($G147=Paramètres!F$5,$D147,0)</f>
        <v>0</v>
      </c>
      <c r="BL147" s="116">
        <f>IF($G147=Paramètres!F$6,$D147,0)</f>
        <v>0</v>
      </c>
      <c r="BM147" s="116">
        <f>IF($G147=Paramètres!F$7,$D147,0)</f>
        <v>0</v>
      </c>
      <c r="BN147" s="116">
        <f>IF($G147=Paramètres!F$8,$D147,0)</f>
        <v>0</v>
      </c>
      <c r="BO147" s="116">
        <f>IF($G147=Paramètres!F$9,$D147,0)</f>
        <v>0</v>
      </c>
      <c r="BP147" s="116">
        <f t="shared" si="105"/>
        <v>0</v>
      </c>
      <c r="BQ147" s="116">
        <f>IF($G147=Paramètres!H$6,$D147,0)</f>
        <v>0</v>
      </c>
      <c r="BR147" s="116">
        <f>IF($G147=Paramètres!I$2,$D147,0)</f>
        <v>0</v>
      </c>
      <c r="BS147" s="116">
        <f>IF($G147=Paramètres!I$3,$D147,0)</f>
        <v>0</v>
      </c>
      <c r="BT147" s="116">
        <f>IF($G147=Paramètres!I$4,$D147,0)</f>
        <v>0</v>
      </c>
      <c r="BU147" s="116">
        <f>IF($G147=Paramètres!J$2,$D147,0)</f>
        <v>0</v>
      </c>
      <c r="BV147" s="116">
        <f>IF($G147=Paramètres!J$3,$D147,0)</f>
        <v>0</v>
      </c>
      <c r="BW147" s="116">
        <f>IF($G147=Paramètres!J$4,$D147,0)</f>
        <v>0</v>
      </c>
      <c r="BX147" s="116">
        <f t="shared" si="107"/>
        <v>0</v>
      </c>
      <c r="BY147" s="116">
        <f t="shared" si="108"/>
        <v>0</v>
      </c>
      <c r="BZ147" s="116">
        <f t="shared" si="109"/>
        <v>0</v>
      </c>
      <c r="CA147" s="116">
        <f t="shared" si="110"/>
        <v>0</v>
      </c>
      <c r="CB147" s="116">
        <f t="shared" si="111"/>
        <v>0</v>
      </c>
      <c r="CC147" s="116">
        <f t="shared" si="112"/>
        <v>0</v>
      </c>
      <c r="CD147" s="116">
        <f t="shared" si="113"/>
        <v>0</v>
      </c>
      <c r="CE147" s="116">
        <f t="shared" si="114"/>
        <v>0</v>
      </c>
      <c r="CF147" s="116">
        <f t="shared" si="115"/>
        <v>0</v>
      </c>
      <c r="CG147" s="116">
        <f t="shared" si="116"/>
        <v>0</v>
      </c>
      <c r="CH147" s="116">
        <f t="shared" si="117"/>
        <v>0</v>
      </c>
      <c r="CI147" s="116">
        <f t="shared" si="118"/>
        <v>0</v>
      </c>
      <c r="CJ147" s="116">
        <f t="shared" si="119"/>
        <v>0</v>
      </c>
      <c r="CK147" s="116">
        <f t="shared" si="120"/>
        <v>0</v>
      </c>
      <c r="CL147" s="116">
        <f t="shared" si="121"/>
        <v>0</v>
      </c>
      <c r="CM147" s="116">
        <f t="shared" si="122"/>
        <v>0</v>
      </c>
      <c r="CN147" s="116">
        <f t="shared" si="123"/>
        <v>0</v>
      </c>
      <c r="CO147" s="116">
        <f t="shared" si="124"/>
        <v>0</v>
      </c>
      <c r="CP147" s="116">
        <f t="shared" si="125"/>
        <v>0</v>
      </c>
      <c r="CQ147" s="116">
        <f t="shared" si="126"/>
        <v>0</v>
      </c>
      <c r="CR147" s="116">
        <f t="shared" si="127"/>
        <v>0</v>
      </c>
      <c r="CS147" s="116">
        <f t="shared" si="128"/>
        <v>0</v>
      </c>
      <c r="CT147" s="116">
        <f t="shared" si="129"/>
        <v>0</v>
      </c>
      <c r="CU147" s="116">
        <f t="shared" si="130"/>
        <v>0</v>
      </c>
    </row>
    <row r="148" spans="5:99">
      <c r="E148" s="106"/>
      <c r="F148" s="109"/>
      <c r="G148" s="109"/>
      <c r="H148" s="109"/>
      <c r="I148" s="109"/>
      <c r="J148" s="110" t="str">
        <f t="shared" si="106"/>
        <v/>
      </c>
      <c r="K148" s="116">
        <f>IF(MONTH($B148)=1,IF($G148=Paramètres!H$2,$D148,0),0)</f>
        <v>0</v>
      </c>
      <c r="L148" s="116">
        <f>IF(OR(MONTH($B148)=1,MONTH($B148)=2,MONTH($B148)=3),IF($G148=Paramètres!H$3,$D148,0),0)</f>
        <v>0</v>
      </c>
      <c r="M148" s="116">
        <f>IF(OR(MONTH($B148)=1,MONTH($B148)=2,MONTH($B148)=3),IF($G148=Paramètres!H$4,$D148,0),0)</f>
        <v>0</v>
      </c>
      <c r="N148" s="116">
        <f>IF(OR(MONTH($B148)=1,MONTH($B148)=2,MONTH($B148)=3),IF($G148=Paramètres!H$5,$D148,0),0)</f>
        <v>0</v>
      </c>
      <c r="O148" s="116">
        <f>IF(MONTH($B148)=1,IF($G148=Paramètres!F$4,$D148,0),0)</f>
        <v>0</v>
      </c>
      <c r="P148" s="116">
        <f>IF(MONTH($B148)=2,IF($G148=Paramètres!$H$2,$D148,0),0)</f>
        <v>0</v>
      </c>
      <c r="Q148" s="116">
        <f>IF(MONTH($B148)=2,IF($G148=Paramètres!$F$4,$D148,0),0)</f>
        <v>0</v>
      </c>
      <c r="R148" s="116">
        <f>IF(MONTH($B148)=3,IF($G148=Paramètres!$H$2,$D148,0),0)</f>
        <v>0</v>
      </c>
      <c r="S148" s="116">
        <f>IF(MONTH($B148)=3,IF($G148=Paramètres!$F$4,$D148,0),0)</f>
        <v>0</v>
      </c>
      <c r="T148" s="116">
        <f>IF(MONTH($B148)=4,IF($G148=Paramètres!$H$2,$D148,0),0)</f>
        <v>0</v>
      </c>
      <c r="U148" s="116">
        <f>IF(OR(MONTH($B148)=4,MONTH($B148)=5,MONTH($B148)=6),IF($G148=Paramètres!$H$3,$D148,0),0)</f>
        <v>0</v>
      </c>
      <c r="V148" s="116">
        <f>IF(OR(MONTH($B148)=4,MONTH($B148)=5,MONTH($B148)=6),IF($G148=Paramètres!$H$4,$D148,0),0)</f>
        <v>0</v>
      </c>
      <c r="W148" s="116">
        <f>IF(OR(MONTH($B148)=4,MONTH($B148)=5,MONTH($B148)=6),IF($G148=Paramètres!$H$5,$D148,0),0)</f>
        <v>0</v>
      </c>
      <c r="X148" s="116">
        <f>IF(MONTH($B148)=4,IF($G148=Paramètres!$F$4,$D148,0),0)</f>
        <v>0</v>
      </c>
      <c r="Y148" s="116">
        <f>IF(MONTH($B148)=5,IF($G148=Paramètres!$H$2,$D148,0),0)</f>
        <v>0</v>
      </c>
      <c r="Z148" s="116">
        <f>IF(MONTH($B148)=5,IF($G148=Paramètres!$F$4,$D148,0),0)</f>
        <v>0</v>
      </c>
      <c r="AA148" s="116">
        <f>IF(MONTH($B148)=6,IF($G148=Paramètres!$H$2,$D148,0),0)</f>
        <v>0</v>
      </c>
      <c r="AB148" s="116">
        <f>IF(MONTH($B148)=6,IF($G148=Paramètres!$F$4,$D148,0),0)</f>
        <v>0</v>
      </c>
      <c r="AC148" s="116">
        <f>IF(MONTH($B148)=7,IF($G148=Paramètres!$H$2,$D148,0),0)</f>
        <v>0</v>
      </c>
      <c r="AD148" s="116">
        <f>IF(OR(MONTH($B148)=7,MONTH($B148)=8,MONTH($B148)=9),IF($G148=Paramètres!$H$3,$D148,0),0)</f>
        <v>0</v>
      </c>
      <c r="AE148" s="116">
        <f>IF(OR(MONTH($B148)=7,MONTH($B148)=8,MONTH($B148)=9),IF($G148=Paramètres!$H$4,$D148,0),0)</f>
        <v>0</v>
      </c>
      <c r="AF148" s="116">
        <f>IF(OR(MONTH($B148)=7,MONTH($B148)=8,MONTH($B148)=9),IF($G148=Paramètres!$H$5,$D148,0),0)</f>
        <v>0</v>
      </c>
      <c r="AG148" s="116">
        <f>IF(MONTH($B148)=7,IF($G148=Paramètres!$F$4,$D148,0),0)</f>
        <v>0</v>
      </c>
      <c r="AH148" s="116">
        <f>IF(MONTH($B148)=8,IF($G148=Paramètres!$H$2,$D148,0),0)</f>
        <v>0</v>
      </c>
      <c r="AI148" s="116">
        <f>IF(MONTH($B148)=8,IF($G148=Paramètres!$F$4,$D148,0),0)</f>
        <v>0</v>
      </c>
      <c r="AJ148" s="116">
        <f>IF(MONTH($B148)=9,IF($G148=Paramètres!$H$2,$D148,0),0)</f>
        <v>0</v>
      </c>
      <c r="AK148" s="116">
        <f>IF(MONTH($B148)=9,IF($G148=Paramètres!$F$4,$D148,0),0)</f>
        <v>0</v>
      </c>
      <c r="AL148" s="116">
        <f>IF(MONTH($B148)=10,IF($G148=Paramètres!$H$2,$D148,0),0)</f>
        <v>0</v>
      </c>
      <c r="AM148" s="116">
        <f>IF(OR(MONTH($B148)=10,MONTH($B148)=11,MONTH($B148)=12),IF($G148=Paramètres!$H$3,$D148,0),0)</f>
        <v>0</v>
      </c>
      <c r="AN148" s="116">
        <f>IF(OR(MONTH($B148)=10,MONTH($B148)=11,MONTH($B148)=12),IF($G148=Paramètres!$H$4,$D148,0),0)</f>
        <v>0</v>
      </c>
      <c r="AO148" s="116">
        <f>IF(OR(MONTH($B148)=10,MONTH($B148)=11,MONTH($B148)=12),IF($G148=Paramètres!$H$5,$D148,0),0)</f>
        <v>0</v>
      </c>
      <c r="AP148" s="116">
        <f>IF(MONTH($B148)=10,IF($G148=Paramètres!$F$4,$D148,0),0)</f>
        <v>0</v>
      </c>
      <c r="AQ148" s="116">
        <f>IF(MONTH($B148)=11,IF($G148=Paramètres!$H$2,$D148,0),0)</f>
        <v>0</v>
      </c>
      <c r="AR148" s="116">
        <f>IF(MONTH($B148)=11,IF($G148=Paramètres!$F$4,$D148,0),0)</f>
        <v>0</v>
      </c>
      <c r="AS148" s="116">
        <f>IF(MONTH($B148)=12,IF($G148=Paramètres!$H$2,$D148,0),0)</f>
        <v>0</v>
      </c>
      <c r="AT148" s="116">
        <f>IF(MONTH($B148)=12,IF($G148=Paramètres!$F$4,$D148,0),0)</f>
        <v>0</v>
      </c>
      <c r="AU148" s="116">
        <f>IF($G148=Paramètres!D$2,$D148,0)</f>
        <v>0</v>
      </c>
      <c r="AV148" s="116">
        <f>IF($G148=Paramètres!D$3,$D148,0)</f>
        <v>0</v>
      </c>
      <c r="AW148" s="116">
        <f>IF($G148=Paramètres!D$4,$D148,0)</f>
        <v>0</v>
      </c>
      <c r="AX148" s="116">
        <f>IF($G148=Paramètres!D$5,$D148,0)</f>
        <v>0</v>
      </c>
      <c r="AY148" s="116">
        <f>IF($G148=Paramètres!D$6,$D148,0)</f>
        <v>0</v>
      </c>
      <c r="AZ148" s="116">
        <f>IF($G148=Paramètres!D$7,$D148,0)</f>
        <v>0</v>
      </c>
      <c r="BA148" s="116">
        <f>IF($G148=Paramètres!D$8,$D148,0)</f>
        <v>0</v>
      </c>
      <c r="BB148" s="116">
        <f>IF($G148=Paramètres!D$9,$D148,0)</f>
        <v>0</v>
      </c>
      <c r="BC148" s="116">
        <f>IF($G148=Paramètres!D$10,$D148,0)</f>
        <v>0</v>
      </c>
      <c r="BD148" s="116">
        <f>IF($G148=Paramètres!D$11,$D148,0)</f>
        <v>0</v>
      </c>
      <c r="BE148" s="116">
        <f>IF($G148=Paramètres!D$12,$D148,0)</f>
        <v>0</v>
      </c>
      <c r="BF148" s="116">
        <f>IF($G148=Paramètres!E$2,$D148,0)</f>
        <v>0</v>
      </c>
      <c r="BG148" s="116">
        <f>IF($G148=Paramètres!E$3,$D148,0)</f>
        <v>0</v>
      </c>
      <c r="BH148" s="116">
        <f>IF($G148=Paramètres!E$4,$D148,0)</f>
        <v>0</v>
      </c>
      <c r="BI148" s="116">
        <f>IF($G148=Paramètres!F$2,$D148,0)</f>
        <v>0</v>
      </c>
      <c r="BJ148" s="116">
        <f>IF($G148=Paramètres!F$3,$D148,0)</f>
        <v>0</v>
      </c>
      <c r="BK148" s="116">
        <f>IF($G148=Paramètres!F$5,$D148,0)</f>
        <v>0</v>
      </c>
      <c r="BL148" s="116">
        <f>IF($G148=Paramètres!F$6,$D148,0)</f>
        <v>0</v>
      </c>
      <c r="BM148" s="116">
        <f>IF($G148=Paramètres!F$7,$D148,0)</f>
        <v>0</v>
      </c>
      <c r="BN148" s="116">
        <f>IF($G148=Paramètres!F$8,$D148,0)</f>
        <v>0</v>
      </c>
      <c r="BO148" s="116">
        <f>IF($G148=Paramètres!F$9,$D148,0)</f>
        <v>0</v>
      </c>
      <c r="BP148" s="116">
        <f t="shared" si="105"/>
        <v>0</v>
      </c>
      <c r="BQ148" s="116">
        <f>IF($G148=Paramètres!H$6,$D148,0)</f>
        <v>0</v>
      </c>
      <c r="BR148" s="116">
        <f>IF($G148=Paramètres!I$2,$D148,0)</f>
        <v>0</v>
      </c>
      <c r="BS148" s="116">
        <f>IF($G148=Paramètres!I$3,$D148,0)</f>
        <v>0</v>
      </c>
      <c r="BT148" s="116">
        <f>IF($G148=Paramètres!I$4,$D148,0)</f>
        <v>0</v>
      </c>
      <c r="BU148" s="116">
        <f>IF($G148=Paramètres!J$2,$D148,0)</f>
        <v>0</v>
      </c>
      <c r="BV148" s="116">
        <f>IF($G148=Paramètres!J$3,$D148,0)</f>
        <v>0</v>
      </c>
      <c r="BW148" s="116">
        <f>IF($G148=Paramètres!J$4,$D148,0)</f>
        <v>0</v>
      </c>
      <c r="BX148" s="116">
        <f t="shared" si="107"/>
        <v>0</v>
      </c>
      <c r="BY148" s="116">
        <f t="shared" si="108"/>
        <v>0</v>
      </c>
      <c r="BZ148" s="116">
        <f t="shared" si="109"/>
        <v>0</v>
      </c>
      <c r="CA148" s="116">
        <f t="shared" si="110"/>
        <v>0</v>
      </c>
      <c r="CB148" s="116">
        <f t="shared" si="111"/>
        <v>0</v>
      </c>
      <c r="CC148" s="116">
        <f t="shared" si="112"/>
        <v>0</v>
      </c>
      <c r="CD148" s="116">
        <f t="shared" si="113"/>
        <v>0</v>
      </c>
      <c r="CE148" s="116">
        <f t="shared" si="114"/>
        <v>0</v>
      </c>
      <c r="CF148" s="116">
        <f t="shared" si="115"/>
        <v>0</v>
      </c>
      <c r="CG148" s="116">
        <f t="shared" si="116"/>
        <v>0</v>
      </c>
      <c r="CH148" s="116">
        <f t="shared" si="117"/>
        <v>0</v>
      </c>
      <c r="CI148" s="116">
        <f t="shared" si="118"/>
        <v>0</v>
      </c>
      <c r="CJ148" s="116">
        <f t="shared" si="119"/>
        <v>0</v>
      </c>
      <c r="CK148" s="116">
        <f t="shared" si="120"/>
        <v>0</v>
      </c>
      <c r="CL148" s="116">
        <f t="shared" si="121"/>
        <v>0</v>
      </c>
      <c r="CM148" s="116">
        <f t="shared" si="122"/>
        <v>0</v>
      </c>
      <c r="CN148" s="116">
        <f t="shared" si="123"/>
        <v>0</v>
      </c>
      <c r="CO148" s="116">
        <f t="shared" si="124"/>
        <v>0</v>
      </c>
      <c r="CP148" s="116">
        <f t="shared" si="125"/>
        <v>0</v>
      </c>
      <c r="CQ148" s="116">
        <f t="shared" si="126"/>
        <v>0</v>
      </c>
      <c r="CR148" s="116">
        <f t="shared" si="127"/>
        <v>0</v>
      </c>
      <c r="CS148" s="116">
        <f t="shared" si="128"/>
        <v>0</v>
      </c>
      <c r="CT148" s="116">
        <f t="shared" si="129"/>
        <v>0</v>
      </c>
      <c r="CU148" s="116">
        <f t="shared" si="130"/>
        <v>0</v>
      </c>
    </row>
    <row r="149" spans="5:99">
      <c r="E149" s="106"/>
      <c r="F149" s="109"/>
      <c r="G149" s="109"/>
      <c r="H149" s="109"/>
      <c r="I149" s="109"/>
      <c r="J149" s="110" t="str">
        <f t="shared" si="106"/>
        <v/>
      </c>
      <c r="K149" s="116">
        <f>IF(MONTH($B149)=1,IF($G149=Paramètres!H$2,$D149,0),0)</f>
        <v>0</v>
      </c>
      <c r="L149" s="116">
        <f>IF(OR(MONTH($B149)=1,MONTH($B149)=2,MONTH($B149)=3),IF($G149=Paramètres!H$3,$D149,0),0)</f>
        <v>0</v>
      </c>
      <c r="M149" s="116">
        <f>IF(OR(MONTH($B149)=1,MONTH($B149)=2,MONTH($B149)=3),IF($G149=Paramètres!H$4,$D149,0),0)</f>
        <v>0</v>
      </c>
      <c r="N149" s="116">
        <f>IF(OR(MONTH($B149)=1,MONTH($B149)=2,MONTH($B149)=3),IF($G149=Paramètres!H$5,$D149,0),0)</f>
        <v>0</v>
      </c>
      <c r="O149" s="116">
        <f>IF(MONTH($B149)=1,IF($G149=Paramètres!F$4,$D149,0),0)</f>
        <v>0</v>
      </c>
      <c r="P149" s="116">
        <f>IF(MONTH($B149)=2,IF($G149=Paramètres!$H$2,$D149,0),0)</f>
        <v>0</v>
      </c>
      <c r="Q149" s="116">
        <f>IF(MONTH($B149)=2,IF($G149=Paramètres!$F$4,$D149,0),0)</f>
        <v>0</v>
      </c>
      <c r="R149" s="116">
        <f>IF(MONTH($B149)=3,IF($G149=Paramètres!$H$2,$D149,0),0)</f>
        <v>0</v>
      </c>
      <c r="S149" s="116">
        <f>IF(MONTH($B149)=3,IF($G149=Paramètres!$F$4,$D149,0),0)</f>
        <v>0</v>
      </c>
      <c r="T149" s="116">
        <f>IF(MONTH($B149)=4,IF($G149=Paramètres!$H$2,$D149,0),0)</f>
        <v>0</v>
      </c>
      <c r="U149" s="116">
        <f>IF(OR(MONTH($B149)=4,MONTH($B149)=5,MONTH($B149)=6),IF($G149=Paramètres!$H$3,$D149,0),0)</f>
        <v>0</v>
      </c>
      <c r="V149" s="116">
        <f>IF(OR(MONTH($B149)=4,MONTH($B149)=5,MONTH($B149)=6),IF($G149=Paramètres!$H$4,$D149,0),0)</f>
        <v>0</v>
      </c>
      <c r="W149" s="116">
        <f>IF(OR(MONTH($B149)=4,MONTH($B149)=5,MONTH($B149)=6),IF($G149=Paramètres!$H$5,$D149,0),0)</f>
        <v>0</v>
      </c>
      <c r="X149" s="116">
        <f>IF(MONTH($B149)=4,IF($G149=Paramètres!$F$4,$D149,0),0)</f>
        <v>0</v>
      </c>
      <c r="Y149" s="116">
        <f>IF(MONTH($B149)=5,IF($G149=Paramètres!$H$2,$D149,0),0)</f>
        <v>0</v>
      </c>
      <c r="Z149" s="116">
        <f>IF(MONTH($B149)=5,IF($G149=Paramètres!$F$4,$D149,0),0)</f>
        <v>0</v>
      </c>
      <c r="AA149" s="116">
        <f>IF(MONTH($B149)=6,IF($G149=Paramètres!$H$2,$D149,0),0)</f>
        <v>0</v>
      </c>
      <c r="AB149" s="116">
        <f>IF(MONTH($B149)=6,IF($G149=Paramètres!$F$4,$D149,0),0)</f>
        <v>0</v>
      </c>
      <c r="AC149" s="116">
        <f>IF(MONTH($B149)=7,IF($G149=Paramètres!$H$2,$D149,0),0)</f>
        <v>0</v>
      </c>
      <c r="AD149" s="116">
        <f>IF(OR(MONTH($B149)=7,MONTH($B149)=8,MONTH($B149)=9),IF($G149=Paramètres!$H$3,$D149,0),0)</f>
        <v>0</v>
      </c>
      <c r="AE149" s="116">
        <f>IF(OR(MONTH($B149)=7,MONTH($B149)=8,MONTH($B149)=9),IF($G149=Paramètres!$H$4,$D149,0),0)</f>
        <v>0</v>
      </c>
      <c r="AF149" s="116">
        <f>IF(OR(MONTH($B149)=7,MONTH($B149)=8,MONTH($B149)=9),IF($G149=Paramètres!$H$5,$D149,0),0)</f>
        <v>0</v>
      </c>
      <c r="AG149" s="116">
        <f>IF(MONTH($B149)=7,IF($G149=Paramètres!$F$4,$D149,0),0)</f>
        <v>0</v>
      </c>
      <c r="AH149" s="116">
        <f>IF(MONTH($B149)=8,IF($G149=Paramètres!$H$2,$D149,0),0)</f>
        <v>0</v>
      </c>
      <c r="AI149" s="116">
        <f>IF(MONTH($B149)=8,IF($G149=Paramètres!$F$4,$D149,0),0)</f>
        <v>0</v>
      </c>
      <c r="AJ149" s="116">
        <f>IF(MONTH($B149)=9,IF($G149=Paramètres!$H$2,$D149,0),0)</f>
        <v>0</v>
      </c>
      <c r="AK149" s="116">
        <f>IF(MONTH($B149)=9,IF($G149=Paramètres!$F$4,$D149,0),0)</f>
        <v>0</v>
      </c>
      <c r="AL149" s="116">
        <f>IF(MONTH($B149)=10,IF($G149=Paramètres!$H$2,$D149,0),0)</f>
        <v>0</v>
      </c>
      <c r="AM149" s="116">
        <f>IF(OR(MONTH($B149)=10,MONTH($B149)=11,MONTH($B149)=12),IF($G149=Paramètres!$H$3,$D149,0),0)</f>
        <v>0</v>
      </c>
      <c r="AN149" s="116">
        <f>IF(OR(MONTH($B149)=10,MONTH($B149)=11,MONTH($B149)=12),IF($G149=Paramètres!$H$4,$D149,0),0)</f>
        <v>0</v>
      </c>
      <c r="AO149" s="116">
        <f>IF(OR(MONTH($B149)=10,MONTH($B149)=11,MONTH($B149)=12),IF($G149=Paramètres!$H$5,$D149,0),0)</f>
        <v>0</v>
      </c>
      <c r="AP149" s="116">
        <f>IF(MONTH($B149)=10,IF($G149=Paramètres!$F$4,$D149,0),0)</f>
        <v>0</v>
      </c>
      <c r="AQ149" s="116">
        <f>IF(MONTH($B149)=11,IF($G149=Paramètres!$H$2,$D149,0),0)</f>
        <v>0</v>
      </c>
      <c r="AR149" s="116">
        <f>IF(MONTH($B149)=11,IF($G149=Paramètres!$F$4,$D149,0),0)</f>
        <v>0</v>
      </c>
      <c r="AS149" s="116">
        <f>IF(MONTH($B149)=12,IF($G149=Paramètres!$H$2,$D149,0),0)</f>
        <v>0</v>
      </c>
      <c r="AT149" s="116">
        <f>IF(MONTH($B149)=12,IF($G149=Paramètres!$F$4,$D149,0),0)</f>
        <v>0</v>
      </c>
      <c r="AU149" s="116">
        <f>IF($G149=Paramètres!D$2,$D149,0)</f>
        <v>0</v>
      </c>
      <c r="AV149" s="116">
        <f>IF($G149=Paramètres!D$3,$D149,0)</f>
        <v>0</v>
      </c>
      <c r="AW149" s="116">
        <f>IF($G149=Paramètres!D$4,$D149,0)</f>
        <v>0</v>
      </c>
      <c r="AX149" s="116">
        <f>IF($G149=Paramètres!D$5,$D149,0)</f>
        <v>0</v>
      </c>
      <c r="AY149" s="116">
        <f>IF($G149=Paramètres!D$6,$D149,0)</f>
        <v>0</v>
      </c>
      <c r="AZ149" s="116">
        <f>IF($G149=Paramètres!D$7,$D149,0)</f>
        <v>0</v>
      </c>
      <c r="BA149" s="116">
        <f>IF($G149=Paramètres!D$8,$D149,0)</f>
        <v>0</v>
      </c>
      <c r="BB149" s="116">
        <f>IF($G149=Paramètres!D$9,$D149,0)</f>
        <v>0</v>
      </c>
      <c r="BC149" s="116">
        <f>IF($G149=Paramètres!D$10,$D149,0)</f>
        <v>0</v>
      </c>
      <c r="BD149" s="116">
        <f>IF($G149=Paramètres!D$11,$D149,0)</f>
        <v>0</v>
      </c>
      <c r="BE149" s="116">
        <f>IF($G149=Paramètres!D$12,$D149,0)</f>
        <v>0</v>
      </c>
      <c r="BF149" s="116">
        <f>IF($G149=Paramètres!E$2,$D149,0)</f>
        <v>0</v>
      </c>
      <c r="BG149" s="116">
        <f>IF($G149=Paramètres!E$3,$D149,0)</f>
        <v>0</v>
      </c>
      <c r="BH149" s="116">
        <f>IF($G149=Paramètres!E$4,$D149,0)</f>
        <v>0</v>
      </c>
      <c r="BI149" s="116">
        <f>IF($G149=Paramètres!F$2,$D149,0)</f>
        <v>0</v>
      </c>
      <c r="BJ149" s="116">
        <f>IF($G149=Paramètres!F$3,$D149,0)</f>
        <v>0</v>
      </c>
      <c r="BK149" s="116">
        <f>IF($G149=Paramètres!F$5,$D149,0)</f>
        <v>0</v>
      </c>
      <c r="BL149" s="116">
        <f>IF($G149=Paramètres!F$6,$D149,0)</f>
        <v>0</v>
      </c>
      <c r="BM149" s="116">
        <f>IF($G149=Paramètres!F$7,$D149,0)</f>
        <v>0</v>
      </c>
      <c r="BN149" s="116">
        <f>IF($G149=Paramètres!F$8,$D149,0)</f>
        <v>0</v>
      </c>
      <c r="BO149" s="116">
        <f>IF($G149=Paramètres!F$9,$D149,0)</f>
        <v>0</v>
      </c>
      <c r="BP149" s="116">
        <f t="shared" si="105"/>
        <v>0</v>
      </c>
      <c r="BQ149" s="116">
        <f>IF($G149=Paramètres!H$6,$D149,0)</f>
        <v>0</v>
      </c>
      <c r="BR149" s="116">
        <f>IF($G149=Paramètres!I$2,$D149,0)</f>
        <v>0</v>
      </c>
      <c r="BS149" s="116">
        <f>IF($G149=Paramètres!I$3,$D149,0)</f>
        <v>0</v>
      </c>
      <c r="BT149" s="116">
        <f>IF($G149=Paramètres!I$4,$D149,0)</f>
        <v>0</v>
      </c>
      <c r="BU149" s="116">
        <f>IF($G149=Paramètres!J$2,$D149,0)</f>
        <v>0</v>
      </c>
      <c r="BV149" s="116">
        <f>IF($G149=Paramètres!J$3,$D149,0)</f>
        <v>0</v>
      </c>
      <c r="BW149" s="116">
        <f>IF($G149=Paramètres!J$4,$D149,0)</f>
        <v>0</v>
      </c>
      <c r="BX149" s="116">
        <f t="shared" si="107"/>
        <v>0</v>
      </c>
      <c r="BY149" s="116">
        <f t="shared" si="108"/>
        <v>0</v>
      </c>
      <c r="BZ149" s="116">
        <f t="shared" si="109"/>
        <v>0</v>
      </c>
      <c r="CA149" s="116">
        <f t="shared" si="110"/>
        <v>0</v>
      </c>
      <c r="CB149" s="116">
        <f t="shared" si="111"/>
        <v>0</v>
      </c>
      <c r="CC149" s="116">
        <f t="shared" si="112"/>
        <v>0</v>
      </c>
      <c r="CD149" s="116">
        <f t="shared" si="113"/>
        <v>0</v>
      </c>
      <c r="CE149" s="116">
        <f t="shared" si="114"/>
        <v>0</v>
      </c>
      <c r="CF149" s="116">
        <f t="shared" si="115"/>
        <v>0</v>
      </c>
      <c r="CG149" s="116">
        <f t="shared" si="116"/>
        <v>0</v>
      </c>
      <c r="CH149" s="116">
        <f t="shared" si="117"/>
        <v>0</v>
      </c>
      <c r="CI149" s="116">
        <f t="shared" si="118"/>
        <v>0</v>
      </c>
      <c r="CJ149" s="116">
        <f t="shared" si="119"/>
        <v>0</v>
      </c>
      <c r="CK149" s="116">
        <f t="shared" si="120"/>
        <v>0</v>
      </c>
      <c r="CL149" s="116">
        <f t="shared" si="121"/>
        <v>0</v>
      </c>
      <c r="CM149" s="116">
        <f t="shared" si="122"/>
        <v>0</v>
      </c>
      <c r="CN149" s="116">
        <f t="shared" si="123"/>
        <v>0</v>
      </c>
      <c r="CO149" s="116">
        <f t="shared" si="124"/>
        <v>0</v>
      </c>
      <c r="CP149" s="116">
        <f t="shared" si="125"/>
        <v>0</v>
      </c>
      <c r="CQ149" s="116">
        <f t="shared" si="126"/>
        <v>0</v>
      </c>
      <c r="CR149" s="116">
        <f t="shared" si="127"/>
        <v>0</v>
      </c>
      <c r="CS149" s="116">
        <f t="shared" si="128"/>
        <v>0</v>
      </c>
      <c r="CT149" s="116">
        <f t="shared" si="129"/>
        <v>0</v>
      </c>
      <c r="CU149" s="116">
        <f t="shared" si="130"/>
        <v>0</v>
      </c>
    </row>
    <row r="150" spans="5:99">
      <c r="E150" s="106"/>
      <c r="F150" s="109"/>
      <c r="G150" s="109"/>
      <c r="H150" s="109"/>
      <c r="I150" s="109"/>
      <c r="J150" s="110" t="str">
        <f t="shared" si="106"/>
        <v/>
      </c>
      <c r="K150" s="116">
        <f>IF(MONTH($B150)=1,IF($G150=Paramètres!H$2,$D150,0),0)</f>
        <v>0</v>
      </c>
      <c r="L150" s="116">
        <f>IF(OR(MONTH($B150)=1,MONTH($B150)=2,MONTH($B150)=3),IF($G150=Paramètres!H$3,$D150,0),0)</f>
        <v>0</v>
      </c>
      <c r="M150" s="116">
        <f>IF(OR(MONTH($B150)=1,MONTH($B150)=2,MONTH($B150)=3),IF($G150=Paramètres!H$4,$D150,0),0)</f>
        <v>0</v>
      </c>
      <c r="N150" s="116">
        <f>IF(OR(MONTH($B150)=1,MONTH($B150)=2,MONTH($B150)=3),IF($G150=Paramètres!H$5,$D150,0),0)</f>
        <v>0</v>
      </c>
      <c r="O150" s="116">
        <f>IF(MONTH($B150)=1,IF($G150=Paramètres!F$4,$D150,0),0)</f>
        <v>0</v>
      </c>
      <c r="P150" s="116">
        <f>IF(MONTH($B150)=2,IF($G150=Paramètres!$H$2,$D150,0),0)</f>
        <v>0</v>
      </c>
      <c r="Q150" s="116">
        <f>IF(MONTH($B150)=2,IF($G150=Paramètres!$F$4,$D150,0),0)</f>
        <v>0</v>
      </c>
      <c r="R150" s="116">
        <f>IF(MONTH($B150)=3,IF($G150=Paramètres!$H$2,$D150,0),0)</f>
        <v>0</v>
      </c>
      <c r="S150" s="116">
        <f>IF(MONTH($B150)=3,IF($G150=Paramètres!$F$4,$D150,0),0)</f>
        <v>0</v>
      </c>
      <c r="T150" s="116">
        <f>IF(MONTH($B150)=4,IF($G150=Paramètres!$H$2,$D150,0),0)</f>
        <v>0</v>
      </c>
      <c r="U150" s="116">
        <f>IF(OR(MONTH($B150)=4,MONTH($B150)=5,MONTH($B150)=6),IF($G150=Paramètres!$H$3,$D150,0),0)</f>
        <v>0</v>
      </c>
      <c r="V150" s="116">
        <f>IF(OR(MONTH($B150)=4,MONTH($B150)=5,MONTH($B150)=6),IF($G150=Paramètres!$H$4,$D150,0),0)</f>
        <v>0</v>
      </c>
      <c r="W150" s="116">
        <f>IF(OR(MONTH($B150)=4,MONTH($B150)=5,MONTH($B150)=6),IF($G150=Paramètres!$H$5,$D150,0),0)</f>
        <v>0</v>
      </c>
      <c r="X150" s="116">
        <f>IF(MONTH($B150)=4,IF($G150=Paramètres!$F$4,$D150,0),0)</f>
        <v>0</v>
      </c>
      <c r="Y150" s="116">
        <f>IF(MONTH($B150)=5,IF($G150=Paramètres!$H$2,$D150,0),0)</f>
        <v>0</v>
      </c>
      <c r="Z150" s="116">
        <f>IF(MONTH($B150)=5,IF($G150=Paramètres!$F$4,$D150,0),0)</f>
        <v>0</v>
      </c>
      <c r="AA150" s="116">
        <f>IF(MONTH($B150)=6,IF($G150=Paramètres!$H$2,$D150,0),0)</f>
        <v>0</v>
      </c>
      <c r="AB150" s="116">
        <f>IF(MONTH($B150)=6,IF($G150=Paramètres!$F$4,$D150,0),0)</f>
        <v>0</v>
      </c>
      <c r="AC150" s="116">
        <f>IF(MONTH($B150)=7,IF($G150=Paramètres!$H$2,$D150,0),0)</f>
        <v>0</v>
      </c>
      <c r="AD150" s="116">
        <f>IF(OR(MONTH($B150)=7,MONTH($B150)=8,MONTH($B150)=9),IF($G150=Paramètres!$H$3,$D150,0),0)</f>
        <v>0</v>
      </c>
      <c r="AE150" s="116">
        <f>IF(OR(MONTH($B150)=7,MONTH($B150)=8,MONTH($B150)=9),IF($G150=Paramètres!$H$4,$D150,0),0)</f>
        <v>0</v>
      </c>
      <c r="AF150" s="116">
        <f>IF(OR(MONTH($B150)=7,MONTH($B150)=8,MONTH($B150)=9),IF($G150=Paramètres!$H$5,$D150,0),0)</f>
        <v>0</v>
      </c>
      <c r="AG150" s="116">
        <f>IF(MONTH($B150)=7,IF($G150=Paramètres!$F$4,$D150,0),0)</f>
        <v>0</v>
      </c>
      <c r="AH150" s="116">
        <f>IF(MONTH($B150)=8,IF($G150=Paramètres!$H$2,$D150,0),0)</f>
        <v>0</v>
      </c>
      <c r="AI150" s="116">
        <f>IF(MONTH($B150)=8,IF($G150=Paramètres!$F$4,$D150,0),0)</f>
        <v>0</v>
      </c>
      <c r="AJ150" s="116">
        <f>IF(MONTH($B150)=9,IF($G150=Paramètres!$H$2,$D150,0),0)</f>
        <v>0</v>
      </c>
      <c r="AK150" s="116">
        <f>IF(MONTH($B150)=9,IF($G150=Paramètres!$F$4,$D150,0),0)</f>
        <v>0</v>
      </c>
      <c r="AL150" s="116">
        <f>IF(MONTH($B150)=10,IF($G150=Paramètres!$H$2,$D150,0),0)</f>
        <v>0</v>
      </c>
      <c r="AM150" s="116">
        <f>IF(OR(MONTH($B150)=10,MONTH($B150)=11,MONTH($B150)=12),IF($G150=Paramètres!$H$3,$D150,0),0)</f>
        <v>0</v>
      </c>
      <c r="AN150" s="116">
        <f>IF(OR(MONTH($B150)=10,MONTH($B150)=11,MONTH($B150)=12),IF($G150=Paramètres!$H$4,$D150,0),0)</f>
        <v>0</v>
      </c>
      <c r="AO150" s="116">
        <f>IF(OR(MONTH($B150)=10,MONTH($B150)=11,MONTH($B150)=12),IF($G150=Paramètres!$H$5,$D150,0),0)</f>
        <v>0</v>
      </c>
      <c r="AP150" s="116">
        <f>IF(MONTH($B150)=10,IF($G150=Paramètres!$F$4,$D150,0),0)</f>
        <v>0</v>
      </c>
      <c r="AQ150" s="116">
        <f>IF(MONTH($B150)=11,IF($G150=Paramètres!$H$2,$D150,0),0)</f>
        <v>0</v>
      </c>
      <c r="AR150" s="116">
        <f>IF(MONTH($B150)=11,IF($G150=Paramètres!$F$4,$D150,0),0)</f>
        <v>0</v>
      </c>
      <c r="AS150" s="116">
        <f>IF(MONTH($B150)=12,IF($G150=Paramètres!$H$2,$D150,0),0)</f>
        <v>0</v>
      </c>
      <c r="AT150" s="116">
        <f>IF(MONTH($B150)=12,IF($G150=Paramètres!$F$4,$D150,0),0)</f>
        <v>0</v>
      </c>
      <c r="AU150" s="116">
        <f>IF($G150=Paramètres!D$2,$D150,0)</f>
        <v>0</v>
      </c>
      <c r="AV150" s="116">
        <f>IF($G150=Paramètres!D$3,$D150,0)</f>
        <v>0</v>
      </c>
      <c r="AW150" s="116">
        <f>IF($G150=Paramètres!D$4,$D150,0)</f>
        <v>0</v>
      </c>
      <c r="AX150" s="116">
        <f>IF($G150=Paramètres!D$5,$D150,0)</f>
        <v>0</v>
      </c>
      <c r="AY150" s="116">
        <f>IF($G150=Paramètres!D$6,$D150,0)</f>
        <v>0</v>
      </c>
      <c r="AZ150" s="116">
        <f>IF($G150=Paramètres!D$7,$D150,0)</f>
        <v>0</v>
      </c>
      <c r="BA150" s="116">
        <f>IF($G150=Paramètres!D$8,$D150,0)</f>
        <v>0</v>
      </c>
      <c r="BB150" s="116">
        <f>IF($G150=Paramètres!D$9,$D150,0)</f>
        <v>0</v>
      </c>
      <c r="BC150" s="116">
        <f>IF($G150=Paramètres!D$10,$D150,0)</f>
        <v>0</v>
      </c>
      <c r="BD150" s="116">
        <f>IF($G150=Paramètres!D$11,$D150,0)</f>
        <v>0</v>
      </c>
      <c r="BE150" s="116">
        <f>IF($G150=Paramètres!D$12,$D150,0)</f>
        <v>0</v>
      </c>
      <c r="BF150" s="116">
        <f>IF($G150=Paramètres!E$2,$D150,0)</f>
        <v>0</v>
      </c>
      <c r="BG150" s="116">
        <f>IF($G150=Paramètres!E$3,$D150,0)</f>
        <v>0</v>
      </c>
      <c r="BH150" s="116">
        <f>IF($G150=Paramètres!E$4,$D150,0)</f>
        <v>0</v>
      </c>
      <c r="BI150" s="116">
        <f>IF($G150=Paramètres!F$2,$D150,0)</f>
        <v>0</v>
      </c>
      <c r="BJ150" s="116">
        <f>IF($G150=Paramètres!F$3,$D150,0)</f>
        <v>0</v>
      </c>
      <c r="BK150" s="116">
        <f>IF($G150=Paramètres!F$5,$D150,0)</f>
        <v>0</v>
      </c>
      <c r="BL150" s="116">
        <f>IF($G150=Paramètres!F$6,$D150,0)</f>
        <v>0</v>
      </c>
      <c r="BM150" s="116">
        <f>IF($G150=Paramètres!F$7,$D150,0)</f>
        <v>0</v>
      </c>
      <c r="BN150" s="116">
        <f>IF($G150=Paramètres!F$8,$D150,0)</f>
        <v>0</v>
      </c>
      <c r="BO150" s="116">
        <f>IF($G150=Paramètres!F$9,$D150,0)</f>
        <v>0</v>
      </c>
      <c r="BP150" s="116">
        <f t="shared" si="105"/>
        <v>0</v>
      </c>
      <c r="BQ150" s="116">
        <f>IF($G150=Paramètres!H$6,$D150,0)</f>
        <v>0</v>
      </c>
      <c r="BR150" s="116">
        <f>IF($G150=Paramètres!I$2,$D150,0)</f>
        <v>0</v>
      </c>
      <c r="BS150" s="116">
        <f>IF($G150=Paramètres!I$3,$D150,0)</f>
        <v>0</v>
      </c>
      <c r="BT150" s="116">
        <f>IF($G150=Paramètres!I$4,$D150,0)</f>
        <v>0</v>
      </c>
      <c r="BU150" s="116">
        <f>IF($G150=Paramètres!J$2,$D150,0)</f>
        <v>0</v>
      </c>
      <c r="BV150" s="116">
        <f>IF($G150=Paramètres!J$3,$D150,0)</f>
        <v>0</v>
      </c>
      <c r="BW150" s="116">
        <f>IF($G150=Paramètres!J$4,$D150,0)</f>
        <v>0</v>
      </c>
      <c r="BX150" s="116">
        <f t="shared" si="107"/>
        <v>0</v>
      </c>
      <c r="BY150" s="116">
        <f t="shared" si="108"/>
        <v>0</v>
      </c>
      <c r="BZ150" s="116">
        <f t="shared" si="109"/>
        <v>0</v>
      </c>
      <c r="CA150" s="116">
        <f t="shared" si="110"/>
        <v>0</v>
      </c>
      <c r="CB150" s="116">
        <f t="shared" si="111"/>
        <v>0</v>
      </c>
      <c r="CC150" s="116">
        <f t="shared" si="112"/>
        <v>0</v>
      </c>
      <c r="CD150" s="116">
        <f t="shared" si="113"/>
        <v>0</v>
      </c>
      <c r="CE150" s="116">
        <f t="shared" si="114"/>
        <v>0</v>
      </c>
      <c r="CF150" s="116">
        <f t="shared" si="115"/>
        <v>0</v>
      </c>
      <c r="CG150" s="116">
        <f t="shared" si="116"/>
        <v>0</v>
      </c>
      <c r="CH150" s="116">
        <f t="shared" si="117"/>
        <v>0</v>
      </c>
      <c r="CI150" s="116">
        <f t="shared" si="118"/>
        <v>0</v>
      </c>
      <c r="CJ150" s="116">
        <f t="shared" si="119"/>
        <v>0</v>
      </c>
      <c r="CK150" s="116">
        <f t="shared" si="120"/>
        <v>0</v>
      </c>
      <c r="CL150" s="116">
        <f t="shared" si="121"/>
        <v>0</v>
      </c>
      <c r="CM150" s="116">
        <f t="shared" si="122"/>
        <v>0</v>
      </c>
      <c r="CN150" s="116">
        <f t="shared" si="123"/>
        <v>0</v>
      </c>
      <c r="CO150" s="116">
        <f t="shared" si="124"/>
        <v>0</v>
      </c>
      <c r="CP150" s="116">
        <f t="shared" si="125"/>
        <v>0</v>
      </c>
      <c r="CQ150" s="116">
        <f t="shared" si="126"/>
        <v>0</v>
      </c>
      <c r="CR150" s="116">
        <f t="shared" si="127"/>
        <v>0</v>
      </c>
      <c r="CS150" s="116">
        <f t="shared" si="128"/>
        <v>0</v>
      </c>
      <c r="CT150" s="116">
        <f t="shared" si="129"/>
        <v>0</v>
      </c>
      <c r="CU150" s="116">
        <f t="shared" si="130"/>
        <v>0</v>
      </c>
    </row>
    <row r="151" spans="5:99">
      <c r="E151" s="106"/>
      <c r="F151" s="109"/>
      <c r="G151" s="109"/>
      <c r="H151" s="109"/>
      <c r="I151" s="109"/>
      <c r="J151" s="110" t="str">
        <f t="shared" si="106"/>
        <v/>
      </c>
      <c r="K151" s="116">
        <f>IF(MONTH($B151)=1,IF($G151=Paramètres!H$2,$D151,0),0)</f>
        <v>0</v>
      </c>
      <c r="L151" s="116">
        <f>IF(OR(MONTH($B151)=1,MONTH($B151)=2,MONTH($B151)=3),IF($G151=Paramètres!H$3,$D151,0),0)</f>
        <v>0</v>
      </c>
      <c r="M151" s="116">
        <f>IF(OR(MONTH($B151)=1,MONTH($B151)=2,MONTH($B151)=3),IF($G151=Paramètres!H$4,$D151,0),0)</f>
        <v>0</v>
      </c>
      <c r="N151" s="116">
        <f>IF(OR(MONTH($B151)=1,MONTH($B151)=2,MONTH($B151)=3),IF($G151=Paramètres!H$5,$D151,0),0)</f>
        <v>0</v>
      </c>
      <c r="O151" s="116">
        <f>IF(MONTH($B151)=1,IF($G151=Paramètres!F$4,$D151,0),0)</f>
        <v>0</v>
      </c>
      <c r="P151" s="116">
        <f>IF(MONTH($B151)=2,IF($G151=Paramètres!$H$2,$D151,0),0)</f>
        <v>0</v>
      </c>
      <c r="Q151" s="116">
        <f>IF(MONTH($B151)=2,IF($G151=Paramètres!$F$4,$D151,0),0)</f>
        <v>0</v>
      </c>
      <c r="R151" s="116">
        <f>IF(MONTH($B151)=3,IF($G151=Paramètres!$H$2,$D151,0),0)</f>
        <v>0</v>
      </c>
      <c r="S151" s="116">
        <f>IF(MONTH($B151)=3,IF($G151=Paramètres!$F$4,$D151,0),0)</f>
        <v>0</v>
      </c>
      <c r="T151" s="116">
        <f>IF(MONTH($B151)=4,IF($G151=Paramètres!$H$2,$D151,0),0)</f>
        <v>0</v>
      </c>
      <c r="U151" s="116">
        <f>IF(OR(MONTH($B151)=4,MONTH($B151)=5,MONTH($B151)=6),IF($G151=Paramètres!$H$3,$D151,0),0)</f>
        <v>0</v>
      </c>
      <c r="V151" s="116">
        <f>IF(OR(MONTH($B151)=4,MONTH($B151)=5,MONTH($B151)=6),IF($G151=Paramètres!$H$4,$D151,0),0)</f>
        <v>0</v>
      </c>
      <c r="W151" s="116">
        <f>IF(OR(MONTH($B151)=4,MONTH($B151)=5,MONTH($B151)=6),IF($G151=Paramètres!$H$5,$D151,0),0)</f>
        <v>0</v>
      </c>
      <c r="X151" s="116">
        <f>IF(MONTH($B151)=4,IF($G151=Paramètres!$F$4,$D151,0),0)</f>
        <v>0</v>
      </c>
      <c r="Y151" s="116">
        <f>IF(MONTH($B151)=5,IF($G151=Paramètres!$H$2,$D151,0),0)</f>
        <v>0</v>
      </c>
      <c r="Z151" s="116">
        <f>IF(MONTH($B151)=5,IF($G151=Paramètres!$F$4,$D151,0),0)</f>
        <v>0</v>
      </c>
      <c r="AA151" s="116">
        <f>IF(MONTH($B151)=6,IF($G151=Paramètres!$H$2,$D151,0),0)</f>
        <v>0</v>
      </c>
      <c r="AB151" s="116">
        <f>IF(MONTH($B151)=6,IF($G151=Paramètres!$F$4,$D151,0),0)</f>
        <v>0</v>
      </c>
      <c r="AC151" s="116">
        <f>IF(MONTH($B151)=7,IF($G151=Paramètres!$H$2,$D151,0),0)</f>
        <v>0</v>
      </c>
      <c r="AD151" s="116">
        <f>IF(OR(MONTH($B151)=7,MONTH($B151)=8,MONTH($B151)=9),IF($G151=Paramètres!$H$3,$D151,0),0)</f>
        <v>0</v>
      </c>
      <c r="AE151" s="116">
        <f>IF(OR(MONTH($B151)=7,MONTH($B151)=8,MONTH($B151)=9),IF($G151=Paramètres!$H$4,$D151,0),0)</f>
        <v>0</v>
      </c>
      <c r="AF151" s="116">
        <f>IF(OR(MONTH($B151)=7,MONTH($B151)=8,MONTH($B151)=9),IF($G151=Paramètres!$H$5,$D151,0),0)</f>
        <v>0</v>
      </c>
      <c r="AG151" s="116">
        <f>IF(MONTH($B151)=7,IF($G151=Paramètres!$F$4,$D151,0),0)</f>
        <v>0</v>
      </c>
      <c r="AH151" s="116">
        <f>IF(MONTH($B151)=8,IF($G151=Paramètres!$H$2,$D151,0),0)</f>
        <v>0</v>
      </c>
      <c r="AI151" s="116">
        <f>IF(MONTH($B151)=8,IF($G151=Paramètres!$F$4,$D151,0),0)</f>
        <v>0</v>
      </c>
      <c r="AJ151" s="116">
        <f>IF(MONTH($B151)=9,IF($G151=Paramètres!$H$2,$D151,0),0)</f>
        <v>0</v>
      </c>
      <c r="AK151" s="116">
        <f>IF(MONTH($B151)=9,IF($G151=Paramètres!$F$4,$D151,0),0)</f>
        <v>0</v>
      </c>
      <c r="AL151" s="116">
        <f>IF(MONTH($B151)=10,IF($G151=Paramètres!$H$2,$D151,0),0)</f>
        <v>0</v>
      </c>
      <c r="AM151" s="116">
        <f>IF(OR(MONTH($B151)=10,MONTH($B151)=11,MONTH($B151)=12),IF($G151=Paramètres!$H$3,$D151,0),0)</f>
        <v>0</v>
      </c>
      <c r="AN151" s="116">
        <f>IF(OR(MONTH($B151)=10,MONTH($B151)=11,MONTH($B151)=12),IF($G151=Paramètres!$H$4,$D151,0),0)</f>
        <v>0</v>
      </c>
      <c r="AO151" s="116">
        <f>IF(OR(MONTH($B151)=10,MONTH($B151)=11,MONTH($B151)=12),IF($G151=Paramètres!$H$5,$D151,0),0)</f>
        <v>0</v>
      </c>
      <c r="AP151" s="116">
        <f>IF(MONTH($B151)=10,IF($G151=Paramètres!$F$4,$D151,0),0)</f>
        <v>0</v>
      </c>
      <c r="AQ151" s="116">
        <f>IF(MONTH($B151)=11,IF($G151=Paramètres!$H$2,$D151,0),0)</f>
        <v>0</v>
      </c>
      <c r="AR151" s="116">
        <f>IF(MONTH($B151)=11,IF($G151=Paramètres!$F$4,$D151,0),0)</f>
        <v>0</v>
      </c>
      <c r="AS151" s="116">
        <f>IF(MONTH($B151)=12,IF($G151=Paramètres!$H$2,$D151,0),0)</f>
        <v>0</v>
      </c>
      <c r="AT151" s="116">
        <f>IF(MONTH($B151)=12,IF($G151=Paramètres!$F$4,$D151,0),0)</f>
        <v>0</v>
      </c>
      <c r="AU151" s="116">
        <f>IF($G151=Paramètres!D$2,$D151,0)</f>
        <v>0</v>
      </c>
      <c r="AV151" s="116">
        <f>IF($G151=Paramètres!D$3,$D151,0)</f>
        <v>0</v>
      </c>
      <c r="AW151" s="116">
        <f>IF($G151=Paramètres!D$4,$D151,0)</f>
        <v>0</v>
      </c>
      <c r="AX151" s="116">
        <f>IF($G151=Paramètres!D$5,$D151,0)</f>
        <v>0</v>
      </c>
      <c r="AY151" s="116">
        <f>IF($G151=Paramètres!D$6,$D151,0)</f>
        <v>0</v>
      </c>
      <c r="AZ151" s="116">
        <f>IF($G151=Paramètres!D$7,$D151,0)</f>
        <v>0</v>
      </c>
      <c r="BA151" s="116">
        <f>IF($G151=Paramètres!D$8,$D151,0)</f>
        <v>0</v>
      </c>
      <c r="BB151" s="116">
        <f>IF($G151=Paramètres!D$9,$D151,0)</f>
        <v>0</v>
      </c>
      <c r="BC151" s="116">
        <f>IF($G151=Paramètres!D$10,$D151,0)</f>
        <v>0</v>
      </c>
      <c r="BD151" s="116">
        <f>IF($G151=Paramètres!D$11,$D151,0)</f>
        <v>0</v>
      </c>
      <c r="BE151" s="116">
        <f>IF($G151=Paramètres!D$12,$D151,0)</f>
        <v>0</v>
      </c>
      <c r="BF151" s="116">
        <f>IF($G151=Paramètres!E$2,$D151,0)</f>
        <v>0</v>
      </c>
      <c r="BG151" s="116">
        <f>IF($G151=Paramètres!E$3,$D151,0)</f>
        <v>0</v>
      </c>
      <c r="BH151" s="116">
        <f>IF($G151=Paramètres!E$4,$D151,0)</f>
        <v>0</v>
      </c>
      <c r="BI151" s="116">
        <f>IF($G151=Paramètres!F$2,$D151,0)</f>
        <v>0</v>
      </c>
      <c r="BJ151" s="116">
        <f>IF($G151=Paramètres!F$3,$D151,0)</f>
        <v>0</v>
      </c>
      <c r="BK151" s="116">
        <f>IF($G151=Paramètres!F$5,$D151,0)</f>
        <v>0</v>
      </c>
      <c r="BL151" s="116">
        <f>IF($G151=Paramètres!F$6,$D151,0)</f>
        <v>0</v>
      </c>
      <c r="BM151" s="116">
        <f>IF($G151=Paramètres!F$7,$D151,0)</f>
        <v>0</v>
      </c>
      <c r="BN151" s="116">
        <f>IF($G151=Paramètres!F$8,$D151,0)</f>
        <v>0</v>
      </c>
      <c r="BO151" s="116">
        <f>IF($G151=Paramètres!F$9,$D151,0)</f>
        <v>0</v>
      </c>
      <c r="BP151" s="116">
        <f t="shared" si="105"/>
        <v>0</v>
      </c>
      <c r="BQ151" s="116">
        <f>IF($G151=Paramètres!H$6,$D151,0)</f>
        <v>0</v>
      </c>
      <c r="BR151" s="116">
        <f>IF($G151=Paramètres!I$2,$D151,0)</f>
        <v>0</v>
      </c>
      <c r="BS151" s="116">
        <f>IF($G151=Paramètres!I$3,$D151,0)</f>
        <v>0</v>
      </c>
      <c r="BT151" s="116">
        <f>IF($G151=Paramètres!I$4,$D151,0)</f>
        <v>0</v>
      </c>
      <c r="BU151" s="116">
        <f>IF($G151=Paramètres!J$2,$D151,0)</f>
        <v>0</v>
      </c>
      <c r="BV151" s="116">
        <f>IF($G151=Paramètres!J$3,$D151,0)</f>
        <v>0</v>
      </c>
      <c r="BW151" s="116">
        <f>IF($G151=Paramètres!J$4,$D151,0)</f>
        <v>0</v>
      </c>
      <c r="BX151" s="116">
        <f t="shared" si="107"/>
        <v>0</v>
      </c>
      <c r="BY151" s="116">
        <f t="shared" si="108"/>
        <v>0</v>
      </c>
      <c r="BZ151" s="116">
        <f t="shared" si="109"/>
        <v>0</v>
      </c>
      <c r="CA151" s="116">
        <f t="shared" si="110"/>
        <v>0</v>
      </c>
      <c r="CB151" s="116">
        <f t="shared" si="111"/>
        <v>0</v>
      </c>
      <c r="CC151" s="116">
        <f t="shared" si="112"/>
        <v>0</v>
      </c>
      <c r="CD151" s="116">
        <f t="shared" si="113"/>
        <v>0</v>
      </c>
      <c r="CE151" s="116">
        <f t="shared" si="114"/>
        <v>0</v>
      </c>
      <c r="CF151" s="116">
        <f t="shared" si="115"/>
        <v>0</v>
      </c>
      <c r="CG151" s="116">
        <f t="shared" si="116"/>
        <v>0</v>
      </c>
      <c r="CH151" s="116">
        <f t="shared" si="117"/>
        <v>0</v>
      </c>
      <c r="CI151" s="116">
        <f t="shared" si="118"/>
        <v>0</v>
      </c>
      <c r="CJ151" s="116">
        <f t="shared" si="119"/>
        <v>0</v>
      </c>
      <c r="CK151" s="116">
        <f t="shared" si="120"/>
        <v>0</v>
      </c>
      <c r="CL151" s="116">
        <f t="shared" si="121"/>
        <v>0</v>
      </c>
      <c r="CM151" s="116">
        <f t="shared" si="122"/>
        <v>0</v>
      </c>
      <c r="CN151" s="116">
        <f t="shared" si="123"/>
        <v>0</v>
      </c>
      <c r="CO151" s="116">
        <f t="shared" si="124"/>
        <v>0</v>
      </c>
      <c r="CP151" s="116">
        <f t="shared" si="125"/>
        <v>0</v>
      </c>
      <c r="CQ151" s="116">
        <f t="shared" si="126"/>
        <v>0</v>
      </c>
      <c r="CR151" s="116">
        <f t="shared" si="127"/>
        <v>0</v>
      </c>
      <c r="CS151" s="116">
        <f t="shared" si="128"/>
        <v>0</v>
      </c>
      <c r="CT151" s="116">
        <f t="shared" si="129"/>
        <v>0</v>
      </c>
      <c r="CU151" s="116">
        <f t="shared" si="130"/>
        <v>0</v>
      </c>
    </row>
    <row r="152" spans="5:99">
      <c r="E152" s="106"/>
      <c r="F152" s="109"/>
      <c r="G152" s="109"/>
      <c r="H152" s="109"/>
      <c r="I152" s="109"/>
      <c r="J152" s="110" t="str">
        <f t="shared" si="106"/>
        <v/>
      </c>
      <c r="K152" s="116">
        <f>IF(MONTH($B152)=1,IF($G152=Paramètres!H$2,$D152,0),0)</f>
        <v>0</v>
      </c>
      <c r="L152" s="116">
        <f>IF(OR(MONTH($B152)=1,MONTH($B152)=2,MONTH($B152)=3),IF($G152=Paramètres!H$3,$D152,0),0)</f>
        <v>0</v>
      </c>
      <c r="M152" s="116">
        <f>IF(OR(MONTH($B152)=1,MONTH($B152)=2,MONTH($B152)=3),IF($G152=Paramètres!H$4,$D152,0),0)</f>
        <v>0</v>
      </c>
      <c r="N152" s="116">
        <f>IF(OR(MONTH($B152)=1,MONTH($B152)=2,MONTH($B152)=3),IF($G152=Paramètres!H$5,$D152,0),0)</f>
        <v>0</v>
      </c>
      <c r="O152" s="116">
        <f>IF(MONTH($B152)=1,IF($G152=Paramètres!F$4,$D152,0),0)</f>
        <v>0</v>
      </c>
      <c r="P152" s="116">
        <f>IF(MONTH($B152)=2,IF($G152=Paramètres!$H$2,$D152,0),0)</f>
        <v>0</v>
      </c>
      <c r="Q152" s="116">
        <f>IF(MONTH($B152)=2,IF($G152=Paramètres!$F$4,$D152,0),0)</f>
        <v>0</v>
      </c>
      <c r="R152" s="116">
        <f>IF(MONTH($B152)=3,IF($G152=Paramètres!$H$2,$D152,0),0)</f>
        <v>0</v>
      </c>
      <c r="S152" s="116">
        <f>IF(MONTH($B152)=3,IF($G152=Paramètres!$F$4,$D152,0),0)</f>
        <v>0</v>
      </c>
      <c r="T152" s="116">
        <f>IF(MONTH($B152)=4,IF($G152=Paramètres!$H$2,$D152,0),0)</f>
        <v>0</v>
      </c>
      <c r="U152" s="116">
        <f>IF(OR(MONTH($B152)=4,MONTH($B152)=5,MONTH($B152)=6),IF($G152=Paramètres!$H$3,$D152,0),0)</f>
        <v>0</v>
      </c>
      <c r="V152" s="116">
        <f>IF(OR(MONTH($B152)=4,MONTH($B152)=5,MONTH($B152)=6),IF($G152=Paramètres!$H$4,$D152,0),0)</f>
        <v>0</v>
      </c>
      <c r="W152" s="116">
        <f>IF(OR(MONTH($B152)=4,MONTH($B152)=5,MONTH($B152)=6),IF($G152=Paramètres!$H$5,$D152,0),0)</f>
        <v>0</v>
      </c>
      <c r="X152" s="116">
        <f>IF(MONTH($B152)=4,IF($G152=Paramètres!$F$4,$D152,0),0)</f>
        <v>0</v>
      </c>
      <c r="Y152" s="116">
        <f>IF(MONTH($B152)=5,IF($G152=Paramètres!$H$2,$D152,0),0)</f>
        <v>0</v>
      </c>
      <c r="Z152" s="116">
        <f>IF(MONTH($B152)=5,IF($G152=Paramètres!$F$4,$D152,0),0)</f>
        <v>0</v>
      </c>
      <c r="AA152" s="116">
        <f>IF(MONTH($B152)=6,IF($G152=Paramètres!$H$2,$D152,0),0)</f>
        <v>0</v>
      </c>
      <c r="AB152" s="116">
        <f>IF(MONTH($B152)=6,IF($G152=Paramètres!$F$4,$D152,0),0)</f>
        <v>0</v>
      </c>
      <c r="AC152" s="116">
        <f>IF(MONTH($B152)=7,IF($G152=Paramètres!$H$2,$D152,0),0)</f>
        <v>0</v>
      </c>
      <c r="AD152" s="116">
        <f>IF(OR(MONTH($B152)=7,MONTH($B152)=8,MONTH($B152)=9),IF($G152=Paramètres!$H$3,$D152,0),0)</f>
        <v>0</v>
      </c>
      <c r="AE152" s="116">
        <f>IF(OR(MONTH($B152)=7,MONTH($B152)=8,MONTH($B152)=9),IF($G152=Paramètres!$H$4,$D152,0),0)</f>
        <v>0</v>
      </c>
      <c r="AF152" s="116">
        <f>IF(OR(MONTH($B152)=7,MONTH($B152)=8,MONTH($B152)=9),IF($G152=Paramètres!$H$5,$D152,0),0)</f>
        <v>0</v>
      </c>
      <c r="AG152" s="116">
        <f>IF(MONTH($B152)=7,IF($G152=Paramètres!$F$4,$D152,0),0)</f>
        <v>0</v>
      </c>
      <c r="AH152" s="116">
        <f>IF(MONTH($B152)=8,IF($G152=Paramètres!$H$2,$D152,0),0)</f>
        <v>0</v>
      </c>
      <c r="AI152" s="116">
        <f>IF(MONTH($B152)=8,IF($G152=Paramètres!$F$4,$D152,0),0)</f>
        <v>0</v>
      </c>
      <c r="AJ152" s="116">
        <f>IF(MONTH($B152)=9,IF($G152=Paramètres!$H$2,$D152,0),0)</f>
        <v>0</v>
      </c>
      <c r="AK152" s="116">
        <f>IF(MONTH($B152)=9,IF($G152=Paramètres!$F$4,$D152,0),0)</f>
        <v>0</v>
      </c>
      <c r="AL152" s="116">
        <f>IF(MONTH($B152)=10,IF($G152=Paramètres!$H$2,$D152,0),0)</f>
        <v>0</v>
      </c>
      <c r="AM152" s="116">
        <f>IF(OR(MONTH($B152)=10,MONTH($B152)=11,MONTH($B152)=12),IF($G152=Paramètres!$H$3,$D152,0),0)</f>
        <v>0</v>
      </c>
      <c r="AN152" s="116">
        <f>IF(OR(MONTH($B152)=10,MONTH($B152)=11,MONTH($B152)=12),IF($G152=Paramètres!$H$4,$D152,0),0)</f>
        <v>0</v>
      </c>
      <c r="AO152" s="116">
        <f>IF(OR(MONTH($B152)=10,MONTH($B152)=11,MONTH($B152)=12),IF($G152=Paramètres!$H$5,$D152,0),0)</f>
        <v>0</v>
      </c>
      <c r="AP152" s="116">
        <f>IF(MONTH($B152)=10,IF($G152=Paramètres!$F$4,$D152,0),0)</f>
        <v>0</v>
      </c>
      <c r="AQ152" s="116">
        <f>IF(MONTH($B152)=11,IF($G152=Paramètres!$H$2,$D152,0),0)</f>
        <v>0</v>
      </c>
      <c r="AR152" s="116">
        <f>IF(MONTH($B152)=11,IF($G152=Paramètres!$F$4,$D152,0),0)</f>
        <v>0</v>
      </c>
      <c r="AS152" s="116">
        <f>IF(MONTH($B152)=12,IF($G152=Paramètres!$H$2,$D152,0),0)</f>
        <v>0</v>
      </c>
      <c r="AT152" s="116">
        <f>IF(MONTH($B152)=12,IF($G152=Paramètres!$F$4,$D152,0),0)</f>
        <v>0</v>
      </c>
      <c r="AU152" s="116">
        <f>IF($G152=Paramètres!D$2,$D152,0)</f>
        <v>0</v>
      </c>
      <c r="AV152" s="116">
        <f>IF($G152=Paramètres!D$3,$D152,0)</f>
        <v>0</v>
      </c>
      <c r="AW152" s="116">
        <f>IF($G152=Paramètres!D$4,$D152,0)</f>
        <v>0</v>
      </c>
      <c r="AX152" s="116">
        <f>IF($G152=Paramètres!D$5,$D152,0)</f>
        <v>0</v>
      </c>
      <c r="AY152" s="116">
        <f>IF($G152=Paramètres!D$6,$D152,0)</f>
        <v>0</v>
      </c>
      <c r="AZ152" s="116">
        <f>IF($G152=Paramètres!D$7,$D152,0)</f>
        <v>0</v>
      </c>
      <c r="BA152" s="116">
        <f>IF($G152=Paramètres!D$8,$D152,0)</f>
        <v>0</v>
      </c>
      <c r="BB152" s="116">
        <f>IF($G152=Paramètres!D$9,$D152,0)</f>
        <v>0</v>
      </c>
      <c r="BC152" s="116">
        <f>IF($G152=Paramètres!D$10,$D152,0)</f>
        <v>0</v>
      </c>
      <c r="BD152" s="116">
        <f>IF($G152=Paramètres!D$11,$D152,0)</f>
        <v>0</v>
      </c>
      <c r="BE152" s="116">
        <f>IF($G152=Paramètres!D$12,$D152,0)</f>
        <v>0</v>
      </c>
      <c r="BF152" s="116">
        <f>IF($G152=Paramètres!E$2,$D152,0)</f>
        <v>0</v>
      </c>
      <c r="BG152" s="116">
        <f>IF($G152=Paramètres!E$3,$D152,0)</f>
        <v>0</v>
      </c>
      <c r="BH152" s="116">
        <f>IF($G152=Paramètres!E$4,$D152,0)</f>
        <v>0</v>
      </c>
      <c r="BI152" s="116">
        <f>IF($G152=Paramètres!F$2,$D152,0)</f>
        <v>0</v>
      </c>
      <c r="BJ152" s="116">
        <f>IF($G152=Paramètres!F$3,$D152,0)</f>
        <v>0</v>
      </c>
      <c r="BK152" s="116">
        <f>IF($G152=Paramètres!F$5,$D152,0)</f>
        <v>0</v>
      </c>
      <c r="BL152" s="116">
        <f>IF($G152=Paramètres!F$6,$D152,0)</f>
        <v>0</v>
      </c>
      <c r="BM152" s="116">
        <f>IF($G152=Paramètres!F$7,$D152,0)</f>
        <v>0</v>
      </c>
      <c r="BN152" s="116">
        <f>IF($G152=Paramètres!F$8,$D152,0)</f>
        <v>0</v>
      </c>
      <c r="BO152" s="116">
        <f>IF($G152=Paramètres!F$9,$D152,0)</f>
        <v>0</v>
      </c>
      <c r="BP152" s="116">
        <f t="shared" si="105"/>
        <v>0</v>
      </c>
      <c r="BQ152" s="116">
        <f>IF($G152=Paramètres!H$6,$D152,0)</f>
        <v>0</v>
      </c>
      <c r="BR152" s="116">
        <f>IF($G152=Paramètres!I$2,$D152,0)</f>
        <v>0</v>
      </c>
      <c r="BS152" s="116">
        <f>IF($G152=Paramètres!I$3,$D152,0)</f>
        <v>0</v>
      </c>
      <c r="BT152" s="116">
        <f>IF($G152=Paramètres!I$4,$D152,0)</f>
        <v>0</v>
      </c>
      <c r="BU152" s="116">
        <f>IF($G152=Paramètres!J$2,$D152,0)</f>
        <v>0</v>
      </c>
      <c r="BV152" s="116">
        <f>IF($G152=Paramètres!J$3,$D152,0)</f>
        <v>0</v>
      </c>
      <c r="BW152" s="116">
        <f>IF($G152=Paramètres!J$4,$D152,0)</f>
        <v>0</v>
      </c>
      <c r="BX152" s="116">
        <f t="shared" si="107"/>
        <v>0</v>
      </c>
      <c r="BY152" s="116">
        <f t="shared" si="108"/>
        <v>0</v>
      </c>
      <c r="BZ152" s="116">
        <f t="shared" si="109"/>
        <v>0</v>
      </c>
      <c r="CA152" s="116">
        <f t="shared" si="110"/>
        <v>0</v>
      </c>
      <c r="CB152" s="116">
        <f t="shared" si="111"/>
        <v>0</v>
      </c>
      <c r="CC152" s="116">
        <f t="shared" si="112"/>
        <v>0</v>
      </c>
      <c r="CD152" s="116">
        <f t="shared" si="113"/>
        <v>0</v>
      </c>
      <c r="CE152" s="116">
        <f t="shared" si="114"/>
        <v>0</v>
      </c>
      <c r="CF152" s="116">
        <f t="shared" si="115"/>
        <v>0</v>
      </c>
      <c r="CG152" s="116">
        <f t="shared" si="116"/>
        <v>0</v>
      </c>
      <c r="CH152" s="116">
        <f t="shared" si="117"/>
        <v>0</v>
      </c>
      <c r="CI152" s="116">
        <f t="shared" si="118"/>
        <v>0</v>
      </c>
      <c r="CJ152" s="116">
        <f t="shared" si="119"/>
        <v>0</v>
      </c>
      <c r="CK152" s="116">
        <f t="shared" si="120"/>
        <v>0</v>
      </c>
      <c r="CL152" s="116">
        <f t="shared" si="121"/>
        <v>0</v>
      </c>
      <c r="CM152" s="116">
        <f t="shared" si="122"/>
        <v>0</v>
      </c>
      <c r="CN152" s="116">
        <f t="shared" si="123"/>
        <v>0</v>
      </c>
      <c r="CO152" s="116">
        <f t="shared" si="124"/>
        <v>0</v>
      </c>
      <c r="CP152" s="116">
        <f t="shared" si="125"/>
        <v>0</v>
      </c>
      <c r="CQ152" s="116">
        <f t="shared" si="126"/>
        <v>0</v>
      </c>
      <c r="CR152" s="116">
        <f t="shared" si="127"/>
        <v>0</v>
      </c>
      <c r="CS152" s="116">
        <f t="shared" si="128"/>
        <v>0</v>
      </c>
      <c r="CT152" s="116">
        <f t="shared" si="129"/>
        <v>0</v>
      </c>
      <c r="CU152" s="116">
        <f t="shared" si="130"/>
        <v>0</v>
      </c>
    </row>
    <row r="153" spans="5:99">
      <c r="E153" s="106"/>
      <c r="F153" s="109"/>
      <c r="G153" s="109"/>
      <c r="H153" s="109"/>
      <c r="I153" s="109"/>
      <c r="J153" s="110" t="str">
        <f t="shared" si="106"/>
        <v/>
      </c>
      <c r="K153" s="116">
        <f>IF(MONTH($B153)=1,IF($G153=Paramètres!H$2,$D153,0),0)</f>
        <v>0</v>
      </c>
      <c r="L153" s="116">
        <f>IF(OR(MONTH($B153)=1,MONTH($B153)=2,MONTH($B153)=3),IF($G153=Paramètres!H$3,$D153,0),0)</f>
        <v>0</v>
      </c>
      <c r="M153" s="116">
        <f>IF(OR(MONTH($B153)=1,MONTH($B153)=2,MONTH($B153)=3),IF($G153=Paramètres!H$4,$D153,0),0)</f>
        <v>0</v>
      </c>
      <c r="N153" s="116">
        <f>IF(OR(MONTH($B153)=1,MONTH($B153)=2,MONTH($B153)=3),IF($G153=Paramètres!H$5,$D153,0),0)</f>
        <v>0</v>
      </c>
      <c r="O153" s="116">
        <f>IF(MONTH($B153)=1,IF($G153=Paramètres!F$4,$D153,0),0)</f>
        <v>0</v>
      </c>
      <c r="P153" s="116">
        <f>IF(MONTH($B153)=2,IF($G153=Paramètres!$H$2,$D153,0),0)</f>
        <v>0</v>
      </c>
      <c r="Q153" s="116">
        <f>IF(MONTH($B153)=2,IF($G153=Paramètres!$F$4,$D153,0),0)</f>
        <v>0</v>
      </c>
      <c r="R153" s="116">
        <f>IF(MONTH($B153)=3,IF($G153=Paramètres!$H$2,$D153,0),0)</f>
        <v>0</v>
      </c>
      <c r="S153" s="116">
        <f>IF(MONTH($B153)=3,IF($G153=Paramètres!$F$4,$D153,0),0)</f>
        <v>0</v>
      </c>
      <c r="T153" s="116">
        <f>IF(MONTH($B153)=4,IF($G153=Paramètres!$H$2,$D153,0),0)</f>
        <v>0</v>
      </c>
      <c r="U153" s="116">
        <f>IF(OR(MONTH($B153)=4,MONTH($B153)=5,MONTH($B153)=6),IF($G153=Paramètres!$H$3,$D153,0),0)</f>
        <v>0</v>
      </c>
      <c r="V153" s="116">
        <f>IF(OR(MONTH($B153)=4,MONTH($B153)=5,MONTH($B153)=6),IF($G153=Paramètres!$H$4,$D153,0),0)</f>
        <v>0</v>
      </c>
      <c r="W153" s="116">
        <f>IF(OR(MONTH($B153)=4,MONTH($B153)=5,MONTH($B153)=6),IF($G153=Paramètres!$H$5,$D153,0),0)</f>
        <v>0</v>
      </c>
      <c r="X153" s="116">
        <f>IF(MONTH($B153)=4,IF($G153=Paramètres!$F$4,$D153,0),0)</f>
        <v>0</v>
      </c>
      <c r="Y153" s="116">
        <f>IF(MONTH($B153)=5,IF($G153=Paramètres!$H$2,$D153,0),0)</f>
        <v>0</v>
      </c>
      <c r="Z153" s="116">
        <f>IF(MONTH($B153)=5,IF($G153=Paramètres!$F$4,$D153,0),0)</f>
        <v>0</v>
      </c>
      <c r="AA153" s="116">
        <f>IF(MONTH($B153)=6,IF($G153=Paramètres!$H$2,$D153,0),0)</f>
        <v>0</v>
      </c>
      <c r="AB153" s="116">
        <f>IF(MONTH($B153)=6,IF($G153=Paramètres!$F$4,$D153,0),0)</f>
        <v>0</v>
      </c>
      <c r="AC153" s="116">
        <f>IF(MONTH($B153)=7,IF($G153=Paramètres!$H$2,$D153,0),0)</f>
        <v>0</v>
      </c>
      <c r="AD153" s="116">
        <f>IF(OR(MONTH($B153)=7,MONTH($B153)=8,MONTH($B153)=9),IF($G153=Paramètres!$H$3,$D153,0),0)</f>
        <v>0</v>
      </c>
      <c r="AE153" s="116">
        <f>IF(OR(MONTH($B153)=7,MONTH($B153)=8,MONTH($B153)=9),IF($G153=Paramètres!$H$4,$D153,0),0)</f>
        <v>0</v>
      </c>
      <c r="AF153" s="116">
        <f>IF(OR(MONTH($B153)=7,MONTH($B153)=8,MONTH($B153)=9),IF($G153=Paramètres!$H$5,$D153,0),0)</f>
        <v>0</v>
      </c>
      <c r="AG153" s="116">
        <f>IF(MONTH($B153)=7,IF($G153=Paramètres!$F$4,$D153,0),0)</f>
        <v>0</v>
      </c>
      <c r="AH153" s="116">
        <f>IF(MONTH($B153)=8,IF($G153=Paramètres!$H$2,$D153,0),0)</f>
        <v>0</v>
      </c>
      <c r="AI153" s="116">
        <f>IF(MONTH($B153)=8,IF($G153=Paramètres!$F$4,$D153,0),0)</f>
        <v>0</v>
      </c>
      <c r="AJ153" s="116">
        <f>IF(MONTH($B153)=9,IF($G153=Paramètres!$H$2,$D153,0),0)</f>
        <v>0</v>
      </c>
      <c r="AK153" s="116">
        <f>IF(MONTH($B153)=9,IF($G153=Paramètres!$F$4,$D153,0),0)</f>
        <v>0</v>
      </c>
      <c r="AL153" s="116">
        <f>IF(MONTH($B153)=10,IF($G153=Paramètres!$H$2,$D153,0),0)</f>
        <v>0</v>
      </c>
      <c r="AM153" s="116">
        <f>IF(OR(MONTH($B153)=10,MONTH($B153)=11,MONTH($B153)=12),IF($G153=Paramètres!$H$3,$D153,0),0)</f>
        <v>0</v>
      </c>
      <c r="AN153" s="116">
        <f>IF(OR(MONTH($B153)=10,MONTH($B153)=11,MONTH($B153)=12),IF($G153=Paramètres!$H$4,$D153,0),0)</f>
        <v>0</v>
      </c>
      <c r="AO153" s="116">
        <f>IF(OR(MONTH($B153)=10,MONTH($B153)=11,MONTH($B153)=12),IF($G153=Paramètres!$H$5,$D153,0),0)</f>
        <v>0</v>
      </c>
      <c r="AP153" s="116">
        <f>IF(MONTH($B153)=10,IF($G153=Paramètres!$F$4,$D153,0),0)</f>
        <v>0</v>
      </c>
      <c r="AQ153" s="116">
        <f>IF(MONTH($B153)=11,IF($G153=Paramètres!$H$2,$D153,0),0)</f>
        <v>0</v>
      </c>
      <c r="AR153" s="116">
        <f>IF(MONTH($B153)=11,IF($G153=Paramètres!$F$4,$D153,0),0)</f>
        <v>0</v>
      </c>
      <c r="AS153" s="116">
        <f>IF(MONTH($B153)=12,IF($G153=Paramètres!$H$2,$D153,0),0)</f>
        <v>0</v>
      </c>
      <c r="AT153" s="116">
        <f>IF(MONTH($B153)=12,IF($G153=Paramètres!$F$4,$D153,0),0)</f>
        <v>0</v>
      </c>
      <c r="AU153" s="116">
        <f>IF($G153=Paramètres!D$2,$D153,0)</f>
        <v>0</v>
      </c>
      <c r="AV153" s="116">
        <f>IF($G153=Paramètres!D$3,$D153,0)</f>
        <v>0</v>
      </c>
      <c r="AW153" s="116">
        <f>IF($G153=Paramètres!D$4,$D153,0)</f>
        <v>0</v>
      </c>
      <c r="AX153" s="116">
        <f>IF($G153=Paramètres!D$5,$D153,0)</f>
        <v>0</v>
      </c>
      <c r="AY153" s="116">
        <f>IF($G153=Paramètres!D$6,$D153,0)</f>
        <v>0</v>
      </c>
      <c r="AZ153" s="116">
        <f>IF($G153=Paramètres!D$7,$D153,0)</f>
        <v>0</v>
      </c>
      <c r="BA153" s="116">
        <f>IF($G153=Paramètres!D$8,$D153,0)</f>
        <v>0</v>
      </c>
      <c r="BB153" s="116">
        <f>IF($G153=Paramètres!D$9,$D153,0)</f>
        <v>0</v>
      </c>
      <c r="BC153" s="116">
        <f>IF($G153=Paramètres!D$10,$D153,0)</f>
        <v>0</v>
      </c>
      <c r="BD153" s="116">
        <f>IF($G153=Paramètres!D$11,$D153,0)</f>
        <v>0</v>
      </c>
      <c r="BE153" s="116">
        <f>IF($G153=Paramètres!D$12,$D153,0)</f>
        <v>0</v>
      </c>
      <c r="BF153" s="116">
        <f>IF($G153=Paramètres!E$2,$D153,0)</f>
        <v>0</v>
      </c>
      <c r="BG153" s="116">
        <f>IF($G153=Paramètres!E$3,$D153,0)</f>
        <v>0</v>
      </c>
      <c r="BH153" s="116">
        <f>IF($G153=Paramètres!E$4,$D153,0)</f>
        <v>0</v>
      </c>
      <c r="BI153" s="116">
        <f>IF($G153=Paramètres!F$2,$D153,0)</f>
        <v>0</v>
      </c>
      <c r="BJ153" s="116">
        <f>IF($G153=Paramètres!F$3,$D153,0)</f>
        <v>0</v>
      </c>
      <c r="BK153" s="116">
        <f>IF($G153=Paramètres!F$5,$D153,0)</f>
        <v>0</v>
      </c>
      <c r="BL153" s="116">
        <f>IF($G153=Paramètres!F$6,$D153,0)</f>
        <v>0</v>
      </c>
      <c r="BM153" s="116">
        <f>IF($G153=Paramètres!F$7,$D153,0)</f>
        <v>0</v>
      </c>
      <c r="BN153" s="116">
        <f>IF($G153=Paramètres!F$8,$D153,0)</f>
        <v>0</v>
      </c>
      <c r="BO153" s="116">
        <f>IF($G153=Paramètres!F$9,$D153,0)</f>
        <v>0</v>
      </c>
      <c r="BP153" s="116">
        <f t="shared" si="105"/>
        <v>0</v>
      </c>
      <c r="BQ153" s="116">
        <f>IF($G153=Paramètres!H$6,$D153,0)</f>
        <v>0</v>
      </c>
      <c r="BR153" s="116">
        <f>IF($G153=Paramètres!I$2,$D153,0)</f>
        <v>0</v>
      </c>
      <c r="BS153" s="116">
        <f>IF($G153=Paramètres!I$3,$D153,0)</f>
        <v>0</v>
      </c>
      <c r="BT153" s="116">
        <f>IF($G153=Paramètres!I$4,$D153,0)</f>
        <v>0</v>
      </c>
      <c r="BU153" s="116">
        <f>IF($G153=Paramètres!J$2,$D153,0)</f>
        <v>0</v>
      </c>
      <c r="BV153" s="116">
        <f>IF($G153=Paramètres!J$3,$D153,0)</f>
        <v>0</v>
      </c>
      <c r="BW153" s="116">
        <f>IF($G153=Paramètres!J$4,$D153,0)</f>
        <v>0</v>
      </c>
      <c r="BX153" s="116">
        <f t="shared" si="107"/>
        <v>0</v>
      </c>
      <c r="BY153" s="116">
        <f t="shared" si="108"/>
        <v>0</v>
      </c>
      <c r="BZ153" s="116">
        <f t="shared" si="109"/>
        <v>0</v>
      </c>
      <c r="CA153" s="116">
        <f t="shared" si="110"/>
        <v>0</v>
      </c>
      <c r="CB153" s="116">
        <f t="shared" si="111"/>
        <v>0</v>
      </c>
      <c r="CC153" s="116">
        <f t="shared" si="112"/>
        <v>0</v>
      </c>
      <c r="CD153" s="116">
        <f t="shared" si="113"/>
        <v>0</v>
      </c>
      <c r="CE153" s="116">
        <f t="shared" si="114"/>
        <v>0</v>
      </c>
      <c r="CF153" s="116">
        <f t="shared" si="115"/>
        <v>0</v>
      </c>
      <c r="CG153" s="116">
        <f t="shared" si="116"/>
        <v>0</v>
      </c>
      <c r="CH153" s="116">
        <f t="shared" si="117"/>
        <v>0</v>
      </c>
      <c r="CI153" s="116">
        <f t="shared" si="118"/>
        <v>0</v>
      </c>
      <c r="CJ153" s="116">
        <f t="shared" si="119"/>
        <v>0</v>
      </c>
      <c r="CK153" s="116">
        <f t="shared" si="120"/>
        <v>0</v>
      </c>
      <c r="CL153" s="116">
        <f t="shared" si="121"/>
        <v>0</v>
      </c>
      <c r="CM153" s="116">
        <f t="shared" si="122"/>
        <v>0</v>
      </c>
      <c r="CN153" s="116">
        <f t="shared" si="123"/>
        <v>0</v>
      </c>
      <c r="CO153" s="116">
        <f t="shared" si="124"/>
        <v>0</v>
      </c>
      <c r="CP153" s="116">
        <f t="shared" si="125"/>
        <v>0</v>
      </c>
      <c r="CQ153" s="116">
        <f t="shared" si="126"/>
        <v>0</v>
      </c>
      <c r="CR153" s="116">
        <f t="shared" si="127"/>
        <v>0</v>
      </c>
      <c r="CS153" s="116">
        <f t="shared" si="128"/>
        <v>0</v>
      </c>
      <c r="CT153" s="116">
        <f t="shared" si="129"/>
        <v>0</v>
      </c>
      <c r="CU153" s="116">
        <f t="shared" si="130"/>
        <v>0</v>
      </c>
    </row>
    <row r="154" spans="5:99">
      <c r="E154" s="106"/>
      <c r="F154" s="109"/>
      <c r="G154" s="109"/>
      <c r="H154" s="109"/>
      <c r="I154" s="109"/>
      <c r="J154" s="110" t="str">
        <f t="shared" si="106"/>
        <v/>
      </c>
      <c r="K154" s="116">
        <f>IF(MONTH($B154)=1,IF($G154=Paramètres!H$2,$D154,0),0)</f>
        <v>0</v>
      </c>
      <c r="L154" s="116">
        <f>IF(OR(MONTH($B154)=1,MONTH($B154)=2,MONTH($B154)=3),IF($G154=Paramètres!H$3,$D154,0),0)</f>
        <v>0</v>
      </c>
      <c r="M154" s="116">
        <f>IF(OR(MONTH($B154)=1,MONTH($B154)=2,MONTH($B154)=3),IF($G154=Paramètres!H$4,$D154,0),0)</f>
        <v>0</v>
      </c>
      <c r="N154" s="116">
        <f>IF(OR(MONTH($B154)=1,MONTH($B154)=2,MONTH($B154)=3),IF($G154=Paramètres!H$5,$D154,0),0)</f>
        <v>0</v>
      </c>
      <c r="O154" s="116">
        <f>IF(MONTH($B154)=1,IF($G154=Paramètres!F$4,$D154,0),0)</f>
        <v>0</v>
      </c>
      <c r="P154" s="116">
        <f>IF(MONTH($B154)=2,IF($G154=Paramètres!$H$2,$D154,0),0)</f>
        <v>0</v>
      </c>
      <c r="Q154" s="116">
        <f>IF(MONTH($B154)=2,IF($G154=Paramètres!$F$4,$D154,0),0)</f>
        <v>0</v>
      </c>
      <c r="R154" s="116">
        <f>IF(MONTH($B154)=3,IF($G154=Paramètres!$H$2,$D154,0),0)</f>
        <v>0</v>
      </c>
      <c r="S154" s="116">
        <f>IF(MONTH($B154)=3,IF($G154=Paramètres!$F$4,$D154,0),0)</f>
        <v>0</v>
      </c>
      <c r="T154" s="116">
        <f>IF(MONTH($B154)=4,IF($G154=Paramètres!$H$2,$D154,0),0)</f>
        <v>0</v>
      </c>
      <c r="U154" s="116">
        <f>IF(OR(MONTH($B154)=4,MONTH($B154)=5,MONTH($B154)=6),IF($G154=Paramètres!$H$3,$D154,0),0)</f>
        <v>0</v>
      </c>
      <c r="V154" s="116">
        <f>IF(OR(MONTH($B154)=4,MONTH($B154)=5,MONTH($B154)=6),IF($G154=Paramètres!$H$4,$D154,0),0)</f>
        <v>0</v>
      </c>
      <c r="W154" s="116">
        <f>IF(OR(MONTH($B154)=4,MONTH($B154)=5,MONTH($B154)=6),IF($G154=Paramètres!$H$5,$D154,0),0)</f>
        <v>0</v>
      </c>
      <c r="X154" s="116">
        <f>IF(MONTH($B154)=4,IF($G154=Paramètres!$F$4,$D154,0),0)</f>
        <v>0</v>
      </c>
      <c r="Y154" s="116">
        <f>IF(MONTH($B154)=5,IF($G154=Paramètres!$H$2,$D154,0),0)</f>
        <v>0</v>
      </c>
      <c r="Z154" s="116">
        <f>IF(MONTH($B154)=5,IF($G154=Paramètres!$F$4,$D154,0),0)</f>
        <v>0</v>
      </c>
      <c r="AA154" s="116">
        <f>IF(MONTH($B154)=6,IF($G154=Paramètres!$H$2,$D154,0),0)</f>
        <v>0</v>
      </c>
      <c r="AB154" s="116">
        <f>IF(MONTH($B154)=6,IF($G154=Paramètres!$F$4,$D154,0),0)</f>
        <v>0</v>
      </c>
      <c r="AC154" s="116">
        <f>IF(MONTH($B154)=7,IF($G154=Paramètres!$H$2,$D154,0),0)</f>
        <v>0</v>
      </c>
      <c r="AD154" s="116">
        <f>IF(OR(MONTH($B154)=7,MONTH($B154)=8,MONTH($B154)=9),IF($G154=Paramètres!$H$3,$D154,0),0)</f>
        <v>0</v>
      </c>
      <c r="AE154" s="116">
        <f>IF(OR(MONTH($B154)=7,MONTH($B154)=8,MONTH($B154)=9),IF($G154=Paramètres!$H$4,$D154,0),0)</f>
        <v>0</v>
      </c>
      <c r="AF154" s="116">
        <f>IF(OR(MONTH($B154)=7,MONTH($B154)=8,MONTH($B154)=9),IF($G154=Paramètres!$H$5,$D154,0),0)</f>
        <v>0</v>
      </c>
      <c r="AG154" s="116">
        <f>IF(MONTH($B154)=7,IF($G154=Paramètres!$F$4,$D154,0),0)</f>
        <v>0</v>
      </c>
      <c r="AH154" s="116">
        <f>IF(MONTH($B154)=8,IF($G154=Paramètres!$H$2,$D154,0),0)</f>
        <v>0</v>
      </c>
      <c r="AI154" s="116">
        <f>IF(MONTH($B154)=8,IF($G154=Paramètres!$F$4,$D154,0),0)</f>
        <v>0</v>
      </c>
      <c r="AJ154" s="116">
        <f>IF(MONTH($B154)=9,IF($G154=Paramètres!$H$2,$D154,0),0)</f>
        <v>0</v>
      </c>
      <c r="AK154" s="116">
        <f>IF(MONTH($B154)=9,IF($G154=Paramètres!$F$4,$D154,0),0)</f>
        <v>0</v>
      </c>
      <c r="AL154" s="116">
        <f>IF(MONTH($B154)=10,IF($G154=Paramètres!$H$2,$D154,0),0)</f>
        <v>0</v>
      </c>
      <c r="AM154" s="116">
        <f>IF(OR(MONTH($B154)=10,MONTH($B154)=11,MONTH($B154)=12),IF($G154=Paramètres!$H$3,$D154,0),0)</f>
        <v>0</v>
      </c>
      <c r="AN154" s="116">
        <f>IF(OR(MONTH($B154)=10,MONTH($B154)=11,MONTH($B154)=12),IF($G154=Paramètres!$H$4,$D154,0),0)</f>
        <v>0</v>
      </c>
      <c r="AO154" s="116">
        <f>IF(OR(MONTH($B154)=10,MONTH($B154)=11,MONTH($B154)=12),IF($G154=Paramètres!$H$5,$D154,0),0)</f>
        <v>0</v>
      </c>
      <c r="AP154" s="116">
        <f>IF(MONTH($B154)=10,IF($G154=Paramètres!$F$4,$D154,0),0)</f>
        <v>0</v>
      </c>
      <c r="AQ154" s="116">
        <f>IF(MONTH($B154)=11,IF($G154=Paramètres!$H$2,$D154,0),0)</f>
        <v>0</v>
      </c>
      <c r="AR154" s="116">
        <f>IF(MONTH($B154)=11,IF($G154=Paramètres!$F$4,$D154,0),0)</f>
        <v>0</v>
      </c>
      <c r="AS154" s="116">
        <f>IF(MONTH($B154)=12,IF($G154=Paramètres!$H$2,$D154,0),0)</f>
        <v>0</v>
      </c>
      <c r="AT154" s="116">
        <f>IF(MONTH($B154)=12,IF($G154=Paramètres!$F$4,$D154,0),0)</f>
        <v>0</v>
      </c>
      <c r="AU154" s="116">
        <f>IF($G154=Paramètres!D$2,$D154,0)</f>
        <v>0</v>
      </c>
      <c r="AV154" s="116">
        <f>IF($G154=Paramètres!D$3,$D154,0)</f>
        <v>0</v>
      </c>
      <c r="AW154" s="116">
        <f>IF($G154=Paramètres!D$4,$D154,0)</f>
        <v>0</v>
      </c>
      <c r="AX154" s="116">
        <f>IF($G154=Paramètres!D$5,$D154,0)</f>
        <v>0</v>
      </c>
      <c r="AY154" s="116">
        <f>IF($G154=Paramètres!D$6,$D154,0)</f>
        <v>0</v>
      </c>
      <c r="AZ154" s="116">
        <f>IF($G154=Paramètres!D$7,$D154,0)</f>
        <v>0</v>
      </c>
      <c r="BA154" s="116">
        <f>IF($G154=Paramètres!D$8,$D154,0)</f>
        <v>0</v>
      </c>
      <c r="BB154" s="116">
        <f>IF($G154=Paramètres!D$9,$D154,0)</f>
        <v>0</v>
      </c>
      <c r="BC154" s="116">
        <f>IF($G154=Paramètres!D$10,$D154,0)</f>
        <v>0</v>
      </c>
      <c r="BD154" s="116">
        <f>IF($G154=Paramètres!D$11,$D154,0)</f>
        <v>0</v>
      </c>
      <c r="BE154" s="116">
        <f>IF($G154=Paramètres!D$12,$D154,0)</f>
        <v>0</v>
      </c>
      <c r="BF154" s="116">
        <f>IF($G154=Paramètres!E$2,$D154,0)</f>
        <v>0</v>
      </c>
      <c r="BG154" s="116">
        <f>IF($G154=Paramètres!E$3,$D154,0)</f>
        <v>0</v>
      </c>
      <c r="BH154" s="116">
        <f>IF($G154=Paramètres!E$4,$D154,0)</f>
        <v>0</v>
      </c>
      <c r="BI154" s="116">
        <f>IF($G154=Paramètres!F$2,$D154,0)</f>
        <v>0</v>
      </c>
      <c r="BJ154" s="116">
        <f>IF($G154=Paramètres!F$3,$D154,0)</f>
        <v>0</v>
      </c>
      <c r="BK154" s="116">
        <f>IF($G154=Paramètres!F$5,$D154,0)</f>
        <v>0</v>
      </c>
      <c r="BL154" s="116">
        <f>IF($G154=Paramètres!F$6,$D154,0)</f>
        <v>0</v>
      </c>
      <c r="BM154" s="116">
        <f>IF($G154=Paramètres!F$7,$D154,0)</f>
        <v>0</v>
      </c>
      <c r="BN154" s="116">
        <f>IF($G154=Paramètres!F$8,$D154,0)</f>
        <v>0</v>
      </c>
      <c r="BO154" s="116">
        <f>IF($G154=Paramètres!F$9,$D154,0)</f>
        <v>0</v>
      </c>
      <c r="BP154" s="116">
        <f t="shared" si="105"/>
        <v>0</v>
      </c>
      <c r="BQ154" s="116">
        <f>IF($G154=Paramètres!H$6,$D154,0)</f>
        <v>0</v>
      </c>
      <c r="BR154" s="116">
        <f>IF($G154=Paramètres!I$2,$D154,0)</f>
        <v>0</v>
      </c>
      <c r="BS154" s="116">
        <f>IF($G154=Paramètres!I$3,$D154,0)</f>
        <v>0</v>
      </c>
      <c r="BT154" s="116">
        <f>IF($G154=Paramètres!I$4,$D154,0)</f>
        <v>0</v>
      </c>
      <c r="BU154" s="116">
        <f>IF($G154=Paramètres!J$2,$D154,0)</f>
        <v>0</v>
      </c>
      <c r="BV154" s="116">
        <f>IF($G154=Paramètres!J$3,$D154,0)</f>
        <v>0</v>
      </c>
      <c r="BW154" s="116">
        <f>IF($G154=Paramètres!J$4,$D154,0)</f>
        <v>0</v>
      </c>
      <c r="BX154" s="116">
        <f t="shared" si="107"/>
        <v>0</v>
      </c>
      <c r="BY154" s="116">
        <f t="shared" si="108"/>
        <v>0</v>
      </c>
      <c r="BZ154" s="116">
        <f t="shared" si="109"/>
        <v>0</v>
      </c>
      <c r="CA154" s="116">
        <f t="shared" si="110"/>
        <v>0</v>
      </c>
      <c r="CB154" s="116">
        <f t="shared" si="111"/>
        <v>0</v>
      </c>
      <c r="CC154" s="116">
        <f t="shared" si="112"/>
        <v>0</v>
      </c>
      <c r="CD154" s="116">
        <f t="shared" si="113"/>
        <v>0</v>
      </c>
      <c r="CE154" s="116">
        <f t="shared" si="114"/>
        <v>0</v>
      </c>
      <c r="CF154" s="116">
        <f t="shared" si="115"/>
        <v>0</v>
      </c>
      <c r="CG154" s="116">
        <f t="shared" si="116"/>
        <v>0</v>
      </c>
      <c r="CH154" s="116">
        <f t="shared" si="117"/>
        <v>0</v>
      </c>
      <c r="CI154" s="116">
        <f t="shared" si="118"/>
        <v>0</v>
      </c>
      <c r="CJ154" s="116">
        <f t="shared" si="119"/>
        <v>0</v>
      </c>
      <c r="CK154" s="116">
        <f t="shared" si="120"/>
        <v>0</v>
      </c>
      <c r="CL154" s="116">
        <f t="shared" si="121"/>
        <v>0</v>
      </c>
      <c r="CM154" s="116">
        <f t="shared" si="122"/>
        <v>0</v>
      </c>
      <c r="CN154" s="116">
        <f t="shared" si="123"/>
        <v>0</v>
      </c>
      <c r="CO154" s="116">
        <f t="shared" si="124"/>
        <v>0</v>
      </c>
      <c r="CP154" s="116">
        <f t="shared" si="125"/>
        <v>0</v>
      </c>
      <c r="CQ154" s="116">
        <f t="shared" si="126"/>
        <v>0</v>
      </c>
      <c r="CR154" s="116">
        <f t="shared" si="127"/>
        <v>0</v>
      </c>
      <c r="CS154" s="116">
        <f t="shared" si="128"/>
        <v>0</v>
      </c>
      <c r="CT154" s="116">
        <f t="shared" si="129"/>
        <v>0</v>
      </c>
      <c r="CU154" s="116">
        <f t="shared" si="130"/>
        <v>0</v>
      </c>
    </row>
    <row r="155" spans="5:99">
      <c r="E155" s="106"/>
      <c r="F155" s="109"/>
      <c r="G155" s="109"/>
      <c r="H155" s="109"/>
      <c r="I155" s="109"/>
      <c r="J155" s="110" t="str">
        <f t="shared" si="106"/>
        <v/>
      </c>
      <c r="K155" s="116">
        <f>IF(MONTH($B155)=1,IF($G155=Paramètres!H$2,$D155,0),0)</f>
        <v>0</v>
      </c>
      <c r="L155" s="116">
        <f>IF(OR(MONTH($B155)=1,MONTH($B155)=2,MONTH($B155)=3),IF($G155=Paramètres!H$3,$D155,0),0)</f>
        <v>0</v>
      </c>
      <c r="M155" s="116">
        <f>IF(OR(MONTH($B155)=1,MONTH($B155)=2,MONTH($B155)=3),IF($G155=Paramètres!H$4,$D155,0),0)</f>
        <v>0</v>
      </c>
      <c r="N155" s="116">
        <f>IF(OR(MONTH($B155)=1,MONTH($B155)=2,MONTH($B155)=3),IF($G155=Paramètres!H$5,$D155,0),0)</f>
        <v>0</v>
      </c>
      <c r="O155" s="116">
        <f>IF(MONTH($B155)=1,IF($G155=Paramètres!F$4,$D155,0),0)</f>
        <v>0</v>
      </c>
      <c r="P155" s="116">
        <f>IF(MONTH($B155)=2,IF($G155=Paramètres!$H$2,$D155,0),0)</f>
        <v>0</v>
      </c>
      <c r="Q155" s="116">
        <f>IF(MONTH($B155)=2,IF($G155=Paramètres!$F$4,$D155,0),0)</f>
        <v>0</v>
      </c>
      <c r="R155" s="116">
        <f>IF(MONTH($B155)=3,IF($G155=Paramètres!$H$2,$D155,0),0)</f>
        <v>0</v>
      </c>
      <c r="S155" s="116">
        <f>IF(MONTH($B155)=3,IF($G155=Paramètres!$F$4,$D155,0),0)</f>
        <v>0</v>
      </c>
      <c r="T155" s="116">
        <f>IF(MONTH($B155)=4,IF($G155=Paramètres!$H$2,$D155,0),0)</f>
        <v>0</v>
      </c>
      <c r="U155" s="116">
        <f>IF(OR(MONTH($B155)=4,MONTH($B155)=5,MONTH($B155)=6),IF($G155=Paramètres!$H$3,$D155,0),0)</f>
        <v>0</v>
      </c>
      <c r="V155" s="116">
        <f>IF(OR(MONTH($B155)=4,MONTH($B155)=5,MONTH($B155)=6),IF($G155=Paramètres!$H$4,$D155,0),0)</f>
        <v>0</v>
      </c>
      <c r="W155" s="116">
        <f>IF(OR(MONTH($B155)=4,MONTH($B155)=5,MONTH($B155)=6),IF($G155=Paramètres!$H$5,$D155,0),0)</f>
        <v>0</v>
      </c>
      <c r="X155" s="116">
        <f>IF(MONTH($B155)=4,IF($G155=Paramètres!$F$4,$D155,0),0)</f>
        <v>0</v>
      </c>
      <c r="Y155" s="116">
        <f>IF(MONTH($B155)=5,IF($G155=Paramètres!$H$2,$D155,0),0)</f>
        <v>0</v>
      </c>
      <c r="Z155" s="116">
        <f>IF(MONTH($B155)=5,IF($G155=Paramètres!$F$4,$D155,0),0)</f>
        <v>0</v>
      </c>
      <c r="AA155" s="116">
        <f>IF(MONTH($B155)=6,IF($G155=Paramètres!$H$2,$D155,0),0)</f>
        <v>0</v>
      </c>
      <c r="AB155" s="116">
        <f>IF(MONTH($B155)=6,IF($G155=Paramètres!$F$4,$D155,0),0)</f>
        <v>0</v>
      </c>
      <c r="AC155" s="116">
        <f>IF(MONTH($B155)=7,IF($G155=Paramètres!$H$2,$D155,0),0)</f>
        <v>0</v>
      </c>
      <c r="AD155" s="116">
        <f>IF(OR(MONTH($B155)=7,MONTH($B155)=8,MONTH($B155)=9),IF($G155=Paramètres!$H$3,$D155,0),0)</f>
        <v>0</v>
      </c>
      <c r="AE155" s="116">
        <f>IF(OR(MONTH($B155)=7,MONTH($B155)=8,MONTH($B155)=9),IF($G155=Paramètres!$H$4,$D155,0),0)</f>
        <v>0</v>
      </c>
      <c r="AF155" s="116">
        <f>IF(OR(MONTH($B155)=7,MONTH($B155)=8,MONTH($B155)=9),IF($G155=Paramètres!$H$5,$D155,0),0)</f>
        <v>0</v>
      </c>
      <c r="AG155" s="116">
        <f>IF(MONTH($B155)=7,IF($G155=Paramètres!$F$4,$D155,0),0)</f>
        <v>0</v>
      </c>
      <c r="AH155" s="116">
        <f>IF(MONTH($B155)=8,IF($G155=Paramètres!$H$2,$D155,0),0)</f>
        <v>0</v>
      </c>
      <c r="AI155" s="116">
        <f>IF(MONTH($B155)=8,IF($G155=Paramètres!$F$4,$D155,0),0)</f>
        <v>0</v>
      </c>
      <c r="AJ155" s="116">
        <f>IF(MONTH($B155)=9,IF($G155=Paramètres!$H$2,$D155,0),0)</f>
        <v>0</v>
      </c>
      <c r="AK155" s="116">
        <f>IF(MONTH($B155)=9,IF($G155=Paramètres!$F$4,$D155,0),0)</f>
        <v>0</v>
      </c>
      <c r="AL155" s="116">
        <f>IF(MONTH($B155)=10,IF($G155=Paramètres!$H$2,$D155,0),0)</f>
        <v>0</v>
      </c>
      <c r="AM155" s="116">
        <f>IF(OR(MONTH($B155)=10,MONTH($B155)=11,MONTH($B155)=12),IF($G155=Paramètres!$H$3,$D155,0),0)</f>
        <v>0</v>
      </c>
      <c r="AN155" s="116">
        <f>IF(OR(MONTH($B155)=10,MONTH($B155)=11,MONTH($B155)=12),IF($G155=Paramètres!$H$4,$D155,0),0)</f>
        <v>0</v>
      </c>
      <c r="AO155" s="116">
        <f>IF(OR(MONTH($B155)=10,MONTH($B155)=11,MONTH($B155)=12),IF($G155=Paramètres!$H$5,$D155,0),0)</f>
        <v>0</v>
      </c>
      <c r="AP155" s="116">
        <f>IF(MONTH($B155)=10,IF($G155=Paramètres!$F$4,$D155,0),0)</f>
        <v>0</v>
      </c>
      <c r="AQ155" s="116">
        <f>IF(MONTH($B155)=11,IF($G155=Paramètres!$H$2,$D155,0),0)</f>
        <v>0</v>
      </c>
      <c r="AR155" s="116">
        <f>IF(MONTH($B155)=11,IF($G155=Paramètres!$F$4,$D155,0),0)</f>
        <v>0</v>
      </c>
      <c r="AS155" s="116">
        <f>IF(MONTH($B155)=12,IF($G155=Paramètres!$H$2,$D155,0),0)</f>
        <v>0</v>
      </c>
      <c r="AT155" s="116">
        <f>IF(MONTH($B155)=12,IF($G155=Paramètres!$F$4,$D155,0),0)</f>
        <v>0</v>
      </c>
      <c r="AU155" s="116">
        <f>IF($G155=Paramètres!D$2,$D155,0)</f>
        <v>0</v>
      </c>
      <c r="AV155" s="116">
        <f>IF($G155=Paramètres!D$3,$D155,0)</f>
        <v>0</v>
      </c>
      <c r="AW155" s="116">
        <f>IF($G155=Paramètres!D$4,$D155,0)</f>
        <v>0</v>
      </c>
      <c r="AX155" s="116">
        <f>IF($G155=Paramètres!D$5,$D155,0)</f>
        <v>0</v>
      </c>
      <c r="AY155" s="116">
        <f>IF($G155=Paramètres!D$6,$D155,0)</f>
        <v>0</v>
      </c>
      <c r="AZ155" s="116">
        <f>IF($G155=Paramètres!D$7,$D155,0)</f>
        <v>0</v>
      </c>
      <c r="BA155" s="116">
        <f>IF($G155=Paramètres!D$8,$D155,0)</f>
        <v>0</v>
      </c>
      <c r="BB155" s="116">
        <f>IF($G155=Paramètres!D$9,$D155,0)</f>
        <v>0</v>
      </c>
      <c r="BC155" s="116">
        <f>IF($G155=Paramètres!D$10,$D155,0)</f>
        <v>0</v>
      </c>
      <c r="BD155" s="116">
        <f>IF($G155=Paramètres!D$11,$D155,0)</f>
        <v>0</v>
      </c>
      <c r="BE155" s="116">
        <f>IF($G155=Paramètres!D$12,$D155,0)</f>
        <v>0</v>
      </c>
      <c r="BF155" s="116">
        <f>IF($G155=Paramètres!E$2,$D155,0)</f>
        <v>0</v>
      </c>
      <c r="BG155" s="116">
        <f>IF($G155=Paramètres!E$3,$D155,0)</f>
        <v>0</v>
      </c>
      <c r="BH155" s="116">
        <f>IF($G155=Paramètres!E$4,$D155,0)</f>
        <v>0</v>
      </c>
      <c r="BI155" s="116">
        <f>IF($G155=Paramètres!F$2,$D155,0)</f>
        <v>0</v>
      </c>
      <c r="BJ155" s="116">
        <f>IF($G155=Paramètres!F$3,$D155,0)</f>
        <v>0</v>
      </c>
      <c r="BK155" s="116">
        <f>IF($G155=Paramètres!F$5,$D155,0)</f>
        <v>0</v>
      </c>
      <c r="BL155" s="116">
        <f>IF($G155=Paramètres!F$6,$D155,0)</f>
        <v>0</v>
      </c>
      <c r="BM155" s="116">
        <f>IF($G155=Paramètres!F$7,$D155,0)</f>
        <v>0</v>
      </c>
      <c r="BN155" s="116">
        <f>IF($G155=Paramètres!F$8,$D155,0)</f>
        <v>0</v>
      </c>
      <c r="BO155" s="116">
        <f>IF($G155=Paramètres!F$9,$D155,0)</f>
        <v>0</v>
      </c>
      <c r="BP155" s="116">
        <f t="shared" si="105"/>
        <v>0</v>
      </c>
      <c r="BQ155" s="116">
        <f>IF($G155=Paramètres!H$6,$D155,0)</f>
        <v>0</v>
      </c>
      <c r="BR155" s="116">
        <f>IF($G155=Paramètres!I$2,$D155,0)</f>
        <v>0</v>
      </c>
      <c r="BS155" s="116">
        <f>IF($G155=Paramètres!I$3,$D155,0)</f>
        <v>0</v>
      </c>
      <c r="BT155" s="116">
        <f>IF($G155=Paramètres!I$4,$D155,0)</f>
        <v>0</v>
      </c>
      <c r="BU155" s="116">
        <f>IF($G155=Paramètres!J$2,$D155,0)</f>
        <v>0</v>
      </c>
      <c r="BV155" s="116">
        <f>IF($G155=Paramètres!J$3,$D155,0)</f>
        <v>0</v>
      </c>
      <c r="BW155" s="116">
        <f>IF($G155=Paramètres!J$4,$D155,0)</f>
        <v>0</v>
      </c>
      <c r="BX155" s="116">
        <f t="shared" si="107"/>
        <v>0</v>
      </c>
      <c r="BY155" s="116">
        <f t="shared" si="108"/>
        <v>0</v>
      </c>
      <c r="BZ155" s="116">
        <f t="shared" si="109"/>
        <v>0</v>
      </c>
      <c r="CA155" s="116">
        <f t="shared" si="110"/>
        <v>0</v>
      </c>
      <c r="CB155" s="116">
        <f t="shared" si="111"/>
        <v>0</v>
      </c>
      <c r="CC155" s="116">
        <f t="shared" si="112"/>
        <v>0</v>
      </c>
      <c r="CD155" s="116">
        <f t="shared" si="113"/>
        <v>0</v>
      </c>
      <c r="CE155" s="116">
        <f t="shared" si="114"/>
        <v>0</v>
      </c>
      <c r="CF155" s="116">
        <f t="shared" si="115"/>
        <v>0</v>
      </c>
      <c r="CG155" s="116">
        <f t="shared" si="116"/>
        <v>0</v>
      </c>
      <c r="CH155" s="116">
        <f t="shared" si="117"/>
        <v>0</v>
      </c>
      <c r="CI155" s="116">
        <f t="shared" si="118"/>
        <v>0</v>
      </c>
      <c r="CJ155" s="116">
        <f t="shared" si="119"/>
        <v>0</v>
      </c>
      <c r="CK155" s="116">
        <f t="shared" si="120"/>
        <v>0</v>
      </c>
      <c r="CL155" s="116">
        <f t="shared" si="121"/>
        <v>0</v>
      </c>
      <c r="CM155" s="116">
        <f t="shared" si="122"/>
        <v>0</v>
      </c>
      <c r="CN155" s="116">
        <f t="shared" si="123"/>
        <v>0</v>
      </c>
      <c r="CO155" s="116">
        <f t="shared" si="124"/>
        <v>0</v>
      </c>
      <c r="CP155" s="116">
        <f t="shared" si="125"/>
        <v>0</v>
      </c>
      <c r="CQ155" s="116">
        <f t="shared" si="126"/>
        <v>0</v>
      </c>
      <c r="CR155" s="116">
        <f t="shared" si="127"/>
        <v>0</v>
      </c>
      <c r="CS155" s="116">
        <f t="shared" si="128"/>
        <v>0</v>
      </c>
      <c r="CT155" s="116">
        <f t="shared" si="129"/>
        <v>0</v>
      </c>
      <c r="CU155" s="116">
        <f t="shared" si="130"/>
        <v>0</v>
      </c>
    </row>
    <row r="156" spans="5:99">
      <c r="E156" s="106"/>
      <c r="F156" s="109"/>
      <c r="G156" s="109"/>
      <c r="H156" s="109"/>
      <c r="I156" s="109"/>
      <c r="J156" s="110" t="str">
        <f t="shared" si="106"/>
        <v/>
      </c>
      <c r="K156" s="116">
        <f>IF(MONTH($B156)=1,IF($G156=Paramètres!H$2,$D156,0),0)</f>
        <v>0</v>
      </c>
      <c r="L156" s="116">
        <f>IF(OR(MONTH($B156)=1,MONTH($B156)=2,MONTH($B156)=3),IF($G156=Paramètres!H$3,$D156,0),0)</f>
        <v>0</v>
      </c>
      <c r="M156" s="116">
        <f>IF(OR(MONTH($B156)=1,MONTH($B156)=2,MONTH($B156)=3),IF($G156=Paramètres!H$4,$D156,0),0)</f>
        <v>0</v>
      </c>
      <c r="N156" s="116">
        <f>IF(OR(MONTH($B156)=1,MONTH($B156)=2,MONTH($B156)=3),IF($G156=Paramètres!H$5,$D156,0),0)</f>
        <v>0</v>
      </c>
      <c r="O156" s="116">
        <f>IF(MONTH($B156)=1,IF($G156=Paramètres!F$4,$D156,0),0)</f>
        <v>0</v>
      </c>
      <c r="P156" s="116">
        <f>IF(MONTH($B156)=2,IF($G156=Paramètres!$H$2,$D156,0),0)</f>
        <v>0</v>
      </c>
      <c r="Q156" s="116">
        <f>IF(MONTH($B156)=2,IF($G156=Paramètres!$F$4,$D156,0),0)</f>
        <v>0</v>
      </c>
      <c r="R156" s="116">
        <f>IF(MONTH($B156)=3,IF($G156=Paramètres!$H$2,$D156,0),0)</f>
        <v>0</v>
      </c>
      <c r="S156" s="116">
        <f>IF(MONTH($B156)=3,IF($G156=Paramètres!$F$4,$D156,0),0)</f>
        <v>0</v>
      </c>
      <c r="T156" s="116">
        <f>IF(MONTH($B156)=4,IF($G156=Paramètres!$H$2,$D156,0),0)</f>
        <v>0</v>
      </c>
      <c r="U156" s="116">
        <f>IF(OR(MONTH($B156)=4,MONTH($B156)=5,MONTH($B156)=6),IF($G156=Paramètres!$H$3,$D156,0),0)</f>
        <v>0</v>
      </c>
      <c r="V156" s="116">
        <f>IF(OR(MONTH($B156)=4,MONTH($B156)=5,MONTH($B156)=6),IF($G156=Paramètres!$H$4,$D156,0),0)</f>
        <v>0</v>
      </c>
      <c r="W156" s="116">
        <f>IF(OR(MONTH($B156)=4,MONTH($B156)=5,MONTH($B156)=6),IF($G156=Paramètres!$H$5,$D156,0),0)</f>
        <v>0</v>
      </c>
      <c r="X156" s="116">
        <f>IF(MONTH($B156)=4,IF($G156=Paramètres!$F$4,$D156,0),0)</f>
        <v>0</v>
      </c>
      <c r="Y156" s="116">
        <f>IF(MONTH($B156)=5,IF($G156=Paramètres!$H$2,$D156,0),0)</f>
        <v>0</v>
      </c>
      <c r="Z156" s="116">
        <f>IF(MONTH($B156)=5,IF($G156=Paramètres!$F$4,$D156,0),0)</f>
        <v>0</v>
      </c>
      <c r="AA156" s="116">
        <f>IF(MONTH($B156)=6,IF($G156=Paramètres!$H$2,$D156,0),0)</f>
        <v>0</v>
      </c>
      <c r="AB156" s="116">
        <f>IF(MONTH($B156)=6,IF($G156=Paramètres!$F$4,$D156,0),0)</f>
        <v>0</v>
      </c>
      <c r="AC156" s="116">
        <f>IF(MONTH($B156)=7,IF($G156=Paramètres!$H$2,$D156,0),0)</f>
        <v>0</v>
      </c>
      <c r="AD156" s="116">
        <f>IF(OR(MONTH($B156)=7,MONTH($B156)=8,MONTH($B156)=9),IF($G156=Paramètres!$H$3,$D156,0),0)</f>
        <v>0</v>
      </c>
      <c r="AE156" s="116">
        <f>IF(OR(MONTH($B156)=7,MONTH($B156)=8,MONTH($B156)=9),IF($G156=Paramètres!$H$4,$D156,0),0)</f>
        <v>0</v>
      </c>
      <c r="AF156" s="116">
        <f>IF(OR(MONTH($B156)=7,MONTH($B156)=8,MONTH($B156)=9),IF($G156=Paramètres!$H$5,$D156,0),0)</f>
        <v>0</v>
      </c>
      <c r="AG156" s="116">
        <f>IF(MONTH($B156)=7,IF($G156=Paramètres!$F$4,$D156,0),0)</f>
        <v>0</v>
      </c>
      <c r="AH156" s="116">
        <f>IF(MONTH($B156)=8,IF($G156=Paramètres!$H$2,$D156,0),0)</f>
        <v>0</v>
      </c>
      <c r="AI156" s="116">
        <f>IF(MONTH($B156)=8,IF($G156=Paramètres!$F$4,$D156,0),0)</f>
        <v>0</v>
      </c>
      <c r="AJ156" s="116">
        <f>IF(MONTH($B156)=9,IF($G156=Paramètres!$H$2,$D156,0),0)</f>
        <v>0</v>
      </c>
      <c r="AK156" s="116">
        <f>IF(MONTH($B156)=9,IF($G156=Paramètres!$F$4,$D156,0),0)</f>
        <v>0</v>
      </c>
      <c r="AL156" s="116">
        <f>IF(MONTH($B156)=10,IF($G156=Paramètres!$H$2,$D156,0),0)</f>
        <v>0</v>
      </c>
      <c r="AM156" s="116">
        <f>IF(OR(MONTH($B156)=10,MONTH($B156)=11,MONTH($B156)=12),IF($G156=Paramètres!$H$3,$D156,0),0)</f>
        <v>0</v>
      </c>
      <c r="AN156" s="116">
        <f>IF(OR(MONTH($B156)=10,MONTH($B156)=11,MONTH($B156)=12),IF($G156=Paramètres!$H$4,$D156,0),0)</f>
        <v>0</v>
      </c>
      <c r="AO156" s="116">
        <f>IF(OR(MONTH($B156)=10,MONTH($B156)=11,MONTH($B156)=12),IF($G156=Paramètres!$H$5,$D156,0),0)</f>
        <v>0</v>
      </c>
      <c r="AP156" s="116">
        <f>IF(MONTH($B156)=10,IF($G156=Paramètres!$F$4,$D156,0),0)</f>
        <v>0</v>
      </c>
      <c r="AQ156" s="116">
        <f>IF(MONTH($B156)=11,IF($G156=Paramètres!$H$2,$D156,0),0)</f>
        <v>0</v>
      </c>
      <c r="AR156" s="116">
        <f>IF(MONTH($B156)=11,IF($G156=Paramètres!$F$4,$D156,0),0)</f>
        <v>0</v>
      </c>
      <c r="AS156" s="116">
        <f>IF(MONTH($B156)=12,IF($G156=Paramètres!$H$2,$D156,0),0)</f>
        <v>0</v>
      </c>
      <c r="AT156" s="116">
        <f>IF(MONTH($B156)=12,IF($G156=Paramètres!$F$4,$D156,0),0)</f>
        <v>0</v>
      </c>
      <c r="AU156" s="116">
        <f>IF($G156=Paramètres!D$2,$D156,0)</f>
        <v>0</v>
      </c>
      <c r="AV156" s="116">
        <f>IF($G156=Paramètres!D$3,$D156,0)</f>
        <v>0</v>
      </c>
      <c r="AW156" s="116">
        <f>IF($G156=Paramètres!D$4,$D156,0)</f>
        <v>0</v>
      </c>
      <c r="AX156" s="116">
        <f>IF($G156=Paramètres!D$5,$D156,0)</f>
        <v>0</v>
      </c>
      <c r="AY156" s="116">
        <f>IF($G156=Paramètres!D$6,$D156,0)</f>
        <v>0</v>
      </c>
      <c r="AZ156" s="116">
        <f>IF($G156=Paramètres!D$7,$D156,0)</f>
        <v>0</v>
      </c>
      <c r="BA156" s="116">
        <f>IF($G156=Paramètres!D$8,$D156,0)</f>
        <v>0</v>
      </c>
      <c r="BB156" s="116">
        <f>IF($G156=Paramètres!D$9,$D156,0)</f>
        <v>0</v>
      </c>
      <c r="BC156" s="116">
        <f>IF($G156=Paramètres!D$10,$D156,0)</f>
        <v>0</v>
      </c>
      <c r="BD156" s="116">
        <f>IF($G156=Paramètres!D$11,$D156,0)</f>
        <v>0</v>
      </c>
      <c r="BE156" s="116">
        <f>IF($G156=Paramètres!D$12,$D156,0)</f>
        <v>0</v>
      </c>
      <c r="BF156" s="116">
        <f>IF($G156=Paramètres!E$2,$D156,0)</f>
        <v>0</v>
      </c>
      <c r="BG156" s="116">
        <f>IF($G156=Paramètres!E$3,$D156,0)</f>
        <v>0</v>
      </c>
      <c r="BH156" s="116">
        <f>IF($G156=Paramètres!E$4,$D156,0)</f>
        <v>0</v>
      </c>
      <c r="BI156" s="116">
        <f>IF($G156=Paramètres!F$2,$D156,0)</f>
        <v>0</v>
      </c>
      <c r="BJ156" s="116">
        <f>IF($G156=Paramètres!F$3,$D156,0)</f>
        <v>0</v>
      </c>
      <c r="BK156" s="116">
        <f>IF($G156=Paramètres!F$5,$D156,0)</f>
        <v>0</v>
      </c>
      <c r="BL156" s="116">
        <f>IF($G156=Paramètres!F$6,$D156,0)</f>
        <v>0</v>
      </c>
      <c r="BM156" s="116">
        <f>IF($G156=Paramètres!F$7,$D156,0)</f>
        <v>0</v>
      </c>
      <c r="BN156" s="116">
        <f>IF($G156=Paramètres!F$8,$D156,0)</f>
        <v>0</v>
      </c>
      <c r="BO156" s="116">
        <f>IF($G156=Paramètres!F$9,$D156,0)</f>
        <v>0</v>
      </c>
      <c r="BP156" s="116">
        <f t="shared" si="105"/>
        <v>0</v>
      </c>
      <c r="BQ156" s="116">
        <f>IF($G156=Paramètres!H$6,$D156,0)</f>
        <v>0</v>
      </c>
      <c r="BR156" s="116">
        <f>IF($G156=Paramètres!I$2,$D156,0)</f>
        <v>0</v>
      </c>
      <c r="BS156" s="116">
        <f>IF($G156=Paramètres!I$3,$D156,0)</f>
        <v>0</v>
      </c>
      <c r="BT156" s="116">
        <f>IF($G156=Paramètres!I$4,$D156,0)</f>
        <v>0</v>
      </c>
      <c r="BU156" s="116">
        <f>IF($G156=Paramètres!J$2,$D156,0)</f>
        <v>0</v>
      </c>
      <c r="BV156" s="116">
        <f>IF($G156=Paramètres!J$3,$D156,0)</f>
        <v>0</v>
      </c>
      <c r="BW156" s="116">
        <f>IF($G156=Paramètres!J$4,$D156,0)</f>
        <v>0</v>
      </c>
      <c r="BX156" s="116">
        <f t="shared" si="107"/>
        <v>0</v>
      </c>
      <c r="BY156" s="116">
        <f t="shared" si="108"/>
        <v>0</v>
      </c>
      <c r="BZ156" s="116">
        <f t="shared" si="109"/>
        <v>0</v>
      </c>
      <c r="CA156" s="116">
        <f t="shared" si="110"/>
        <v>0</v>
      </c>
      <c r="CB156" s="116">
        <f t="shared" si="111"/>
        <v>0</v>
      </c>
      <c r="CC156" s="116">
        <f t="shared" si="112"/>
        <v>0</v>
      </c>
      <c r="CD156" s="116">
        <f t="shared" si="113"/>
        <v>0</v>
      </c>
      <c r="CE156" s="116">
        <f t="shared" si="114"/>
        <v>0</v>
      </c>
      <c r="CF156" s="116">
        <f t="shared" si="115"/>
        <v>0</v>
      </c>
      <c r="CG156" s="116">
        <f t="shared" si="116"/>
        <v>0</v>
      </c>
      <c r="CH156" s="116">
        <f t="shared" si="117"/>
        <v>0</v>
      </c>
      <c r="CI156" s="116">
        <f t="shared" si="118"/>
        <v>0</v>
      </c>
      <c r="CJ156" s="116">
        <f t="shared" si="119"/>
        <v>0</v>
      </c>
      <c r="CK156" s="116">
        <f t="shared" si="120"/>
        <v>0</v>
      </c>
      <c r="CL156" s="116">
        <f t="shared" si="121"/>
        <v>0</v>
      </c>
      <c r="CM156" s="116">
        <f t="shared" si="122"/>
        <v>0</v>
      </c>
      <c r="CN156" s="116">
        <f t="shared" si="123"/>
        <v>0</v>
      </c>
      <c r="CO156" s="116">
        <f t="shared" si="124"/>
        <v>0</v>
      </c>
      <c r="CP156" s="116">
        <f t="shared" si="125"/>
        <v>0</v>
      </c>
      <c r="CQ156" s="116">
        <f t="shared" si="126"/>
        <v>0</v>
      </c>
      <c r="CR156" s="116">
        <f t="shared" si="127"/>
        <v>0</v>
      </c>
      <c r="CS156" s="116">
        <f t="shared" si="128"/>
        <v>0</v>
      </c>
      <c r="CT156" s="116">
        <f t="shared" si="129"/>
        <v>0</v>
      </c>
      <c r="CU156" s="116">
        <f t="shared" si="130"/>
        <v>0</v>
      </c>
    </row>
    <row r="157" spans="5:99">
      <c r="E157" s="106"/>
      <c r="F157" s="109"/>
      <c r="G157" s="109"/>
      <c r="H157" s="109"/>
      <c r="I157" s="109"/>
      <c r="J157" s="110" t="str">
        <f t="shared" si="106"/>
        <v/>
      </c>
      <c r="K157" s="116">
        <f>IF(MONTH($B157)=1,IF($G157=Paramètres!H$2,$D157,0),0)</f>
        <v>0</v>
      </c>
      <c r="L157" s="116">
        <f>IF(OR(MONTH($B157)=1,MONTH($B157)=2,MONTH($B157)=3),IF($G157=Paramètres!H$3,$D157,0),0)</f>
        <v>0</v>
      </c>
      <c r="M157" s="116">
        <f>IF(OR(MONTH($B157)=1,MONTH($B157)=2,MONTH($B157)=3),IF($G157=Paramètres!H$4,$D157,0),0)</f>
        <v>0</v>
      </c>
      <c r="N157" s="116">
        <f>IF(OR(MONTH($B157)=1,MONTH($B157)=2,MONTH($B157)=3),IF($G157=Paramètres!H$5,$D157,0),0)</f>
        <v>0</v>
      </c>
      <c r="O157" s="116">
        <f>IF(MONTH($B157)=1,IF($G157=Paramètres!F$4,$D157,0),0)</f>
        <v>0</v>
      </c>
      <c r="P157" s="116">
        <f>IF(MONTH($B157)=2,IF($G157=Paramètres!$H$2,$D157,0),0)</f>
        <v>0</v>
      </c>
      <c r="Q157" s="116">
        <f>IF(MONTH($B157)=2,IF($G157=Paramètres!$F$4,$D157,0),0)</f>
        <v>0</v>
      </c>
      <c r="R157" s="116">
        <f>IF(MONTH($B157)=3,IF($G157=Paramètres!$H$2,$D157,0),0)</f>
        <v>0</v>
      </c>
      <c r="S157" s="116">
        <f>IF(MONTH($B157)=3,IF($G157=Paramètres!$F$4,$D157,0),0)</f>
        <v>0</v>
      </c>
      <c r="T157" s="116">
        <f>IF(MONTH($B157)=4,IF($G157=Paramètres!$H$2,$D157,0),0)</f>
        <v>0</v>
      </c>
      <c r="U157" s="116">
        <f>IF(OR(MONTH($B157)=4,MONTH($B157)=5,MONTH($B157)=6),IF($G157=Paramètres!$H$3,$D157,0),0)</f>
        <v>0</v>
      </c>
      <c r="V157" s="116">
        <f>IF(OR(MONTH($B157)=4,MONTH($B157)=5,MONTH($B157)=6),IF($G157=Paramètres!$H$4,$D157,0),0)</f>
        <v>0</v>
      </c>
      <c r="W157" s="116">
        <f>IF(OR(MONTH($B157)=4,MONTH($B157)=5,MONTH($B157)=6),IF($G157=Paramètres!$H$5,$D157,0),0)</f>
        <v>0</v>
      </c>
      <c r="X157" s="116">
        <f>IF(MONTH($B157)=4,IF($G157=Paramètres!$F$4,$D157,0),0)</f>
        <v>0</v>
      </c>
      <c r="Y157" s="116">
        <f>IF(MONTH($B157)=5,IF($G157=Paramètres!$H$2,$D157,0),0)</f>
        <v>0</v>
      </c>
      <c r="Z157" s="116">
        <f>IF(MONTH($B157)=5,IF($G157=Paramètres!$F$4,$D157,0),0)</f>
        <v>0</v>
      </c>
      <c r="AA157" s="116">
        <f>IF(MONTH($B157)=6,IF($G157=Paramètres!$H$2,$D157,0),0)</f>
        <v>0</v>
      </c>
      <c r="AB157" s="116">
        <f>IF(MONTH($B157)=6,IF($G157=Paramètres!$F$4,$D157,0),0)</f>
        <v>0</v>
      </c>
      <c r="AC157" s="116">
        <f>IF(MONTH($B157)=7,IF($G157=Paramètres!$H$2,$D157,0),0)</f>
        <v>0</v>
      </c>
      <c r="AD157" s="116">
        <f>IF(OR(MONTH($B157)=7,MONTH($B157)=8,MONTH($B157)=9),IF($G157=Paramètres!$H$3,$D157,0),0)</f>
        <v>0</v>
      </c>
      <c r="AE157" s="116">
        <f>IF(OR(MONTH($B157)=7,MONTH($B157)=8,MONTH($B157)=9),IF($G157=Paramètres!$H$4,$D157,0),0)</f>
        <v>0</v>
      </c>
      <c r="AF157" s="116">
        <f>IF(OR(MONTH($B157)=7,MONTH($B157)=8,MONTH($B157)=9),IF($G157=Paramètres!$H$5,$D157,0),0)</f>
        <v>0</v>
      </c>
      <c r="AG157" s="116">
        <f>IF(MONTH($B157)=7,IF($G157=Paramètres!$F$4,$D157,0),0)</f>
        <v>0</v>
      </c>
      <c r="AH157" s="116">
        <f>IF(MONTH($B157)=8,IF($G157=Paramètres!$H$2,$D157,0),0)</f>
        <v>0</v>
      </c>
      <c r="AI157" s="116">
        <f>IF(MONTH($B157)=8,IF($G157=Paramètres!$F$4,$D157,0),0)</f>
        <v>0</v>
      </c>
      <c r="AJ157" s="116">
        <f>IF(MONTH($B157)=9,IF($G157=Paramètres!$H$2,$D157,0),0)</f>
        <v>0</v>
      </c>
      <c r="AK157" s="116">
        <f>IF(MONTH($B157)=9,IF($G157=Paramètres!$F$4,$D157,0),0)</f>
        <v>0</v>
      </c>
      <c r="AL157" s="116">
        <f>IF(MONTH($B157)=10,IF($G157=Paramètres!$H$2,$D157,0),0)</f>
        <v>0</v>
      </c>
      <c r="AM157" s="116">
        <f>IF(OR(MONTH($B157)=10,MONTH($B157)=11,MONTH($B157)=12),IF($G157=Paramètres!$H$3,$D157,0),0)</f>
        <v>0</v>
      </c>
      <c r="AN157" s="116">
        <f>IF(OR(MONTH($B157)=10,MONTH($B157)=11,MONTH($B157)=12),IF($G157=Paramètres!$H$4,$D157,0),0)</f>
        <v>0</v>
      </c>
      <c r="AO157" s="116">
        <f>IF(OR(MONTH($B157)=10,MONTH($B157)=11,MONTH($B157)=12),IF($G157=Paramètres!$H$5,$D157,0),0)</f>
        <v>0</v>
      </c>
      <c r="AP157" s="116">
        <f>IF(MONTH($B157)=10,IF($G157=Paramètres!$F$4,$D157,0),0)</f>
        <v>0</v>
      </c>
      <c r="AQ157" s="116">
        <f>IF(MONTH($B157)=11,IF($G157=Paramètres!$H$2,$D157,0),0)</f>
        <v>0</v>
      </c>
      <c r="AR157" s="116">
        <f>IF(MONTH($B157)=11,IF($G157=Paramètres!$F$4,$D157,0),0)</f>
        <v>0</v>
      </c>
      <c r="AS157" s="116">
        <f>IF(MONTH($B157)=12,IF($G157=Paramètres!$H$2,$D157,0),0)</f>
        <v>0</v>
      </c>
      <c r="AT157" s="116">
        <f>IF(MONTH($B157)=12,IF($G157=Paramètres!$F$4,$D157,0),0)</f>
        <v>0</v>
      </c>
      <c r="AU157" s="116">
        <f>IF($G157=Paramètres!D$2,$D157,0)</f>
        <v>0</v>
      </c>
      <c r="AV157" s="116">
        <f>IF($G157=Paramètres!D$3,$D157,0)</f>
        <v>0</v>
      </c>
      <c r="AW157" s="116">
        <f>IF($G157=Paramètres!D$4,$D157,0)</f>
        <v>0</v>
      </c>
      <c r="AX157" s="116">
        <f>IF($G157=Paramètres!D$5,$D157,0)</f>
        <v>0</v>
      </c>
      <c r="AY157" s="116">
        <f>IF($G157=Paramètres!D$6,$D157,0)</f>
        <v>0</v>
      </c>
      <c r="AZ157" s="116">
        <f>IF($G157=Paramètres!D$7,$D157,0)</f>
        <v>0</v>
      </c>
      <c r="BA157" s="116">
        <f>IF($G157=Paramètres!D$8,$D157,0)</f>
        <v>0</v>
      </c>
      <c r="BB157" s="116">
        <f>IF($G157=Paramètres!D$9,$D157,0)</f>
        <v>0</v>
      </c>
      <c r="BC157" s="116">
        <f>IF($G157=Paramètres!D$10,$D157,0)</f>
        <v>0</v>
      </c>
      <c r="BD157" s="116">
        <f>IF($G157=Paramètres!D$11,$D157,0)</f>
        <v>0</v>
      </c>
      <c r="BE157" s="116">
        <f>IF($G157=Paramètres!D$12,$D157,0)</f>
        <v>0</v>
      </c>
      <c r="BF157" s="116">
        <f>IF($G157=Paramètres!E$2,$D157,0)</f>
        <v>0</v>
      </c>
      <c r="BG157" s="116">
        <f>IF($G157=Paramètres!E$3,$D157,0)</f>
        <v>0</v>
      </c>
      <c r="BH157" s="116">
        <f>IF($G157=Paramètres!E$4,$D157,0)</f>
        <v>0</v>
      </c>
      <c r="BI157" s="116">
        <f>IF($G157=Paramètres!F$2,$D157,0)</f>
        <v>0</v>
      </c>
      <c r="BJ157" s="116">
        <f>IF($G157=Paramètres!F$3,$D157,0)</f>
        <v>0</v>
      </c>
      <c r="BK157" s="116">
        <f>IF($G157=Paramètres!F$5,$D157,0)</f>
        <v>0</v>
      </c>
      <c r="BL157" s="116">
        <f>IF($G157=Paramètres!F$6,$D157,0)</f>
        <v>0</v>
      </c>
      <c r="BM157" s="116">
        <f>IF($G157=Paramètres!F$7,$D157,0)</f>
        <v>0</v>
      </c>
      <c r="BN157" s="116">
        <f>IF($G157=Paramètres!F$8,$D157,0)</f>
        <v>0</v>
      </c>
      <c r="BO157" s="116">
        <f>IF($G157=Paramètres!F$9,$D157,0)</f>
        <v>0</v>
      </c>
      <c r="BP157" s="116">
        <f t="shared" si="105"/>
        <v>0</v>
      </c>
      <c r="BQ157" s="116">
        <f>IF($G157=Paramètres!H$6,$D157,0)</f>
        <v>0</v>
      </c>
      <c r="BR157" s="116">
        <f>IF($G157=Paramètres!I$2,$D157,0)</f>
        <v>0</v>
      </c>
      <c r="BS157" s="116">
        <f>IF($G157=Paramètres!I$3,$D157,0)</f>
        <v>0</v>
      </c>
      <c r="BT157" s="116">
        <f>IF($G157=Paramètres!I$4,$D157,0)</f>
        <v>0</v>
      </c>
      <c r="BU157" s="116">
        <f>IF($G157=Paramètres!J$2,$D157,0)</f>
        <v>0</v>
      </c>
      <c r="BV157" s="116">
        <f>IF($G157=Paramètres!J$3,$D157,0)</f>
        <v>0</v>
      </c>
      <c r="BW157" s="116">
        <f>IF($G157=Paramètres!J$4,$D157,0)</f>
        <v>0</v>
      </c>
      <c r="BX157" s="116">
        <f t="shared" si="107"/>
        <v>0</v>
      </c>
      <c r="BY157" s="116">
        <f t="shared" si="108"/>
        <v>0</v>
      </c>
      <c r="BZ157" s="116">
        <f t="shared" si="109"/>
        <v>0</v>
      </c>
      <c r="CA157" s="116">
        <f t="shared" si="110"/>
        <v>0</v>
      </c>
      <c r="CB157" s="116">
        <f t="shared" si="111"/>
        <v>0</v>
      </c>
      <c r="CC157" s="116">
        <f t="shared" si="112"/>
        <v>0</v>
      </c>
      <c r="CD157" s="116">
        <f t="shared" si="113"/>
        <v>0</v>
      </c>
      <c r="CE157" s="116">
        <f t="shared" si="114"/>
        <v>0</v>
      </c>
      <c r="CF157" s="116">
        <f t="shared" si="115"/>
        <v>0</v>
      </c>
      <c r="CG157" s="116">
        <f t="shared" si="116"/>
        <v>0</v>
      </c>
      <c r="CH157" s="116">
        <f t="shared" si="117"/>
        <v>0</v>
      </c>
      <c r="CI157" s="116">
        <f t="shared" si="118"/>
        <v>0</v>
      </c>
      <c r="CJ157" s="116">
        <f t="shared" si="119"/>
        <v>0</v>
      </c>
      <c r="CK157" s="116">
        <f t="shared" si="120"/>
        <v>0</v>
      </c>
      <c r="CL157" s="116">
        <f t="shared" si="121"/>
        <v>0</v>
      </c>
      <c r="CM157" s="116">
        <f t="shared" si="122"/>
        <v>0</v>
      </c>
      <c r="CN157" s="116">
        <f t="shared" si="123"/>
        <v>0</v>
      </c>
      <c r="CO157" s="116">
        <f t="shared" si="124"/>
        <v>0</v>
      </c>
      <c r="CP157" s="116">
        <f t="shared" si="125"/>
        <v>0</v>
      </c>
      <c r="CQ157" s="116">
        <f t="shared" si="126"/>
        <v>0</v>
      </c>
      <c r="CR157" s="116">
        <f t="shared" si="127"/>
        <v>0</v>
      </c>
      <c r="CS157" s="116">
        <f t="shared" si="128"/>
        <v>0</v>
      </c>
      <c r="CT157" s="116">
        <f t="shared" si="129"/>
        <v>0</v>
      </c>
      <c r="CU157" s="116">
        <f t="shared" si="130"/>
        <v>0</v>
      </c>
    </row>
    <row r="158" spans="5:99">
      <c r="E158" s="106"/>
      <c r="F158" s="109"/>
      <c r="G158" s="109"/>
      <c r="H158" s="109"/>
      <c r="I158" s="109"/>
      <c r="J158" s="110" t="str">
        <f t="shared" si="106"/>
        <v/>
      </c>
      <c r="K158" s="116">
        <f>IF(MONTH($B158)=1,IF($G158=Paramètres!H$2,$D158,0),0)</f>
        <v>0</v>
      </c>
      <c r="L158" s="116">
        <f>IF(OR(MONTH($B158)=1,MONTH($B158)=2,MONTH($B158)=3),IF($G158=Paramètres!H$3,$D158,0),0)</f>
        <v>0</v>
      </c>
      <c r="M158" s="116">
        <f>IF(OR(MONTH($B158)=1,MONTH($B158)=2,MONTH($B158)=3),IF($G158=Paramètres!H$4,$D158,0),0)</f>
        <v>0</v>
      </c>
      <c r="N158" s="116">
        <f>IF(OR(MONTH($B158)=1,MONTH($B158)=2,MONTH($B158)=3),IF($G158=Paramètres!H$5,$D158,0),0)</f>
        <v>0</v>
      </c>
      <c r="O158" s="116">
        <f>IF(MONTH($B158)=1,IF($G158=Paramètres!F$4,$D158,0),0)</f>
        <v>0</v>
      </c>
      <c r="P158" s="116">
        <f>IF(MONTH($B158)=2,IF($G158=Paramètres!$H$2,$D158,0),0)</f>
        <v>0</v>
      </c>
      <c r="Q158" s="116">
        <f>IF(MONTH($B158)=2,IF($G158=Paramètres!$F$4,$D158,0),0)</f>
        <v>0</v>
      </c>
      <c r="R158" s="116">
        <f>IF(MONTH($B158)=3,IF($G158=Paramètres!$H$2,$D158,0),0)</f>
        <v>0</v>
      </c>
      <c r="S158" s="116">
        <f>IF(MONTH($B158)=3,IF($G158=Paramètres!$F$4,$D158,0),0)</f>
        <v>0</v>
      </c>
      <c r="T158" s="116">
        <f>IF(MONTH($B158)=4,IF($G158=Paramètres!$H$2,$D158,0),0)</f>
        <v>0</v>
      </c>
      <c r="U158" s="116">
        <f>IF(OR(MONTH($B158)=4,MONTH($B158)=5,MONTH($B158)=6),IF($G158=Paramètres!$H$3,$D158,0),0)</f>
        <v>0</v>
      </c>
      <c r="V158" s="116">
        <f>IF(OR(MONTH($B158)=4,MONTH($B158)=5,MONTH($B158)=6),IF($G158=Paramètres!$H$4,$D158,0),0)</f>
        <v>0</v>
      </c>
      <c r="W158" s="116">
        <f>IF(OR(MONTH($B158)=4,MONTH($B158)=5,MONTH($B158)=6),IF($G158=Paramètres!$H$5,$D158,0),0)</f>
        <v>0</v>
      </c>
      <c r="X158" s="116">
        <f>IF(MONTH($B158)=4,IF($G158=Paramètres!$F$4,$D158,0),0)</f>
        <v>0</v>
      </c>
      <c r="Y158" s="116">
        <f>IF(MONTH($B158)=5,IF($G158=Paramètres!$H$2,$D158,0),0)</f>
        <v>0</v>
      </c>
      <c r="Z158" s="116">
        <f>IF(MONTH($B158)=5,IF($G158=Paramètres!$F$4,$D158,0),0)</f>
        <v>0</v>
      </c>
      <c r="AA158" s="116">
        <f>IF(MONTH($B158)=6,IF($G158=Paramètres!$H$2,$D158,0),0)</f>
        <v>0</v>
      </c>
      <c r="AB158" s="116">
        <f>IF(MONTH($B158)=6,IF($G158=Paramètres!$F$4,$D158,0),0)</f>
        <v>0</v>
      </c>
      <c r="AC158" s="116">
        <f>IF(MONTH($B158)=7,IF($G158=Paramètres!$H$2,$D158,0),0)</f>
        <v>0</v>
      </c>
      <c r="AD158" s="116">
        <f>IF(OR(MONTH($B158)=7,MONTH($B158)=8,MONTH($B158)=9),IF($G158=Paramètres!$H$3,$D158,0),0)</f>
        <v>0</v>
      </c>
      <c r="AE158" s="116">
        <f>IF(OR(MONTH($B158)=7,MONTH($B158)=8,MONTH($B158)=9),IF($G158=Paramètres!$H$4,$D158,0),0)</f>
        <v>0</v>
      </c>
      <c r="AF158" s="116">
        <f>IF(OR(MONTH($B158)=7,MONTH($B158)=8,MONTH($B158)=9),IF($G158=Paramètres!$H$5,$D158,0),0)</f>
        <v>0</v>
      </c>
      <c r="AG158" s="116">
        <f>IF(MONTH($B158)=7,IF($G158=Paramètres!$F$4,$D158,0),0)</f>
        <v>0</v>
      </c>
      <c r="AH158" s="116">
        <f>IF(MONTH($B158)=8,IF($G158=Paramètres!$H$2,$D158,0),0)</f>
        <v>0</v>
      </c>
      <c r="AI158" s="116">
        <f>IF(MONTH($B158)=8,IF($G158=Paramètres!$F$4,$D158,0),0)</f>
        <v>0</v>
      </c>
      <c r="AJ158" s="116">
        <f>IF(MONTH($B158)=9,IF($G158=Paramètres!$H$2,$D158,0),0)</f>
        <v>0</v>
      </c>
      <c r="AK158" s="116">
        <f>IF(MONTH($B158)=9,IF($G158=Paramètres!$F$4,$D158,0),0)</f>
        <v>0</v>
      </c>
      <c r="AL158" s="116">
        <f>IF(MONTH($B158)=10,IF($G158=Paramètres!$H$2,$D158,0),0)</f>
        <v>0</v>
      </c>
      <c r="AM158" s="116">
        <f>IF(OR(MONTH($B158)=10,MONTH($B158)=11,MONTH($B158)=12),IF($G158=Paramètres!$H$3,$D158,0),0)</f>
        <v>0</v>
      </c>
      <c r="AN158" s="116">
        <f>IF(OR(MONTH($B158)=10,MONTH($B158)=11,MONTH($B158)=12),IF($G158=Paramètres!$H$4,$D158,0),0)</f>
        <v>0</v>
      </c>
      <c r="AO158" s="116">
        <f>IF(OR(MONTH($B158)=10,MONTH($B158)=11,MONTH($B158)=12),IF($G158=Paramètres!$H$5,$D158,0),0)</f>
        <v>0</v>
      </c>
      <c r="AP158" s="116">
        <f>IF(MONTH($B158)=10,IF($G158=Paramètres!$F$4,$D158,0),0)</f>
        <v>0</v>
      </c>
      <c r="AQ158" s="116">
        <f>IF(MONTH($B158)=11,IF($G158=Paramètres!$H$2,$D158,0),0)</f>
        <v>0</v>
      </c>
      <c r="AR158" s="116">
        <f>IF(MONTH($B158)=11,IF($G158=Paramètres!$F$4,$D158,0),0)</f>
        <v>0</v>
      </c>
      <c r="AS158" s="116">
        <f>IF(MONTH($B158)=12,IF($G158=Paramètres!$H$2,$D158,0),0)</f>
        <v>0</v>
      </c>
      <c r="AT158" s="116">
        <f>IF(MONTH($B158)=12,IF($G158=Paramètres!$F$4,$D158,0),0)</f>
        <v>0</v>
      </c>
      <c r="AU158" s="116">
        <f>IF($G158=Paramètres!D$2,$D158,0)</f>
        <v>0</v>
      </c>
      <c r="AV158" s="116">
        <f>IF($G158=Paramètres!D$3,$D158,0)</f>
        <v>0</v>
      </c>
      <c r="AW158" s="116">
        <f>IF($G158=Paramètres!D$4,$D158,0)</f>
        <v>0</v>
      </c>
      <c r="AX158" s="116">
        <f>IF($G158=Paramètres!D$5,$D158,0)</f>
        <v>0</v>
      </c>
      <c r="AY158" s="116">
        <f>IF($G158=Paramètres!D$6,$D158,0)</f>
        <v>0</v>
      </c>
      <c r="AZ158" s="116">
        <f>IF($G158=Paramètres!D$7,$D158,0)</f>
        <v>0</v>
      </c>
      <c r="BA158" s="116">
        <f>IF($G158=Paramètres!D$8,$D158,0)</f>
        <v>0</v>
      </c>
      <c r="BB158" s="116">
        <f>IF($G158=Paramètres!D$9,$D158,0)</f>
        <v>0</v>
      </c>
      <c r="BC158" s="116">
        <f>IF($G158=Paramètres!D$10,$D158,0)</f>
        <v>0</v>
      </c>
      <c r="BD158" s="116">
        <f>IF($G158=Paramètres!D$11,$D158,0)</f>
        <v>0</v>
      </c>
      <c r="BE158" s="116">
        <f>IF($G158=Paramètres!D$12,$D158,0)</f>
        <v>0</v>
      </c>
      <c r="BF158" s="116">
        <f>IF($G158=Paramètres!E$2,$D158,0)</f>
        <v>0</v>
      </c>
      <c r="BG158" s="116">
        <f>IF($G158=Paramètres!E$3,$D158,0)</f>
        <v>0</v>
      </c>
      <c r="BH158" s="116">
        <f>IF($G158=Paramètres!E$4,$D158,0)</f>
        <v>0</v>
      </c>
      <c r="BI158" s="116">
        <f>IF($G158=Paramètres!F$2,$D158,0)</f>
        <v>0</v>
      </c>
      <c r="BJ158" s="116">
        <f>IF($G158=Paramètres!F$3,$D158,0)</f>
        <v>0</v>
      </c>
      <c r="BK158" s="116">
        <f>IF($G158=Paramètres!F$5,$D158,0)</f>
        <v>0</v>
      </c>
      <c r="BL158" s="116">
        <f>IF($G158=Paramètres!F$6,$D158,0)</f>
        <v>0</v>
      </c>
      <c r="BM158" s="116">
        <f>IF($G158=Paramètres!F$7,$D158,0)</f>
        <v>0</v>
      </c>
      <c r="BN158" s="116">
        <f>IF($G158=Paramètres!F$8,$D158,0)</f>
        <v>0</v>
      </c>
      <c r="BO158" s="116">
        <f>IF($G158=Paramètres!F$9,$D158,0)</f>
        <v>0</v>
      </c>
      <c r="BP158" s="116">
        <f t="shared" si="105"/>
        <v>0</v>
      </c>
      <c r="BQ158" s="116">
        <f>IF($G158=Paramètres!H$6,$D158,0)</f>
        <v>0</v>
      </c>
      <c r="BR158" s="116">
        <f>IF($G158=Paramètres!I$2,$D158,0)</f>
        <v>0</v>
      </c>
      <c r="BS158" s="116">
        <f>IF($G158=Paramètres!I$3,$D158,0)</f>
        <v>0</v>
      </c>
      <c r="BT158" s="116">
        <f>IF($G158=Paramètres!I$4,$D158,0)</f>
        <v>0</v>
      </c>
      <c r="BU158" s="116">
        <f>IF($G158=Paramètres!J$2,$D158,0)</f>
        <v>0</v>
      </c>
      <c r="BV158" s="116">
        <f>IF($G158=Paramètres!J$3,$D158,0)</f>
        <v>0</v>
      </c>
      <c r="BW158" s="116">
        <f>IF($G158=Paramètres!J$4,$D158,0)</f>
        <v>0</v>
      </c>
      <c r="BX158" s="116">
        <f t="shared" si="107"/>
        <v>0</v>
      </c>
      <c r="BY158" s="116">
        <f t="shared" si="108"/>
        <v>0</v>
      </c>
      <c r="BZ158" s="116">
        <f t="shared" si="109"/>
        <v>0</v>
      </c>
      <c r="CA158" s="116">
        <f t="shared" si="110"/>
        <v>0</v>
      </c>
      <c r="CB158" s="116">
        <f t="shared" si="111"/>
        <v>0</v>
      </c>
      <c r="CC158" s="116">
        <f t="shared" si="112"/>
        <v>0</v>
      </c>
      <c r="CD158" s="116">
        <f t="shared" si="113"/>
        <v>0</v>
      </c>
      <c r="CE158" s="116">
        <f t="shared" si="114"/>
        <v>0</v>
      </c>
      <c r="CF158" s="116">
        <f t="shared" si="115"/>
        <v>0</v>
      </c>
      <c r="CG158" s="116">
        <f t="shared" si="116"/>
        <v>0</v>
      </c>
      <c r="CH158" s="116">
        <f t="shared" si="117"/>
        <v>0</v>
      </c>
      <c r="CI158" s="116">
        <f t="shared" si="118"/>
        <v>0</v>
      </c>
      <c r="CJ158" s="116">
        <f t="shared" si="119"/>
        <v>0</v>
      </c>
      <c r="CK158" s="116">
        <f t="shared" si="120"/>
        <v>0</v>
      </c>
      <c r="CL158" s="116">
        <f t="shared" si="121"/>
        <v>0</v>
      </c>
      <c r="CM158" s="116">
        <f t="shared" si="122"/>
        <v>0</v>
      </c>
      <c r="CN158" s="116">
        <f t="shared" si="123"/>
        <v>0</v>
      </c>
      <c r="CO158" s="116">
        <f t="shared" si="124"/>
        <v>0</v>
      </c>
      <c r="CP158" s="116">
        <f t="shared" si="125"/>
        <v>0</v>
      </c>
      <c r="CQ158" s="116">
        <f t="shared" si="126"/>
        <v>0</v>
      </c>
      <c r="CR158" s="116">
        <f t="shared" si="127"/>
        <v>0</v>
      </c>
      <c r="CS158" s="116">
        <f t="shared" si="128"/>
        <v>0</v>
      </c>
      <c r="CT158" s="116">
        <f t="shared" si="129"/>
        <v>0</v>
      </c>
      <c r="CU158" s="116">
        <f t="shared" si="130"/>
        <v>0</v>
      </c>
    </row>
    <row r="159" spans="5:99">
      <c r="E159" s="106"/>
      <c r="F159" s="109"/>
      <c r="G159" s="109"/>
      <c r="H159" s="109"/>
      <c r="I159" s="109"/>
      <c r="J159" s="110" t="str">
        <f t="shared" si="106"/>
        <v/>
      </c>
      <c r="K159" s="116">
        <f>IF(MONTH($B159)=1,IF($G159=Paramètres!H$2,$D159,0),0)</f>
        <v>0</v>
      </c>
      <c r="L159" s="116">
        <f>IF(OR(MONTH($B159)=1,MONTH($B159)=2,MONTH($B159)=3),IF($G159=Paramètres!H$3,$D159,0),0)</f>
        <v>0</v>
      </c>
      <c r="M159" s="116">
        <f>IF(OR(MONTH($B159)=1,MONTH($B159)=2,MONTH($B159)=3),IF($G159=Paramètres!H$4,$D159,0),0)</f>
        <v>0</v>
      </c>
      <c r="N159" s="116">
        <f>IF(OR(MONTH($B159)=1,MONTH($B159)=2,MONTH($B159)=3),IF($G159=Paramètres!H$5,$D159,0),0)</f>
        <v>0</v>
      </c>
      <c r="O159" s="116">
        <f>IF(MONTH($B159)=1,IF($G159=Paramètres!F$4,$D159,0),0)</f>
        <v>0</v>
      </c>
      <c r="P159" s="116">
        <f>IF(MONTH($B159)=2,IF($G159=Paramètres!$H$2,$D159,0),0)</f>
        <v>0</v>
      </c>
      <c r="Q159" s="116">
        <f>IF(MONTH($B159)=2,IF($G159=Paramètres!$F$4,$D159,0),0)</f>
        <v>0</v>
      </c>
      <c r="R159" s="116">
        <f>IF(MONTH($B159)=3,IF($G159=Paramètres!$H$2,$D159,0),0)</f>
        <v>0</v>
      </c>
      <c r="S159" s="116">
        <f>IF(MONTH($B159)=3,IF($G159=Paramètres!$F$4,$D159,0),0)</f>
        <v>0</v>
      </c>
      <c r="T159" s="116">
        <f>IF(MONTH($B159)=4,IF($G159=Paramètres!$H$2,$D159,0),0)</f>
        <v>0</v>
      </c>
      <c r="U159" s="116">
        <f>IF(OR(MONTH($B159)=4,MONTH($B159)=5,MONTH($B159)=6),IF($G159=Paramètres!$H$3,$D159,0),0)</f>
        <v>0</v>
      </c>
      <c r="V159" s="116">
        <f>IF(OR(MONTH($B159)=4,MONTH($B159)=5,MONTH($B159)=6),IF($G159=Paramètres!$H$4,$D159,0),0)</f>
        <v>0</v>
      </c>
      <c r="W159" s="116">
        <f>IF(OR(MONTH($B159)=4,MONTH($B159)=5,MONTH($B159)=6),IF($G159=Paramètres!$H$5,$D159,0),0)</f>
        <v>0</v>
      </c>
      <c r="X159" s="116">
        <f>IF(MONTH($B159)=4,IF($G159=Paramètres!$F$4,$D159,0),0)</f>
        <v>0</v>
      </c>
      <c r="Y159" s="116">
        <f>IF(MONTH($B159)=5,IF($G159=Paramètres!$H$2,$D159,0),0)</f>
        <v>0</v>
      </c>
      <c r="Z159" s="116">
        <f>IF(MONTH($B159)=5,IF($G159=Paramètres!$F$4,$D159,0),0)</f>
        <v>0</v>
      </c>
      <c r="AA159" s="116">
        <f>IF(MONTH($B159)=6,IF($G159=Paramètres!$H$2,$D159,0),0)</f>
        <v>0</v>
      </c>
      <c r="AB159" s="116">
        <f>IF(MONTH($B159)=6,IF($G159=Paramètres!$F$4,$D159,0),0)</f>
        <v>0</v>
      </c>
      <c r="AC159" s="116">
        <f>IF(MONTH($B159)=7,IF($G159=Paramètres!$H$2,$D159,0),0)</f>
        <v>0</v>
      </c>
      <c r="AD159" s="116">
        <f>IF(OR(MONTH($B159)=7,MONTH($B159)=8,MONTH($B159)=9),IF($G159=Paramètres!$H$3,$D159,0),0)</f>
        <v>0</v>
      </c>
      <c r="AE159" s="116">
        <f>IF(OR(MONTH($B159)=7,MONTH($B159)=8,MONTH($B159)=9),IF($G159=Paramètres!$H$4,$D159,0),0)</f>
        <v>0</v>
      </c>
      <c r="AF159" s="116">
        <f>IF(OR(MONTH($B159)=7,MONTH($B159)=8,MONTH($B159)=9),IF($G159=Paramètres!$H$5,$D159,0),0)</f>
        <v>0</v>
      </c>
      <c r="AG159" s="116">
        <f>IF(MONTH($B159)=7,IF($G159=Paramètres!$F$4,$D159,0),0)</f>
        <v>0</v>
      </c>
      <c r="AH159" s="116">
        <f>IF(MONTH($B159)=8,IF($G159=Paramètres!$H$2,$D159,0),0)</f>
        <v>0</v>
      </c>
      <c r="AI159" s="116">
        <f>IF(MONTH($B159)=8,IF($G159=Paramètres!$F$4,$D159,0),0)</f>
        <v>0</v>
      </c>
      <c r="AJ159" s="116">
        <f>IF(MONTH($B159)=9,IF($G159=Paramètres!$H$2,$D159,0),0)</f>
        <v>0</v>
      </c>
      <c r="AK159" s="116">
        <f>IF(MONTH($B159)=9,IF($G159=Paramètres!$F$4,$D159,0),0)</f>
        <v>0</v>
      </c>
      <c r="AL159" s="116">
        <f>IF(MONTH($B159)=10,IF($G159=Paramètres!$H$2,$D159,0),0)</f>
        <v>0</v>
      </c>
      <c r="AM159" s="116">
        <f>IF(OR(MONTH($B159)=10,MONTH($B159)=11,MONTH($B159)=12),IF($G159=Paramètres!$H$3,$D159,0),0)</f>
        <v>0</v>
      </c>
      <c r="AN159" s="116">
        <f>IF(OR(MONTH($B159)=10,MONTH($B159)=11,MONTH($B159)=12),IF($G159=Paramètres!$H$4,$D159,0),0)</f>
        <v>0</v>
      </c>
      <c r="AO159" s="116">
        <f>IF(OR(MONTH($B159)=10,MONTH($B159)=11,MONTH($B159)=12),IF($G159=Paramètres!$H$5,$D159,0),0)</f>
        <v>0</v>
      </c>
      <c r="AP159" s="116">
        <f>IF(MONTH($B159)=10,IF($G159=Paramètres!$F$4,$D159,0),0)</f>
        <v>0</v>
      </c>
      <c r="AQ159" s="116">
        <f>IF(MONTH($B159)=11,IF($G159=Paramètres!$H$2,$D159,0),0)</f>
        <v>0</v>
      </c>
      <c r="AR159" s="116">
        <f>IF(MONTH($B159)=11,IF($G159=Paramètres!$F$4,$D159,0),0)</f>
        <v>0</v>
      </c>
      <c r="AS159" s="116">
        <f>IF(MONTH($B159)=12,IF($G159=Paramètres!$H$2,$D159,0),0)</f>
        <v>0</v>
      </c>
      <c r="AT159" s="116">
        <f>IF(MONTH($B159)=12,IF($G159=Paramètres!$F$4,$D159,0),0)</f>
        <v>0</v>
      </c>
      <c r="AU159" s="116">
        <f>IF($G159=Paramètres!D$2,$D159,0)</f>
        <v>0</v>
      </c>
      <c r="AV159" s="116">
        <f>IF($G159=Paramètres!D$3,$D159,0)</f>
        <v>0</v>
      </c>
      <c r="AW159" s="116">
        <f>IF($G159=Paramètres!D$4,$D159,0)</f>
        <v>0</v>
      </c>
      <c r="AX159" s="116">
        <f>IF($G159=Paramètres!D$5,$D159,0)</f>
        <v>0</v>
      </c>
      <c r="AY159" s="116">
        <f>IF($G159=Paramètres!D$6,$D159,0)</f>
        <v>0</v>
      </c>
      <c r="AZ159" s="116">
        <f>IF($G159=Paramètres!D$7,$D159,0)</f>
        <v>0</v>
      </c>
      <c r="BA159" s="116">
        <f>IF($G159=Paramètres!D$8,$D159,0)</f>
        <v>0</v>
      </c>
      <c r="BB159" s="116">
        <f>IF($G159=Paramètres!D$9,$D159,0)</f>
        <v>0</v>
      </c>
      <c r="BC159" s="116">
        <f>IF($G159=Paramètres!D$10,$D159,0)</f>
        <v>0</v>
      </c>
      <c r="BD159" s="116">
        <f>IF($G159=Paramètres!D$11,$D159,0)</f>
        <v>0</v>
      </c>
      <c r="BE159" s="116">
        <f>IF($G159=Paramètres!D$12,$D159,0)</f>
        <v>0</v>
      </c>
      <c r="BF159" s="116">
        <f>IF($G159=Paramètres!E$2,$D159,0)</f>
        <v>0</v>
      </c>
      <c r="BG159" s="116">
        <f>IF($G159=Paramètres!E$3,$D159,0)</f>
        <v>0</v>
      </c>
      <c r="BH159" s="116">
        <f>IF($G159=Paramètres!E$4,$D159,0)</f>
        <v>0</v>
      </c>
      <c r="BI159" s="116">
        <f>IF($G159=Paramètres!F$2,$D159,0)</f>
        <v>0</v>
      </c>
      <c r="BJ159" s="116">
        <f>IF($G159=Paramètres!F$3,$D159,0)</f>
        <v>0</v>
      </c>
      <c r="BK159" s="116">
        <f>IF($G159=Paramètres!F$5,$D159,0)</f>
        <v>0</v>
      </c>
      <c r="BL159" s="116">
        <f>IF($G159=Paramètres!F$6,$D159,0)</f>
        <v>0</v>
      </c>
      <c r="BM159" s="116">
        <f>IF($G159=Paramètres!F$7,$D159,0)</f>
        <v>0</v>
      </c>
      <c r="BN159" s="116">
        <f>IF($G159=Paramètres!F$8,$D159,0)</f>
        <v>0</v>
      </c>
      <c r="BO159" s="116">
        <f>IF($G159=Paramètres!F$9,$D159,0)</f>
        <v>0</v>
      </c>
      <c r="BP159" s="116">
        <f t="shared" si="105"/>
        <v>0</v>
      </c>
      <c r="BQ159" s="116">
        <f>IF($G159=Paramètres!H$6,$D159,0)</f>
        <v>0</v>
      </c>
      <c r="BR159" s="116">
        <f>IF($G159=Paramètres!I$2,$D159,0)</f>
        <v>0</v>
      </c>
      <c r="BS159" s="116">
        <f>IF($G159=Paramètres!I$3,$D159,0)</f>
        <v>0</v>
      </c>
      <c r="BT159" s="116">
        <f>IF($G159=Paramètres!I$4,$D159,0)</f>
        <v>0</v>
      </c>
      <c r="BU159" s="116">
        <f>IF($G159=Paramètres!J$2,$D159,0)</f>
        <v>0</v>
      </c>
      <c r="BV159" s="116">
        <f>IF($G159=Paramètres!J$3,$D159,0)</f>
        <v>0</v>
      </c>
      <c r="BW159" s="116">
        <f>IF($G159=Paramètres!J$4,$D159,0)</f>
        <v>0</v>
      </c>
      <c r="BX159" s="116">
        <f t="shared" si="107"/>
        <v>0</v>
      </c>
      <c r="BY159" s="116">
        <f t="shared" si="108"/>
        <v>0</v>
      </c>
      <c r="BZ159" s="116">
        <f t="shared" si="109"/>
        <v>0</v>
      </c>
      <c r="CA159" s="116">
        <f t="shared" si="110"/>
        <v>0</v>
      </c>
      <c r="CB159" s="116">
        <f t="shared" si="111"/>
        <v>0</v>
      </c>
      <c r="CC159" s="116">
        <f t="shared" si="112"/>
        <v>0</v>
      </c>
      <c r="CD159" s="116">
        <f t="shared" si="113"/>
        <v>0</v>
      </c>
      <c r="CE159" s="116">
        <f t="shared" si="114"/>
        <v>0</v>
      </c>
      <c r="CF159" s="116">
        <f t="shared" si="115"/>
        <v>0</v>
      </c>
      <c r="CG159" s="116">
        <f t="shared" si="116"/>
        <v>0</v>
      </c>
      <c r="CH159" s="116">
        <f t="shared" si="117"/>
        <v>0</v>
      </c>
      <c r="CI159" s="116">
        <f t="shared" si="118"/>
        <v>0</v>
      </c>
      <c r="CJ159" s="116">
        <f t="shared" si="119"/>
        <v>0</v>
      </c>
      <c r="CK159" s="116">
        <f t="shared" si="120"/>
        <v>0</v>
      </c>
      <c r="CL159" s="116">
        <f t="shared" si="121"/>
        <v>0</v>
      </c>
      <c r="CM159" s="116">
        <f t="shared" si="122"/>
        <v>0</v>
      </c>
      <c r="CN159" s="116">
        <f t="shared" si="123"/>
        <v>0</v>
      </c>
      <c r="CO159" s="116">
        <f t="shared" si="124"/>
        <v>0</v>
      </c>
      <c r="CP159" s="116">
        <f t="shared" si="125"/>
        <v>0</v>
      </c>
      <c r="CQ159" s="116">
        <f t="shared" si="126"/>
        <v>0</v>
      </c>
      <c r="CR159" s="116">
        <f t="shared" si="127"/>
        <v>0</v>
      </c>
      <c r="CS159" s="116">
        <f t="shared" si="128"/>
        <v>0</v>
      </c>
      <c r="CT159" s="116">
        <f t="shared" si="129"/>
        <v>0</v>
      </c>
      <c r="CU159" s="116">
        <f t="shared" si="130"/>
        <v>0</v>
      </c>
    </row>
    <row r="160" spans="5:99">
      <c r="E160" s="106"/>
      <c r="F160" s="109"/>
      <c r="G160" s="109"/>
      <c r="H160" s="109"/>
      <c r="I160" s="109"/>
      <c r="J160" s="110" t="str">
        <f t="shared" si="106"/>
        <v/>
      </c>
      <c r="K160" s="116">
        <f>IF(MONTH($B160)=1,IF($G160=Paramètres!H$2,$D160,0),0)</f>
        <v>0</v>
      </c>
      <c r="L160" s="116">
        <f>IF(OR(MONTH($B160)=1,MONTH($B160)=2,MONTH($B160)=3),IF($G160=Paramètres!H$3,$D160,0),0)</f>
        <v>0</v>
      </c>
      <c r="M160" s="116">
        <f>IF(OR(MONTH($B160)=1,MONTH($B160)=2,MONTH($B160)=3),IF($G160=Paramètres!H$4,$D160,0),0)</f>
        <v>0</v>
      </c>
      <c r="N160" s="116">
        <f>IF(OR(MONTH($B160)=1,MONTH($B160)=2,MONTH($B160)=3),IF($G160=Paramètres!H$5,$D160,0),0)</f>
        <v>0</v>
      </c>
      <c r="O160" s="116">
        <f>IF(MONTH($B160)=1,IF($G160=Paramètres!F$4,$D160,0),0)</f>
        <v>0</v>
      </c>
      <c r="P160" s="116">
        <f>IF(MONTH($B160)=2,IF($G160=Paramètres!$H$2,$D160,0),0)</f>
        <v>0</v>
      </c>
      <c r="Q160" s="116">
        <f>IF(MONTH($B160)=2,IF($G160=Paramètres!$F$4,$D160,0),0)</f>
        <v>0</v>
      </c>
      <c r="R160" s="116">
        <f>IF(MONTH($B160)=3,IF($G160=Paramètres!$H$2,$D160,0),0)</f>
        <v>0</v>
      </c>
      <c r="S160" s="116">
        <f>IF(MONTH($B160)=3,IF($G160=Paramètres!$F$4,$D160,0),0)</f>
        <v>0</v>
      </c>
      <c r="T160" s="116">
        <f>IF(MONTH($B160)=4,IF($G160=Paramètres!$H$2,$D160,0),0)</f>
        <v>0</v>
      </c>
      <c r="U160" s="116">
        <f>IF(OR(MONTH($B160)=4,MONTH($B160)=5,MONTH($B160)=6),IF($G160=Paramètres!$H$3,$D160,0),0)</f>
        <v>0</v>
      </c>
      <c r="V160" s="116">
        <f>IF(OR(MONTH($B160)=4,MONTH($B160)=5,MONTH($B160)=6),IF($G160=Paramètres!$H$4,$D160,0),0)</f>
        <v>0</v>
      </c>
      <c r="W160" s="116">
        <f>IF(OR(MONTH($B160)=4,MONTH($B160)=5,MONTH($B160)=6),IF($G160=Paramètres!$H$5,$D160,0),0)</f>
        <v>0</v>
      </c>
      <c r="X160" s="116">
        <f>IF(MONTH($B160)=4,IF($G160=Paramètres!$F$4,$D160,0),0)</f>
        <v>0</v>
      </c>
      <c r="Y160" s="116">
        <f>IF(MONTH($B160)=5,IF($G160=Paramètres!$H$2,$D160,0),0)</f>
        <v>0</v>
      </c>
      <c r="Z160" s="116">
        <f>IF(MONTH($B160)=5,IF($G160=Paramètres!$F$4,$D160,0),0)</f>
        <v>0</v>
      </c>
      <c r="AA160" s="116">
        <f>IF(MONTH($B160)=6,IF($G160=Paramètres!$H$2,$D160,0),0)</f>
        <v>0</v>
      </c>
      <c r="AB160" s="116">
        <f>IF(MONTH($B160)=6,IF($G160=Paramètres!$F$4,$D160,0),0)</f>
        <v>0</v>
      </c>
      <c r="AC160" s="116">
        <f>IF(MONTH($B160)=7,IF($G160=Paramètres!$H$2,$D160,0),0)</f>
        <v>0</v>
      </c>
      <c r="AD160" s="116">
        <f>IF(OR(MONTH($B160)=7,MONTH($B160)=8,MONTH($B160)=9),IF($G160=Paramètres!$H$3,$D160,0),0)</f>
        <v>0</v>
      </c>
      <c r="AE160" s="116">
        <f>IF(OR(MONTH($B160)=7,MONTH($B160)=8,MONTH($B160)=9),IF($G160=Paramètres!$H$4,$D160,0),0)</f>
        <v>0</v>
      </c>
      <c r="AF160" s="116">
        <f>IF(OR(MONTH($B160)=7,MONTH($B160)=8,MONTH($B160)=9),IF($G160=Paramètres!$H$5,$D160,0),0)</f>
        <v>0</v>
      </c>
      <c r="AG160" s="116">
        <f>IF(MONTH($B160)=7,IF($G160=Paramètres!$F$4,$D160,0),0)</f>
        <v>0</v>
      </c>
      <c r="AH160" s="116">
        <f>IF(MONTH($B160)=8,IF($G160=Paramètres!$H$2,$D160,0),0)</f>
        <v>0</v>
      </c>
      <c r="AI160" s="116">
        <f>IF(MONTH($B160)=8,IF($G160=Paramètres!$F$4,$D160,0),0)</f>
        <v>0</v>
      </c>
      <c r="AJ160" s="116">
        <f>IF(MONTH($B160)=9,IF($G160=Paramètres!$H$2,$D160,0),0)</f>
        <v>0</v>
      </c>
      <c r="AK160" s="116">
        <f>IF(MONTH($B160)=9,IF($G160=Paramètres!$F$4,$D160,0),0)</f>
        <v>0</v>
      </c>
      <c r="AL160" s="116">
        <f>IF(MONTH($B160)=10,IF($G160=Paramètres!$H$2,$D160,0),0)</f>
        <v>0</v>
      </c>
      <c r="AM160" s="116">
        <f>IF(OR(MONTH($B160)=10,MONTH($B160)=11,MONTH($B160)=12),IF($G160=Paramètres!$H$3,$D160,0),0)</f>
        <v>0</v>
      </c>
      <c r="AN160" s="116">
        <f>IF(OR(MONTH($B160)=10,MONTH($B160)=11,MONTH($B160)=12),IF($G160=Paramètres!$H$4,$D160,0),0)</f>
        <v>0</v>
      </c>
      <c r="AO160" s="116">
        <f>IF(OR(MONTH($B160)=10,MONTH($B160)=11,MONTH($B160)=12),IF($G160=Paramètres!$H$5,$D160,0),0)</f>
        <v>0</v>
      </c>
      <c r="AP160" s="116">
        <f>IF(MONTH($B160)=10,IF($G160=Paramètres!$F$4,$D160,0),0)</f>
        <v>0</v>
      </c>
      <c r="AQ160" s="116">
        <f>IF(MONTH($B160)=11,IF($G160=Paramètres!$H$2,$D160,0),0)</f>
        <v>0</v>
      </c>
      <c r="AR160" s="116">
        <f>IF(MONTH($B160)=11,IF($G160=Paramètres!$F$4,$D160,0),0)</f>
        <v>0</v>
      </c>
      <c r="AS160" s="116">
        <f>IF(MONTH($B160)=12,IF($G160=Paramètres!$H$2,$D160,0),0)</f>
        <v>0</v>
      </c>
      <c r="AT160" s="116">
        <f>IF(MONTH($B160)=12,IF($G160=Paramètres!$F$4,$D160,0),0)</f>
        <v>0</v>
      </c>
      <c r="AU160" s="116">
        <f>IF($G160=Paramètres!D$2,$D160,0)</f>
        <v>0</v>
      </c>
      <c r="AV160" s="116">
        <f>IF($G160=Paramètres!D$3,$D160,0)</f>
        <v>0</v>
      </c>
      <c r="AW160" s="116">
        <f>IF($G160=Paramètres!D$4,$D160,0)</f>
        <v>0</v>
      </c>
      <c r="AX160" s="116">
        <f>IF($G160=Paramètres!D$5,$D160,0)</f>
        <v>0</v>
      </c>
      <c r="AY160" s="116">
        <f>IF($G160=Paramètres!D$6,$D160,0)</f>
        <v>0</v>
      </c>
      <c r="AZ160" s="116">
        <f>IF($G160=Paramètres!D$7,$D160,0)</f>
        <v>0</v>
      </c>
      <c r="BA160" s="116">
        <f>IF($G160=Paramètres!D$8,$D160,0)</f>
        <v>0</v>
      </c>
      <c r="BB160" s="116">
        <f>IF($G160=Paramètres!D$9,$D160,0)</f>
        <v>0</v>
      </c>
      <c r="BC160" s="116">
        <f>IF($G160=Paramètres!D$10,$D160,0)</f>
        <v>0</v>
      </c>
      <c r="BD160" s="116">
        <f>IF($G160=Paramètres!D$11,$D160,0)</f>
        <v>0</v>
      </c>
      <c r="BE160" s="116">
        <f>IF($G160=Paramètres!D$12,$D160,0)</f>
        <v>0</v>
      </c>
      <c r="BF160" s="116">
        <f>IF($G160=Paramètres!E$2,$D160,0)</f>
        <v>0</v>
      </c>
      <c r="BG160" s="116">
        <f>IF($G160=Paramètres!E$3,$D160,0)</f>
        <v>0</v>
      </c>
      <c r="BH160" s="116">
        <f>IF($G160=Paramètres!E$4,$D160,0)</f>
        <v>0</v>
      </c>
      <c r="BI160" s="116">
        <f>IF($G160=Paramètres!F$2,$D160,0)</f>
        <v>0</v>
      </c>
      <c r="BJ160" s="116">
        <f>IF($G160=Paramètres!F$3,$D160,0)</f>
        <v>0</v>
      </c>
      <c r="BK160" s="116">
        <f>IF($G160=Paramètres!F$5,$D160,0)</f>
        <v>0</v>
      </c>
      <c r="BL160" s="116">
        <f>IF($G160=Paramètres!F$6,$D160,0)</f>
        <v>0</v>
      </c>
      <c r="BM160" s="116">
        <f>IF($G160=Paramètres!F$7,$D160,0)</f>
        <v>0</v>
      </c>
      <c r="BN160" s="116">
        <f>IF($G160=Paramètres!F$8,$D160,0)</f>
        <v>0</v>
      </c>
      <c r="BO160" s="116">
        <f>IF($G160=Paramètres!F$9,$D160,0)</f>
        <v>0</v>
      </c>
      <c r="BP160" s="116">
        <f t="shared" si="105"/>
        <v>0</v>
      </c>
      <c r="BQ160" s="116">
        <f>IF($G160=Paramètres!H$6,$D160,0)</f>
        <v>0</v>
      </c>
      <c r="BR160" s="116">
        <f>IF($G160=Paramètres!I$2,$D160,0)</f>
        <v>0</v>
      </c>
      <c r="BS160" s="116">
        <f>IF($G160=Paramètres!I$3,$D160,0)</f>
        <v>0</v>
      </c>
      <c r="BT160" s="116">
        <f>IF($G160=Paramètres!I$4,$D160,0)</f>
        <v>0</v>
      </c>
      <c r="BU160" s="116">
        <f>IF($G160=Paramètres!J$2,$D160,0)</f>
        <v>0</v>
      </c>
      <c r="BV160" s="116">
        <f>IF($G160=Paramètres!J$3,$D160,0)</f>
        <v>0</v>
      </c>
      <c r="BW160" s="116">
        <f>IF($G160=Paramètres!J$4,$D160,0)</f>
        <v>0</v>
      </c>
      <c r="BX160" s="116">
        <f t="shared" si="107"/>
        <v>0</v>
      </c>
      <c r="BY160" s="116">
        <f t="shared" si="108"/>
        <v>0</v>
      </c>
      <c r="BZ160" s="116">
        <f t="shared" si="109"/>
        <v>0</v>
      </c>
      <c r="CA160" s="116">
        <f t="shared" si="110"/>
        <v>0</v>
      </c>
      <c r="CB160" s="116">
        <f t="shared" si="111"/>
        <v>0</v>
      </c>
      <c r="CC160" s="116">
        <f t="shared" si="112"/>
        <v>0</v>
      </c>
      <c r="CD160" s="116">
        <f t="shared" si="113"/>
        <v>0</v>
      </c>
      <c r="CE160" s="116">
        <f t="shared" si="114"/>
        <v>0</v>
      </c>
      <c r="CF160" s="116">
        <f t="shared" si="115"/>
        <v>0</v>
      </c>
      <c r="CG160" s="116">
        <f t="shared" si="116"/>
        <v>0</v>
      </c>
      <c r="CH160" s="116">
        <f t="shared" si="117"/>
        <v>0</v>
      </c>
      <c r="CI160" s="116">
        <f t="shared" si="118"/>
        <v>0</v>
      </c>
      <c r="CJ160" s="116">
        <f t="shared" si="119"/>
        <v>0</v>
      </c>
      <c r="CK160" s="116">
        <f t="shared" si="120"/>
        <v>0</v>
      </c>
      <c r="CL160" s="116">
        <f t="shared" si="121"/>
        <v>0</v>
      </c>
      <c r="CM160" s="116">
        <f t="shared" si="122"/>
        <v>0</v>
      </c>
      <c r="CN160" s="116">
        <f t="shared" si="123"/>
        <v>0</v>
      </c>
      <c r="CO160" s="116">
        <f t="shared" si="124"/>
        <v>0</v>
      </c>
      <c r="CP160" s="116">
        <f t="shared" si="125"/>
        <v>0</v>
      </c>
      <c r="CQ160" s="116">
        <f t="shared" si="126"/>
        <v>0</v>
      </c>
      <c r="CR160" s="116">
        <f t="shared" si="127"/>
        <v>0</v>
      </c>
      <c r="CS160" s="116">
        <f t="shared" si="128"/>
        <v>0</v>
      </c>
      <c r="CT160" s="116">
        <f t="shared" si="129"/>
        <v>0</v>
      </c>
      <c r="CU160" s="116">
        <f t="shared" si="130"/>
        <v>0</v>
      </c>
    </row>
    <row r="161" spans="5:99">
      <c r="E161" s="106"/>
      <c r="F161" s="109"/>
      <c r="G161" s="109"/>
      <c r="H161" s="109"/>
      <c r="I161" s="109"/>
      <c r="J161" s="110" t="str">
        <f t="shared" si="106"/>
        <v/>
      </c>
      <c r="K161" s="116">
        <f>IF(MONTH($B161)=1,IF($G161=Paramètres!H$2,$D161,0),0)</f>
        <v>0</v>
      </c>
      <c r="L161" s="116">
        <f>IF(OR(MONTH($B161)=1,MONTH($B161)=2,MONTH($B161)=3),IF($G161=Paramètres!H$3,$D161,0),0)</f>
        <v>0</v>
      </c>
      <c r="M161" s="116">
        <f>IF(OR(MONTH($B161)=1,MONTH($B161)=2,MONTH($B161)=3),IF($G161=Paramètres!H$4,$D161,0),0)</f>
        <v>0</v>
      </c>
      <c r="N161" s="116">
        <f>IF(OR(MONTH($B161)=1,MONTH($B161)=2,MONTH($B161)=3),IF($G161=Paramètres!H$5,$D161,0),0)</f>
        <v>0</v>
      </c>
      <c r="O161" s="116">
        <f>IF(MONTH($B161)=1,IF($G161=Paramètres!F$4,$D161,0),0)</f>
        <v>0</v>
      </c>
      <c r="P161" s="116">
        <f>IF(MONTH($B161)=2,IF($G161=Paramètres!$H$2,$D161,0),0)</f>
        <v>0</v>
      </c>
      <c r="Q161" s="116">
        <f>IF(MONTH($B161)=2,IF($G161=Paramètres!$F$4,$D161,0),0)</f>
        <v>0</v>
      </c>
      <c r="R161" s="116">
        <f>IF(MONTH($B161)=3,IF($G161=Paramètres!$H$2,$D161,0),0)</f>
        <v>0</v>
      </c>
      <c r="S161" s="116">
        <f>IF(MONTH($B161)=3,IF($G161=Paramètres!$F$4,$D161,0),0)</f>
        <v>0</v>
      </c>
      <c r="T161" s="116">
        <f>IF(MONTH($B161)=4,IF($G161=Paramètres!$H$2,$D161,0),0)</f>
        <v>0</v>
      </c>
      <c r="U161" s="116">
        <f>IF(OR(MONTH($B161)=4,MONTH($B161)=5,MONTH($B161)=6),IF($G161=Paramètres!$H$3,$D161,0),0)</f>
        <v>0</v>
      </c>
      <c r="V161" s="116">
        <f>IF(OR(MONTH($B161)=4,MONTH($B161)=5,MONTH($B161)=6),IF($G161=Paramètres!$H$4,$D161,0),0)</f>
        <v>0</v>
      </c>
      <c r="W161" s="116">
        <f>IF(OR(MONTH($B161)=4,MONTH($B161)=5,MONTH($B161)=6),IF($G161=Paramètres!$H$5,$D161,0),0)</f>
        <v>0</v>
      </c>
      <c r="X161" s="116">
        <f>IF(MONTH($B161)=4,IF($G161=Paramètres!$F$4,$D161,0),0)</f>
        <v>0</v>
      </c>
      <c r="Y161" s="116">
        <f>IF(MONTH($B161)=5,IF($G161=Paramètres!$H$2,$D161,0),0)</f>
        <v>0</v>
      </c>
      <c r="Z161" s="116">
        <f>IF(MONTH($B161)=5,IF($G161=Paramètres!$F$4,$D161,0),0)</f>
        <v>0</v>
      </c>
      <c r="AA161" s="116">
        <f>IF(MONTH($B161)=6,IF($G161=Paramètres!$H$2,$D161,0),0)</f>
        <v>0</v>
      </c>
      <c r="AB161" s="116">
        <f>IF(MONTH($B161)=6,IF($G161=Paramètres!$F$4,$D161,0),0)</f>
        <v>0</v>
      </c>
      <c r="AC161" s="116">
        <f>IF(MONTH($B161)=7,IF($G161=Paramètres!$H$2,$D161,0),0)</f>
        <v>0</v>
      </c>
      <c r="AD161" s="116">
        <f>IF(OR(MONTH($B161)=7,MONTH($B161)=8,MONTH($B161)=9),IF($G161=Paramètres!$H$3,$D161,0),0)</f>
        <v>0</v>
      </c>
      <c r="AE161" s="116">
        <f>IF(OR(MONTH($B161)=7,MONTH($B161)=8,MONTH($B161)=9),IF($G161=Paramètres!$H$4,$D161,0),0)</f>
        <v>0</v>
      </c>
      <c r="AF161" s="116">
        <f>IF(OR(MONTH($B161)=7,MONTH($B161)=8,MONTH($B161)=9),IF($G161=Paramètres!$H$5,$D161,0),0)</f>
        <v>0</v>
      </c>
      <c r="AG161" s="116">
        <f>IF(MONTH($B161)=7,IF($G161=Paramètres!$F$4,$D161,0),0)</f>
        <v>0</v>
      </c>
      <c r="AH161" s="116">
        <f>IF(MONTH($B161)=8,IF($G161=Paramètres!$H$2,$D161,0),0)</f>
        <v>0</v>
      </c>
      <c r="AI161" s="116">
        <f>IF(MONTH($B161)=8,IF($G161=Paramètres!$F$4,$D161,0),0)</f>
        <v>0</v>
      </c>
      <c r="AJ161" s="116">
        <f>IF(MONTH($B161)=9,IF($G161=Paramètres!$H$2,$D161,0),0)</f>
        <v>0</v>
      </c>
      <c r="AK161" s="116">
        <f>IF(MONTH($B161)=9,IF($G161=Paramètres!$F$4,$D161,0),0)</f>
        <v>0</v>
      </c>
      <c r="AL161" s="116">
        <f>IF(MONTH($B161)=10,IF($G161=Paramètres!$H$2,$D161,0),0)</f>
        <v>0</v>
      </c>
      <c r="AM161" s="116">
        <f>IF(OR(MONTH($B161)=10,MONTH($B161)=11,MONTH($B161)=12),IF($G161=Paramètres!$H$3,$D161,0),0)</f>
        <v>0</v>
      </c>
      <c r="AN161" s="116">
        <f>IF(OR(MONTH($B161)=10,MONTH($B161)=11,MONTH($B161)=12),IF($G161=Paramètres!$H$4,$D161,0),0)</f>
        <v>0</v>
      </c>
      <c r="AO161" s="116">
        <f>IF(OR(MONTH($B161)=10,MONTH($B161)=11,MONTH($B161)=12),IF($G161=Paramètres!$H$5,$D161,0),0)</f>
        <v>0</v>
      </c>
      <c r="AP161" s="116">
        <f>IF(MONTH($B161)=10,IF($G161=Paramètres!$F$4,$D161,0),0)</f>
        <v>0</v>
      </c>
      <c r="AQ161" s="116">
        <f>IF(MONTH($B161)=11,IF($G161=Paramètres!$H$2,$D161,0),0)</f>
        <v>0</v>
      </c>
      <c r="AR161" s="116">
        <f>IF(MONTH($B161)=11,IF($G161=Paramètres!$F$4,$D161,0),0)</f>
        <v>0</v>
      </c>
      <c r="AS161" s="116">
        <f>IF(MONTH($B161)=12,IF($G161=Paramètres!$H$2,$D161,0),0)</f>
        <v>0</v>
      </c>
      <c r="AT161" s="116">
        <f>IF(MONTH($B161)=12,IF($G161=Paramètres!$F$4,$D161,0),0)</f>
        <v>0</v>
      </c>
      <c r="AU161" s="116">
        <f>IF($G161=Paramètres!D$2,$D161,0)</f>
        <v>0</v>
      </c>
      <c r="AV161" s="116">
        <f>IF($G161=Paramètres!D$3,$D161,0)</f>
        <v>0</v>
      </c>
      <c r="AW161" s="116">
        <f>IF($G161=Paramètres!D$4,$D161,0)</f>
        <v>0</v>
      </c>
      <c r="AX161" s="116">
        <f>IF($G161=Paramètres!D$5,$D161,0)</f>
        <v>0</v>
      </c>
      <c r="AY161" s="116">
        <f>IF($G161=Paramètres!D$6,$D161,0)</f>
        <v>0</v>
      </c>
      <c r="AZ161" s="116">
        <f>IF($G161=Paramètres!D$7,$D161,0)</f>
        <v>0</v>
      </c>
      <c r="BA161" s="116">
        <f>IF($G161=Paramètres!D$8,$D161,0)</f>
        <v>0</v>
      </c>
      <c r="BB161" s="116">
        <f>IF($G161=Paramètres!D$9,$D161,0)</f>
        <v>0</v>
      </c>
      <c r="BC161" s="116">
        <f>IF($G161=Paramètres!D$10,$D161,0)</f>
        <v>0</v>
      </c>
      <c r="BD161" s="116">
        <f>IF($G161=Paramètres!D$11,$D161,0)</f>
        <v>0</v>
      </c>
      <c r="BE161" s="116">
        <f>IF($G161=Paramètres!D$12,$D161,0)</f>
        <v>0</v>
      </c>
      <c r="BF161" s="116">
        <f>IF($G161=Paramètres!E$2,$D161,0)</f>
        <v>0</v>
      </c>
      <c r="BG161" s="116">
        <f>IF($G161=Paramètres!E$3,$D161,0)</f>
        <v>0</v>
      </c>
      <c r="BH161" s="116">
        <f>IF($G161=Paramètres!E$4,$D161,0)</f>
        <v>0</v>
      </c>
      <c r="BI161" s="116">
        <f>IF($G161=Paramètres!F$2,$D161,0)</f>
        <v>0</v>
      </c>
      <c r="BJ161" s="116">
        <f>IF($G161=Paramètres!F$3,$D161,0)</f>
        <v>0</v>
      </c>
      <c r="BK161" s="116">
        <f>IF($G161=Paramètres!F$5,$D161,0)</f>
        <v>0</v>
      </c>
      <c r="BL161" s="116">
        <f>IF($G161=Paramètres!F$6,$D161,0)</f>
        <v>0</v>
      </c>
      <c r="BM161" s="116">
        <f>IF($G161=Paramètres!F$7,$D161,0)</f>
        <v>0</v>
      </c>
      <c r="BN161" s="116">
        <f>IF($G161=Paramètres!F$8,$D161,0)</f>
        <v>0</v>
      </c>
      <c r="BO161" s="116">
        <f>IF($G161=Paramètres!F$9,$D161,0)</f>
        <v>0</v>
      </c>
      <c r="BP161" s="116">
        <f t="shared" si="105"/>
        <v>0</v>
      </c>
      <c r="BQ161" s="116">
        <f>IF($G161=Paramètres!H$6,$D161,0)</f>
        <v>0</v>
      </c>
      <c r="BR161" s="116">
        <f>IF($G161=Paramètres!I$2,$D161,0)</f>
        <v>0</v>
      </c>
      <c r="BS161" s="116">
        <f>IF($G161=Paramètres!I$3,$D161,0)</f>
        <v>0</v>
      </c>
      <c r="BT161" s="116">
        <f>IF($G161=Paramètres!I$4,$D161,0)</f>
        <v>0</v>
      </c>
      <c r="BU161" s="116">
        <f>IF($G161=Paramètres!J$2,$D161,0)</f>
        <v>0</v>
      </c>
      <c r="BV161" s="116">
        <f>IF($G161=Paramètres!J$3,$D161,0)</f>
        <v>0</v>
      </c>
      <c r="BW161" s="116">
        <f>IF($G161=Paramètres!J$4,$D161,0)</f>
        <v>0</v>
      </c>
      <c r="BX161" s="116">
        <f t="shared" si="107"/>
        <v>0</v>
      </c>
      <c r="BY161" s="116">
        <f t="shared" si="108"/>
        <v>0</v>
      </c>
      <c r="BZ161" s="116">
        <f t="shared" si="109"/>
        <v>0</v>
      </c>
      <c r="CA161" s="116">
        <f t="shared" si="110"/>
        <v>0</v>
      </c>
      <c r="CB161" s="116">
        <f t="shared" si="111"/>
        <v>0</v>
      </c>
      <c r="CC161" s="116">
        <f t="shared" si="112"/>
        <v>0</v>
      </c>
      <c r="CD161" s="116">
        <f t="shared" si="113"/>
        <v>0</v>
      </c>
      <c r="CE161" s="116">
        <f t="shared" si="114"/>
        <v>0</v>
      </c>
      <c r="CF161" s="116">
        <f t="shared" si="115"/>
        <v>0</v>
      </c>
      <c r="CG161" s="116">
        <f t="shared" si="116"/>
        <v>0</v>
      </c>
      <c r="CH161" s="116">
        <f t="shared" si="117"/>
        <v>0</v>
      </c>
      <c r="CI161" s="116">
        <f t="shared" si="118"/>
        <v>0</v>
      </c>
      <c r="CJ161" s="116">
        <f t="shared" si="119"/>
        <v>0</v>
      </c>
      <c r="CK161" s="116">
        <f t="shared" si="120"/>
        <v>0</v>
      </c>
      <c r="CL161" s="116">
        <f t="shared" si="121"/>
        <v>0</v>
      </c>
      <c r="CM161" s="116">
        <f t="shared" si="122"/>
        <v>0</v>
      </c>
      <c r="CN161" s="116">
        <f t="shared" si="123"/>
        <v>0</v>
      </c>
      <c r="CO161" s="116">
        <f t="shared" si="124"/>
        <v>0</v>
      </c>
      <c r="CP161" s="116">
        <f t="shared" si="125"/>
        <v>0</v>
      </c>
      <c r="CQ161" s="116">
        <f t="shared" si="126"/>
        <v>0</v>
      </c>
      <c r="CR161" s="116">
        <f t="shared" si="127"/>
        <v>0</v>
      </c>
      <c r="CS161" s="116">
        <f t="shared" si="128"/>
        <v>0</v>
      </c>
      <c r="CT161" s="116">
        <f t="shared" si="129"/>
        <v>0</v>
      </c>
      <c r="CU161" s="116">
        <f t="shared" si="130"/>
        <v>0</v>
      </c>
    </row>
    <row r="162" spans="5:99">
      <c r="E162" s="106"/>
      <c r="F162" s="109"/>
      <c r="G162" s="109"/>
      <c r="H162" s="109"/>
      <c r="I162" s="109"/>
      <c r="J162" s="110" t="str">
        <f t="shared" si="106"/>
        <v/>
      </c>
      <c r="K162" s="116">
        <f>IF(MONTH($B162)=1,IF($G162=Paramètres!H$2,$D162,0),0)</f>
        <v>0</v>
      </c>
      <c r="L162" s="116">
        <f>IF(OR(MONTH($B162)=1,MONTH($B162)=2,MONTH($B162)=3),IF($G162=Paramètres!H$3,$D162,0),0)</f>
        <v>0</v>
      </c>
      <c r="M162" s="116">
        <f>IF(OR(MONTH($B162)=1,MONTH($B162)=2,MONTH($B162)=3),IF($G162=Paramètres!H$4,$D162,0),0)</f>
        <v>0</v>
      </c>
      <c r="N162" s="116">
        <f>IF(OR(MONTH($B162)=1,MONTH($B162)=2,MONTH($B162)=3),IF($G162=Paramètres!H$5,$D162,0),0)</f>
        <v>0</v>
      </c>
      <c r="O162" s="116">
        <f>IF(MONTH($B162)=1,IF($G162=Paramètres!F$4,$D162,0),0)</f>
        <v>0</v>
      </c>
      <c r="P162" s="116">
        <f>IF(MONTH($B162)=2,IF($G162=Paramètres!$H$2,$D162,0),0)</f>
        <v>0</v>
      </c>
      <c r="Q162" s="116">
        <f>IF(MONTH($B162)=2,IF($G162=Paramètres!$F$4,$D162,0),0)</f>
        <v>0</v>
      </c>
      <c r="R162" s="116">
        <f>IF(MONTH($B162)=3,IF($G162=Paramètres!$H$2,$D162,0),0)</f>
        <v>0</v>
      </c>
      <c r="S162" s="116">
        <f>IF(MONTH($B162)=3,IF($G162=Paramètres!$F$4,$D162,0),0)</f>
        <v>0</v>
      </c>
      <c r="T162" s="116">
        <f>IF(MONTH($B162)=4,IF($G162=Paramètres!$H$2,$D162,0),0)</f>
        <v>0</v>
      </c>
      <c r="U162" s="116">
        <f>IF(OR(MONTH($B162)=4,MONTH($B162)=5,MONTH($B162)=6),IF($G162=Paramètres!$H$3,$D162,0),0)</f>
        <v>0</v>
      </c>
      <c r="V162" s="116">
        <f>IF(OR(MONTH($B162)=4,MONTH($B162)=5,MONTH($B162)=6),IF($G162=Paramètres!$H$4,$D162,0),0)</f>
        <v>0</v>
      </c>
      <c r="W162" s="116">
        <f>IF(OR(MONTH($B162)=4,MONTH($B162)=5,MONTH($B162)=6),IF($G162=Paramètres!$H$5,$D162,0),0)</f>
        <v>0</v>
      </c>
      <c r="X162" s="116">
        <f>IF(MONTH($B162)=4,IF($G162=Paramètres!$F$4,$D162,0),0)</f>
        <v>0</v>
      </c>
      <c r="Y162" s="116">
        <f>IF(MONTH($B162)=5,IF($G162=Paramètres!$H$2,$D162,0),0)</f>
        <v>0</v>
      </c>
      <c r="Z162" s="116">
        <f>IF(MONTH($B162)=5,IF($G162=Paramètres!$F$4,$D162,0),0)</f>
        <v>0</v>
      </c>
      <c r="AA162" s="116">
        <f>IF(MONTH($B162)=6,IF($G162=Paramètres!$H$2,$D162,0),0)</f>
        <v>0</v>
      </c>
      <c r="AB162" s="116">
        <f>IF(MONTH($B162)=6,IF($G162=Paramètres!$F$4,$D162,0),0)</f>
        <v>0</v>
      </c>
      <c r="AC162" s="116">
        <f>IF(MONTH($B162)=7,IF($G162=Paramètres!$H$2,$D162,0),0)</f>
        <v>0</v>
      </c>
      <c r="AD162" s="116">
        <f>IF(OR(MONTH($B162)=7,MONTH($B162)=8,MONTH($B162)=9),IF($G162=Paramètres!$H$3,$D162,0),0)</f>
        <v>0</v>
      </c>
      <c r="AE162" s="116">
        <f>IF(OR(MONTH($B162)=7,MONTH($B162)=8,MONTH($B162)=9),IF($G162=Paramètres!$H$4,$D162,0),0)</f>
        <v>0</v>
      </c>
      <c r="AF162" s="116">
        <f>IF(OR(MONTH($B162)=7,MONTH($B162)=8,MONTH($B162)=9),IF($G162=Paramètres!$H$5,$D162,0),0)</f>
        <v>0</v>
      </c>
      <c r="AG162" s="116">
        <f>IF(MONTH($B162)=7,IF($G162=Paramètres!$F$4,$D162,0),0)</f>
        <v>0</v>
      </c>
      <c r="AH162" s="116">
        <f>IF(MONTH($B162)=8,IF($G162=Paramètres!$H$2,$D162,0),0)</f>
        <v>0</v>
      </c>
      <c r="AI162" s="116">
        <f>IF(MONTH($B162)=8,IF($G162=Paramètres!$F$4,$D162,0),0)</f>
        <v>0</v>
      </c>
      <c r="AJ162" s="116">
        <f>IF(MONTH($B162)=9,IF($G162=Paramètres!$H$2,$D162,0),0)</f>
        <v>0</v>
      </c>
      <c r="AK162" s="116">
        <f>IF(MONTH($B162)=9,IF($G162=Paramètres!$F$4,$D162,0),0)</f>
        <v>0</v>
      </c>
      <c r="AL162" s="116">
        <f>IF(MONTH($B162)=10,IF($G162=Paramètres!$H$2,$D162,0),0)</f>
        <v>0</v>
      </c>
      <c r="AM162" s="116">
        <f>IF(OR(MONTH($B162)=10,MONTH($B162)=11,MONTH($B162)=12),IF($G162=Paramètres!$H$3,$D162,0),0)</f>
        <v>0</v>
      </c>
      <c r="AN162" s="116">
        <f>IF(OR(MONTH($B162)=10,MONTH($B162)=11,MONTH($B162)=12),IF($G162=Paramètres!$H$4,$D162,0),0)</f>
        <v>0</v>
      </c>
      <c r="AO162" s="116">
        <f>IF(OR(MONTH($B162)=10,MONTH($B162)=11,MONTH($B162)=12),IF($G162=Paramètres!$H$5,$D162,0),0)</f>
        <v>0</v>
      </c>
      <c r="AP162" s="116">
        <f>IF(MONTH($B162)=10,IF($G162=Paramètres!$F$4,$D162,0),0)</f>
        <v>0</v>
      </c>
      <c r="AQ162" s="116">
        <f>IF(MONTH($B162)=11,IF($G162=Paramètres!$H$2,$D162,0),0)</f>
        <v>0</v>
      </c>
      <c r="AR162" s="116">
        <f>IF(MONTH($B162)=11,IF($G162=Paramètres!$F$4,$D162,0),0)</f>
        <v>0</v>
      </c>
      <c r="AS162" s="116">
        <f>IF(MONTH($B162)=12,IF($G162=Paramètres!$H$2,$D162,0),0)</f>
        <v>0</v>
      </c>
      <c r="AT162" s="116">
        <f>IF(MONTH($B162)=12,IF($G162=Paramètres!$F$4,$D162,0),0)</f>
        <v>0</v>
      </c>
      <c r="AU162" s="116">
        <f>IF($G162=Paramètres!D$2,$D162,0)</f>
        <v>0</v>
      </c>
      <c r="AV162" s="116">
        <f>IF($G162=Paramètres!D$3,$D162,0)</f>
        <v>0</v>
      </c>
      <c r="AW162" s="116">
        <f>IF($G162=Paramètres!D$4,$D162,0)</f>
        <v>0</v>
      </c>
      <c r="AX162" s="116">
        <f>IF($G162=Paramètres!D$5,$D162,0)</f>
        <v>0</v>
      </c>
      <c r="AY162" s="116">
        <f>IF($G162=Paramètres!D$6,$D162,0)</f>
        <v>0</v>
      </c>
      <c r="AZ162" s="116">
        <f>IF($G162=Paramètres!D$7,$D162,0)</f>
        <v>0</v>
      </c>
      <c r="BA162" s="116">
        <f>IF($G162=Paramètres!D$8,$D162,0)</f>
        <v>0</v>
      </c>
      <c r="BB162" s="116">
        <f>IF($G162=Paramètres!D$9,$D162,0)</f>
        <v>0</v>
      </c>
      <c r="BC162" s="116">
        <f>IF($G162=Paramètres!D$10,$D162,0)</f>
        <v>0</v>
      </c>
      <c r="BD162" s="116">
        <f>IF($G162=Paramètres!D$11,$D162,0)</f>
        <v>0</v>
      </c>
      <c r="BE162" s="116">
        <f>IF($G162=Paramètres!D$12,$D162,0)</f>
        <v>0</v>
      </c>
      <c r="BF162" s="116">
        <f>IF($G162=Paramètres!E$2,$D162,0)</f>
        <v>0</v>
      </c>
      <c r="BG162" s="116">
        <f>IF($G162=Paramètres!E$3,$D162,0)</f>
        <v>0</v>
      </c>
      <c r="BH162" s="116">
        <f>IF($G162=Paramètres!E$4,$D162,0)</f>
        <v>0</v>
      </c>
      <c r="BI162" s="116">
        <f>IF($G162=Paramètres!F$2,$D162,0)</f>
        <v>0</v>
      </c>
      <c r="BJ162" s="116">
        <f>IF($G162=Paramètres!F$3,$D162,0)</f>
        <v>0</v>
      </c>
      <c r="BK162" s="116">
        <f>IF($G162=Paramètres!F$5,$D162,0)</f>
        <v>0</v>
      </c>
      <c r="BL162" s="116">
        <f>IF($G162=Paramètres!F$6,$D162,0)</f>
        <v>0</v>
      </c>
      <c r="BM162" s="116">
        <f>IF($G162=Paramètres!F$7,$D162,0)</f>
        <v>0</v>
      </c>
      <c r="BN162" s="116">
        <f>IF($G162=Paramètres!F$8,$D162,0)</f>
        <v>0</v>
      </c>
      <c r="BO162" s="116">
        <f>IF($G162=Paramètres!F$9,$D162,0)</f>
        <v>0</v>
      </c>
      <c r="BP162" s="116">
        <f t="shared" si="105"/>
        <v>0</v>
      </c>
      <c r="BQ162" s="116">
        <f>IF($G162=Paramètres!H$6,$D162,0)</f>
        <v>0</v>
      </c>
      <c r="BR162" s="116">
        <f>IF($G162=Paramètres!I$2,$D162,0)</f>
        <v>0</v>
      </c>
      <c r="BS162" s="116">
        <f>IF($G162=Paramètres!I$3,$D162,0)</f>
        <v>0</v>
      </c>
      <c r="BT162" s="116">
        <f>IF($G162=Paramètres!I$4,$D162,0)</f>
        <v>0</v>
      </c>
      <c r="BU162" s="116">
        <f>IF($G162=Paramètres!J$2,$D162,0)</f>
        <v>0</v>
      </c>
      <c r="BV162" s="116">
        <f>IF($G162=Paramètres!J$3,$D162,0)</f>
        <v>0</v>
      </c>
      <c r="BW162" s="116">
        <f>IF($G162=Paramètres!J$4,$D162,0)</f>
        <v>0</v>
      </c>
      <c r="BX162" s="116">
        <f t="shared" si="107"/>
        <v>0</v>
      </c>
      <c r="BY162" s="116">
        <f t="shared" si="108"/>
        <v>0</v>
      </c>
      <c r="BZ162" s="116">
        <f t="shared" si="109"/>
        <v>0</v>
      </c>
      <c r="CA162" s="116">
        <f t="shared" si="110"/>
        <v>0</v>
      </c>
      <c r="CB162" s="116">
        <f t="shared" si="111"/>
        <v>0</v>
      </c>
      <c r="CC162" s="116">
        <f t="shared" si="112"/>
        <v>0</v>
      </c>
      <c r="CD162" s="116">
        <f t="shared" si="113"/>
        <v>0</v>
      </c>
      <c r="CE162" s="116">
        <f t="shared" si="114"/>
        <v>0</v>
      </c>
      <c r="CF162" s="116">
        <f t="shared" si="115"/>
        <v>0</v>
      </c>
      <c r="CG162" s="116">
        <f t="shared" si="116"/>
        <v>0</v>
      </c>
      <c r="CH162" s="116">
        <f t="shared" si="117"/>
        <v>0</v>
      </c>
      <c r="CI162" s="116">
        <f t="shared" si="118"/>
        <v>0</v>
      </c>
      <c r="CJ162" s="116">
        <f t="shared" si="119"/>
        <v>0</v>
      </c>
      <c r="CK162" s="116">
        <f t="shared" si="120"/>
        <v>0</v>
      </c>
      <c r="CL162" s="116">
        <f t="shared" si="121"/>
        <v>0</v>
      </c>
      <c r="CM162" s="116">
        <f t="shared" si="122"/>
        <v>0</v>
      </c>
      <c r="CN162" s="116">
        <f t="shared" si="123"/>
        <v>0</v>
      </c>
      <c r="CO162" s="116">
        <f t="shared" si="124"/>
        <v>0</v>
      </c>
      <c r="CP162" s="116">
        <f t="shared" si="125"/>
        <v>0</v>
      </c>
      <c r="CQ162" s="116">
        <f t="shared" si="126"/>
        <v>0</v>
      </c>
      <c r="CR162" s="116">
        <f t="shared" si="127"/>
        <v>0</v>
      </c>
      <c r="CS162" s="116">
        <f t="shared" si="128"/>
        <v>0</v>
      </c>
      <c r="CT162" s="116">
        <f t="shared" si="129"/>
        <v>0</v>
      </c>
      <c r="CU162" s="116">
        <f t="shared" si="130"/>
        <v>0</v>
      </c>
    </row>
    <row r="163" spans="5:99">
      <c r="E163" s="106"/>
      <c r="F163" s="109"/>
      <c r="G163" s="109"/>
      <c r="H163" s="109"/>
      <c r="I163" s="109"/>
      <c r="J163" s="110" t="str">
        <f t="shared" si="106"/>
        <v/>
      </c>
      <c r="K163" s="116">
        <f>IF(MONTH($B163)=1,IF($G163=Paramètres!H$2,$D163,0),0)</f>
        <v>0</v>
      </c>
      <c r="L163" s="116">
        <f>IF(OR(MONTH($B163)=1,MONTH($B163)=2,MONTH($B163)=3),IF($G163=Paramètres!H$3,$D163,0),0)</f>
        <v>0</v>
      </c>
      <c r="M163" s="116">
        <f>IF(OR(MONTH($B163)=1,MONTH($B163)=2,MONTH($B163)=3),IF($G163=Paramètres!H$4,$D163,0),0)</f>
        <v>0</v>
      </c>
      <c r="N163" s="116">
        <f>IF(OR(MONTH($B163)=1,MONTH($B163)=2,MONTH($B163)=3),IF($G163=Paramètres!H$5,$D163,0),0)</f>
        <v>0</v>
      </c>
      <c r="O163" s="116">
        <f>IF(MONTH($B163)=1,IF($G163=Paramètres!F$4,$D163,0),0)</f>
        <v>0</v>
      </c>
      <c r="P163" s="116">
        <f>IF(MONTH($B163)=2,IF($G163=Paramètres!$H$2,$D163,0),0)</f>
        <v>0</v>
      </c>
      <c r="Q163" s="116">
        <f>IF(MONTH($B163)=2,IF($G163=Paramètres!$F$4,$D163,0),0)</f>
        <v>0</v>
      </c>
      <c r="R163" s="116">
        <f>IF(MONTH($B163)=3,IF($G163=Paramètres!$H$2,$D163,0),0)</f>
        <v>0</v>
      </c>
      <c r="S163" s="116">
        <f>IF(MONTH($B163)=3,IF($G163=Paramètres!$F$4,$D163,0),0)</f>
        <v>0</v>
      </c>
      <c r="T163" s="116">
        <f>IF(MONTH($B163)=4,IF($G163=Paramètres!$H$2,$D163,0),0)</f>
        <v>0</v>
      </c>
      <c r="U163" s="116">
        <f>IF(OR(MONTH($B163)=4,MONTH($B163)=5,MONTH($B163)=6),IF($G163=Paramètres!$H$3,$D163,0),0)</f>
        <v>0</v>
      </c>
      <c r="V163" s="116">
        <f>IF(OR(MONTH($B163)=4,MONTH($B163)=5,MONTH($B163)=6),IF($G163=Paramètres!$H$4,$D163,0),0)</f>
        <v>0</v>
      </c>
      <c r="W163" s="116">
        <f>IF(OR(MONTH($B163)=4,MONTH($B163)=5,MONTH($B163)=6),IF($G163=Paramètres!$H$5,$D163,0),0)</f>
        <v>0</v>
      </c>
      <c r="X163" s="116">
        <f>IF(MONTH($B163)=4,IF($G163=Paramètres!$F$4,$D163,0),0)</f>
        <v>0</v>
      </c>
      <c r="Y163" s="116">
        <f>IF(MONTH($B163)=5,IF($G163=Paramètres!$H$2,$D163,0),0)</f>
        <v>0</v>
      </c>
      <c r="Z163" s="116">
        <f>IF(MONTH($B163)=5,IF($G163=Paramètres!$F$4,$D163,0),0)</f>
        <v>0</v>
      </c>
      <c r="AA163" s="116">
        <f>IF(MONTH($B163)=6,IF($G163=Paramètres!$H$2,$D163,0),0)</f>
        <v>0</v>
      </c>
      <c r="AB163" s="116">
        <f>IF(MONTH($B163)=6,IF($G163=Paramètres!$F$4,$D163,0),0)</f>
        <v>0</v>
      </c>
      <c r="AC163" s="116">
        <f>IF(MONTH($B163)=7,IF($G163=Paramètres!$H$2,$D163,0),0)</f>
        <v>0</v>
      </c>
      <c r="AD163" s="116">
        <f>IF(OR(MONTH($B163)=7,MONTH($B163)=8,MONTH($B163)=9),IF($G163=Paramètres!$H$3,$D163,0),0)</f>
        <v>0</v>
      </c>
      <c r="AE163" s="116">
        <f>IF(OR(MONTH($B163)=7,MONTH($B163)=8,MONTH($B163)=9),IF($G163=Paramètres!$H$4,$D163,0),0)</f>
        <v>0</v>
      </c>
      <c r="AF163" s="116">
        <f>IF(OR(MONTH($B163)=7,MONTH($B163)=8,MONTH($B163)=9),IF($G163=Paramètres!$H$5,$D163,0),0)</f>
        <v>0</v>
      </c>
      <c r="AG163" s="116">
        <f>IF(MONTH($B163)=7,IF($G163=Paramètres!$F$4,$D163,0),0)</f>
        <v>0</v>
      </c>
      <c r="AH163" s="116">
        <f>IF(MONTH($B163)=8,IF($G163=Paramètres!$H$2,$D163,0),0)</f>
        <v>0</v>
      </c>
      <c r="AI163" s="116">
        <f>IF(MONTH($B163)=8,IF($G163=Paramètres!$F$4,$D163,0),0)</f>
        <v>0</v>
      </c>
      <c r="AJ163" s="116">
        <f>IF(MONTH($B163)=9,IF($G163=Paramètres!$H$2,$D163,0),0)</f>
        <v>0</v>
      </c>
      <c r="AK163" s="116">
        <f>IF(MONTH($B163)=9,IF($G163=Paramètres!$F$4,$D163,0),0)</f>
        <v>0</v>
      </c>
      <c r="AL163" s="116">
        <f>IF(MONTH($B163)=10,IF($G163=Paramètres!$H$2,$D163,0),0)</f>
        <v>0</v>
      </c>
      <c r="AM163" s="116">
        <f>IF(OR(MONTH($B163)=10,MONTH($B163)=11,MONTH($B163)=12),IF($G163=Paramètres!$H$3,$D163,0),0)</f>
        <v>0</v>
      </c>
      <c r="AN163" s="116">
        <f>IF(OR(MONTH($B163)=10,MONTH($B163)=11,MONTH($B163)=12),IF($G163=Paramètres!$H$4,$D163,0),0)</f>
        <v>0</v>
      </c>
      <c r="AO163" s="116">
        <f>IF(OR(MONTH($B163)=10,MONTH($B163)=11,MONTH($B163)=12),IF($G163=Paramètres!$H$5,$D163,0),0)</f>
        <v>0</v>
      </c>
      <c r="AP163" s="116">
        <f>IF(MONTH($B163)=10,IF($G163=Paramètres!$F$4,$D163,0),0)</f>
        <v>0</v>
      </c>
      <c r="AQ163" s="116">
        <f>IF(MONTH($B163)=11,IF($G163=Paramètres!$H$2,$D163,0),0)</f>
        <v>0</v>
      </c>
      <c r="AR163" s="116">
        <f>IF(MONTH($B163)=11,IF($G163=Paramètres!$F$4,$D163,0),0)</f>
        <v>0</v>
      </c>
      <c r="AS163" s="116">
        <f>IF(MONTH($B163)=12,IF($G163=Paramètres!$H$2,$D163,0),0)</f>
        <v>0</v>
      </c>
      <c r="AT163" s="116">
        <f>IF(MONTH($B163)=12,IF($G163=Paramètres!$F$4,$D163,0),0)</f>
        <v>0</v>
      </c>
      <c r="AU163" s="116">
        <f>IF($G163=Paramètres!D$2,$D163,0)</f>
        <v>0</v>
      </c>
      <c r="AV163" s="116">
        <f>IF($G163=Paramètres!D$3,$D163,0)</f>
        <v>0</v>
      </c>
      <c r="AW163" s="116">
        <f>IF($G163=Paramètres!D$4,$D163,0)</f>
        <v>0</v>
      </c>
      <c r="AX163" s="116">
        <f>IF($G163=Paramètres!D$5,$D163,0)</f>
        <v>0</v>
      </c>
      <c r="AY163" s="116">
        <f>IF($G163=Paramètres!D$6,$D163,0)</f>
        <v>0</v>
      </c>
      <c r="AZ163" s="116">
        <f>IF($G163=Paramètres!D$7,$D163,0)</f>
        <v>0</v>
      </c>
      <c r="BA163" s="116">
        <f>IF($G163=Paramètres!D$8,$D163,0)</f>
        <v>0</v>
      </c>
      <c r="BB163" s="116">
        <f>IF($G163=Paramètres!D$9,$D163,0)</f>
        <v>0</v>
      </c>
      <c r="BC163" s="116">
        <f>IF($G163=Paramètres!D$10,$D163,0)</f>
        <v>0</v>
      </c>
      <c r="BD163" s="116">
        <f>IF($G163=Paramètres!D$11,$D163,0)</f>
        <v>0</v>
      </c>
      <c r="BE163" s="116">
        <f>IF($G163=Paramètres!D$12,$D163,0)</f>
        <v>0</v>
      </c>
      <c r="BF163" s="116">
        <f>IF($G163=Paramètres!E$2,$D163,0)</f>
        <v>0</v>
      </c>
      <c r="BG163" s="116">
        <f>IF($G163=Paramètres!E$3,$D163,0)</f>
        <v>0</v>
      </c>
      <c r="BH163" s="116">
        <f>IF($G163=Paramètres!E$4,$D163,0)</f>
        <v>0</v>
      </c>
      <c r="BI163" s="116">
        <f>IF($G163=Paramètres!F$2,$D163,0)</f>
        <v>0</v>
      </c>
      <c r="BJ163" s="116">
        <f>IF($G163=Paramètres!F$3,$D163,0)</f>
        <v>0</v>
      </c>
      <c r="BK163" s="116">
        <f>IF($G163=Paramètres!F$5,$D163,0)</f>
        <v>0</v>
      </c>
      <c r="BL163" s="116">
        <f>IF($G163=Paramètres!F$6,$D163,0)</f>
        <v>0</v>
      </c>
      <c r="BM163" s="116">
        <f>IF($G163=Paramètres!F$7,$D163,0)</f>
        <v>0</v>
      </c>
      <c r="BN163" s="116">
        <f>IF($G163=Paramètres!F$8,$D163,0)</f>
        <v>0</v>
      </c>
      <c r="BO163" s="116">
        <f>IF($G163=Paramètres!F$9,$D163,0)</f>
        <v>0</v>
      </c>
      <c r="BP163" s="116">
        <f t="shared" si="105"/>
        <v>0</v>
      </c>
      <c r="BQ163" s="116">
        <f>IF($G163=Paramètres!H$6,$D163,0)</f>
        <v>0</v>
      </c>
      <c r="BR163" s="116">
        <f>IF($G163=Paramètres!I$2,$D163,0)</f>
        <v>0</v>
      </c>
      <c r="BS163" s="116">
        <f>IF($G163=Paramètres!I$3,$D163,0)</f>
        <v>0</v>
      </c>
      <c r="BT163" s="116">
        <f>IF($G163=Paramètres!I$4,$D163,0)</f>
        <v>0</v>
      </c>
      <c r="BU163" s="116">
        <f>IF($G163=Paramètres!J$2,$D163,0)</f>
        <v>0</v>
      </c>
      <c r="BV163" s="116">
        <f>IF($G163=Paramètres!J$3,$D163,0)</f>
        <v>0</v>
      </c>
      <c r="BW163" s="116">
        <f>IF($G163=Paramètres!J$4,$D163,0)</f>
        <v>0</v>
      </c>
      <c r="BX163" s="116">
        <f t="shared" si="107"/>
        <v>0</v>
      </c>
      <c r="BY163" s="116">
        <f t="shared" si="108"/>
        <v>0</v>
      </c>
      <c r="BZ163" s="116">
        <f t="shared" si="109"/>
        <v>0</v>
      </c>
      <c r="CA163" s="116">
        <f t="shared" si="110"/>
        <v>0</v>
      </c>
      <c r="CB163" s="116">
        <f t="shared" si="111"/>
        <v>0</v>
      </c>
      <c r="CC163" s="116">
        <f t="shared" si="112"/>
        <v>0</v>
      </c>
      <c r="CD163" s="116">
        <f t="shared" si="113"/>
        <v>0</v>
      </c>
      <c r="CE163" s="116">
        <f t="shared" si="114"/>
        <v>0</v>
      </c>
      <c r="CF163" s="116">
        <f t="shared" si="115"/>
        <v>0</v>
      </c>
      <c r="CG163" s="116">
        <f t="shared" si="116"/>
        <v>0</v>
      </c>
      <c r="CH163" s="116">
        <f t="shared" si="117"/>
        <v>0</v>
      </c>
      <c r="CI163" s="116">
        <f t="shared" si="118"/>
        <v>0</v>
      </c>
      <c r="CJ163" s="116">
        <f t="shared" si="119"/>
        <v>0</v>
      </c>
      <c r="CK163" s="116">
        <f t="shared" si="120"/>
        <v>0</v>
      </c>
      <c r="CL163" s="116">
        <f t="shared" si="121"/>
        <v>0</v>
      </c>
      <c r="CM163" s="116">
        <f t="shared" si="122"/>
        <v>0</v>
      </c>
      <c r="CN163" s="116">
        <f t="shared" si="123"/>
        <v>0</v>
      </c>
      <c r="CO163" s="116">
        <f t="shared" si="124"/>
        <v>0</v>
      </c>
      <c r="CP163" s="116">
        <f t="shared" si="125"/>
        <v>0</v>
      </c>
      <c r="CQ163" s="116">
        <f t="shared" si="126"/>
        <v>0</v>
      </c>
      <c r="CR163" s="116">
        <f t="shared" si="127"/>
        <v>0</v>
      </c>
      <c r="CS163" s="116">
        <f t="shared" si="128"/>
        <v>0</v>
      </c>
      <c r="CT163" s="116">
        <f t="shared" si="129"/>
        <v>0</v>
      </c>
      <c r="CU163" s="116">
        <f t="shared" si="130"/>
        <v>0</v>
      </c>
    </row>
    <row r="164" spans="5:99">
      <c r="E164" s="106"/>
      <c r="F164" s="109"/>
      <c r="G164" s="109"/>
      <c r="H164" s="109"/>
      <c r="I164" s="109"/>
      <c r="J164" s="110" t="str">
        <f t="shared" si="106"/>
        <v/>
      </c>
      <c r="K164" s="116">
        <f>IF(MONTH($B164)=1,IF($G164=Paramètres!H$2,$D164,0),0)</f>
        <v>0</v>
      </c>
      <c r="L164" s="116">
        <f>IF(OR(MONTH($B164)=1,MONTH($B164)=2,MONTH($B164)=3),IF($G164=Paramètres!H$3,$D164,0),0)</f>
        <v>0</v>
      </c>
      <c r="M164" s="116">
        <f>IF(OR(MONTH($B164)=1,MONTH($B164)=2,MONTH($B164)=3),IF($G164=Paramètres!H$4,$D164,0),0)</f>
        <v>0</v>
      </c>
      <c r="N164" s="116">
        <f>IF(OR(MONTH($B164)=1,MONTH($B164)=2,MONTH($B164)=3),IF($G164=Paramètres!H$5,$D164,0),0)</f>
        <v>0</v>
      </c>
      <c r="O164" s="116">
        <f>IF(MONTH($B164)=1,IF($G164=Paramètres!F$4,$D164,0),0)</f>
        <v>0</v>
      </c>
      <c r="P164" s="116">
        <f>IF(MONTH($B164)=2,IF($G164=Paramètres!$H$2,$D164,0),0)</f>
        <v>0</v>
      </c>
      <c r="Q164" s="116">
        <f>IF(MONTH($B164)=2,IF($G164=Paramètres!$F$4,$D164,0),0)</f>
        <v>0</v>
      </c>
      <c r="R164" s="116">
        <f>IF(MONTH($B164)=3,IF($G164=Paramètres!$H$2,$D164,0),0)</f>
        <v>0</v>
      </c>
      <c r="S164" s="116">
        <f>IF(MONTH($B164)=3,IF($G164=Paramètres!$F$4,$D164,0),0)</f>
        <v>0</v>
      </c>
      <c r="T164" s="116">
        <f>IF(MONTH($B164)=4,IF($G164=Paramètres!$H$2,$D164,0),0)</f>
        <v>0</v>
      </c>
      <c r="U164" s="116">
        <f>IF(OR(MONTH($B164)=4,MONTH($B164)=5,MONTH($B164)=6),IF($G164=Paramètres!$H$3,$D164,0),0)</f>
        <v>0</v>
      </c>
      <c r="V164" s="116">
        <f>IF(OR(MONTH($B164)=4,MONTH($B164)=5,MONTH($B164)=6),IF($G164=Paramètres!$H$4,$D164,0),0)</f>
        <v>0</v>
      </c>
      <c r="W164" s="116">
        <f>IF(OR(MONTH($B164)=4,MONTH($B164)=5,MONTH($B164)=6),IF($G164=Paramètres!$H$5,$D164,0),0)</f>
        <v>0</v>
      </c>
      <c r="X164" s="116">
        <f>IF(MONTH($B164)=4,IF($G164=Paramètres!$F$4,$D164,0),0)</f>
        <v>0</v>
      </c>
      <c r="Y164" s="116">
        <f>IF(MONTH($B164)=5,IF($G164=Paramètres!$H$2,$D164,0),0)</f>
        <v>0</v>
      </c>
      <c r="Z164" s="116">
        <f>IF(MONTH($B164)=5,IF($G164=Paramètres!$F$4,$D164,0),0)</f>
        <v>0</v>
      </c>
      <c r="AA164" s="116">
        <f>IF(MONTH($B164)=6,IF($G164=Paramètres!$H$2,$D164,0),0)</f>
        <v>0</v>
      </c>
      <c r="AB164" s="116">
        <f>IF(MONTH($B164)=6,IF($G164=Paramètres!$F$4,$D164,0),0)</f>
        <v>0</v>
      </c>
      <c r="AC164" s="116">
        <f>IF(MONTH($B164)=7,IF($G164=Paramètres!$H$2,$D164,0),0)</f>
        <v>0</v>
      </c>
      <c r="AD164" s="116">
        <f>IF(OR(MONTH($B164)=7,MONTH($B164)=8,MONTH($B164)=9),IF($G164=Paramètres!$H$3,$D164,0),0)</f>
        <v>0</v>
      </c>
      <c r="AE164" s="116">
        <f>IF(OR(MONTH($B164)=7,MONTH($B164)=8,MONTH($B164)=9),IF($G164=Paramètres!$H$4,$D164,0),0)</f>
        <v>0</v>
      </c>
      <c r="AF164" s="116">
        <f>IF(OR(MONTH($B164)=7,MONTH($B164)=8,MONTH($B164)=9),IF($G164=Paramètres!$H$5,$D164,0),0)</f>
        <v>0</v>
      </c>
      <c r="AG164" s="116">
        <f>IF(MONTH($B164)=7,IF($G164=Paramètres!$F$4,$D164,0),0)</f>
        <v>0</v>
      </c>
      <c r="AH164" s="116">
        <f>IF(MONTH($B164)=8,IF($G164=Paramètres!$H$2,$D164,0),0)</f>
        <v>0</v>
      </c>
      <c r="AI164" s="116">
        <f>IF(MONTH($B164)=8,IF($G164=Paramètres!$F$4,$D164,0),0)</f>
        <v>0</v>
      </c>
      <c r="AJ164" s="116">
        <f>IF(MONTH($B164)=9,IF($G164=Paramètres!$H$2,$D164,0),0)</f>
        <v>0</v>
      </c>
      <c r="AK164" s="116">
        <f>IF(MONTH($B164)=9,IF($G164=Paramètres!$F$4,$D164,0),0)</f>
        <v>0</v>
      </c>
      <c r="AL164" s="116">
        <f>IF(MONTH($B164)=10,IF($G164=Paramètres!$H$2,$D164,0),0)</f>
        <v>0</v>
      </c>
      <c r="AM164" s="116">
        <f>IF(OR(MONTH($B164)=10,MONTH($B164)=11,MONTH($B164)=12),IF($G164=Paramètres!$H$3,$D164,0),0)</f>
        <v>0</v>
      </c>
      <c r="AN164" s="116">
        <f>IF(OR(MONTH($B164)=10,MONTH($B164)=11,MONTH($B164)=12),IF($G164=Paramètres!$H$4,$D164,0),0)</f>
        <v>0</v>
      </c>
      <c r="AO164" s="116">
        <f>IF(OR(MONTH($B164)=10,MONTH($B164)=11,MONTH($B164)=12),IF($G164=Paramètres!$H$5,$D164,0),0)</f>
        <v>0</v>
      </c>
      <c r="AP164" s="116">
        <f>IF(MONTH($B164)=10,IF($G164=Paramètres!$F$4,$D164,0),0)</f>
        <v>0</v>
      </c>
      <c r="AQ164" s="116">
        <f>IF(MONTH($B164)=11,IF($G164=Paramètres!$H$2,$D164,0),0)</f>
        <v>0</v>
      </c>
      <c r="AR164" s="116">
        <f>IF(MONTH($B164)=11,IF($G164=Paramètres!$F$4,$D164,0),0)</f>
        <v>0</v>
      </c>
      <c r="AS164" s="116">
        <f>IF(MONTH($B164)=12,IF($G164=Paramètres!$H$2,$D164,0),0)</f>
        <v>0</v>
      </c>
      <c r="AT164" s="116">
        <f>IF(MONTH($B164)=12,IF($G164=Paramètres!$F$4,$D164,0),0)</f>
        <v>0</v>
      </c>
      <c r="AU164" s="116">
        <f>IF($G164=Paramètres!D$2,$D164,0)</f>
        <v>0</v>
      </c>
      <c r="AV164" s="116">
        <f>IF($G164=Paramètres!D$3,$D164,0)</f>
        <v>0</v>
      </c>
      <c r="AW164" s="116">
        <f>IF($G164=Paramètres!D$4,$D164,0)</f>
        <v>0</v>
      </c>
      <c r="AX164" s="116">
        <f>IF($G164=Paramètres!D$5,$D164,0)</f>
        <v>0</v>
      </c>
      <c r="AY164" s="116">
        <f>IF($G164=Paramètres!D$6,$D164,0)</f>
        <v>0</v>
      </c>
      <c r="AZ164" s="116">
        <f>IF($G164=Paramètres!D$7,$D164,0)</f>
        <v>0</v>
      </c>
      <c r="BA164" s="116">
        <f>IF($G164=Paramètres!D$8,$D164,0)</f>
        <v>0</v>
      </c>
      <c r="BB164" s="116">
        <f>IF($G164=Paramètres!D$9,$D164,0)</f>
        <v>0</v>
      </c>
      <c r="BC164" s="116">
        <f>IF($G164=Paramètres!D$10,$D164,0)</f>
        <v>0</v>
      </c>
      <c r="BD164" s="116">
        <f>IF($G164=Paramètres!D$11,$D164,0)</f>
        <v>0</v>
      </c>
      <c r="BE164" s="116">
        <f>IF($G164=Paramètres!D$12,$D164,0)</f>
        <v>0</v>
      </c>
      <c r="BF164" s="116">
        <f>IF($G164=Paramètres!E$2,$D164,0)</f>
        <v>0</v>
      </c>
      <c r="BG164" s="116">
        <f>IF($G164=Paramètres!E$3,$D164,0)</f>
        <v>0</v>
      </c>
      <c r="BH164" s="116">
        <f>IF($G164=Paramètres!E$4,$D164,0)</f>
        <v>0</v>
      </c>
      <c r="BI164" s="116">
        <f>IF($G164=Paramètres!F$2,$D164,0)</f>
        <v>0</v>
      </c>
      <c r="BJ164" s="116">
        <f>IF($G164=Paramètres!F$3,$D164,0)</f>
        <v>0</v>
      </c>
      <c r="BK164" s="116">
        <f>IF($G164=Paramètres!F$5,$D164,0)</f>
        <v>0</v>
      </c>
      <c r="BL164" s="116">
        <f>IF($G164=Paramètres!F$6,$D164,0)</f>
        <v>0</v>
      </c>
      <c r="BM164" s="116">
        <f>IF($G164=Paramètres!F$7,$D164,0)</f>
        <v>0</v>
      </c>
      <c r="BN164" s="116">
        <f>IF($G164=Paramètres!F$8,$D164,0)</f>
        <v>0</v>
      </c>
      <c r="BO164" s="116">
        <f>IF($G164=Paramètres!F$9,$D164,0)</f>
        <v>0</v>
      </c>
      <c r="BP164" s="116">
        <f t="shared" si="105"/>
        <v>0</v>
      </c>
      <c r="BQ164" s="116">
        <f>IF($G164=Paramètres!H$6,$D164,0)</f>
        <v>0</v>
      </c>
      <c r="BR164" s="116">
        <f>IF($G164=Paramètres!I$2,$D164,0)</f>
        <v>0</v>
      </c>
      <c r="BS164" s="116">
        <f>IF($G164=Paramètres!I$3,$D164,0)</f>
        <v>0</v>
      </c>
      <c r="BT164" s="116">
        <f>IF($G164=Paramètres!I$4,$D164,0)</f>
        <v>0</v>
      </c>
      <c r="BU164" s="116">
        <f>IF($G164=Paramètres!J$2,$D164,0)</f>
        <v>0</v>
      </c>
      <c r="BV164" s="116">
        <f>IF($G164=Paramètres!J$3,$D164,0)</f>
        <v>0</v>
      </c>
      <c r="BW164" s="116">
        <f>IF($G164=Paramètres!J$4,$D164,0)</f>
        <v>0</v>
      </c>
      <c r="BX164" s="116">
        <f t="shared" si="107"/>
        <v>0</v>
      </c>
      <c r="BY164" s="116">
        <f t="shared" si="108"/>
        <v>0</v>
      </c>
      <c r="BZ164" s="116">
        <f t="shared" si="109"/>
        <v>0</v>
      </c>
      <c r="CA164" s="116">
        <f t="shared" si="110"/>
        <v>0</v>
      </c>
      <c r="CB164" s="116">
        <f t="shared" si="111"/>
        <v>0</v>
      </c>
      <c r="CC164" s="116">
        <f t="shared" si="112"/>
        <v>0</v>
      </c>
      <c r="CD164" s="116">
        <f t="shared" si="113"/>
        <v>0</v>
      </c>
      <c r="CE164" s="116">
        <f t="shared" si="114"/>
        <v>0</v>
      </c>
      <c r="CF164" s="116">
        <f t="shared" si="115"/>
        <v>0</v>
      </c>
      <c r="CG164" s="116">
        <f t="shared" si="116"/>
        <v>0</v>
      </c>
      <c r="CH164" s="116">
        <f t="shared" si="117"/>
        <v>0</v>
      </c>
      <c r="CI164" s="116">
        <f t="shared" si="118"/>
        <v>0</v>
      </c>
      <c r="CJ164" s="116">
        <f t="shared" si="119"/>
        <v>0</v>
      </c>
      <c r="CK164" s="116">
        <f t="shared" si="120"/>
        <v>0</v>
      </c>
      <c r="CL164" s="116">
        <f t="shared" si="121"/>
        <v>0</v>
      </c>
      <c r="CM164" s="116">
        <f t="shared" si="122"/>
        <v>0</v>
      </c>
      <c r="CN164" s="116">
        <f t="shared" si="123"/>
        <v>0</v>
      </c>
      <c r="CO164" s="116">
        <f t="shared" si="124"/>
        <v>0</v>
      </c>
      <c r="CP164" s="116">
        <f t="shared" si="125"/>
        <v>0</v>
      </c>
      <c r="CQ164" s="116">
        <f t="shared" si="126"/>
        <v>0</v>
      </c>
      <c r="CR164" s="116">
        <f t="shared" si="127"/>
        <v>0</v>
      </c>
      <c r="CS164" s="116">
        <f t="shared" si="128"/>
        <v>0</v>
      </c>
      <c r="CT164" s="116">
        <f t="shared" si="129"/>
        <v>0</v>
      </c>
      <c r="CU164" s="116">
        <f t="shared" si="130"/>
        <v>0</v>
      </c>
    </row>
    <row r="165" spans="5:99">
      <c r="E165" s="106"/>
      <c r="F165" s="109"/>
      <c r="G165" s="109"/>
      <c r="H165" s="109"/>
      <c r="I165" s="109"/>
      <c r="J165" s="110" t="str">
        <f t="shared" si="106"/>
        <v/>
      </c>
      <c r="K165" s="116">
        <f>IF(MONTH($B165)=1,IF($G165=Paramètres!H$2,$D165,0),0)</f>
        <v>0</v>
      </c>
      <c r="L165" s="116">
        <f>IF(OR(MONTH($B165)=1,MONTH($B165)=2,MONTH($B165)=3),IF($G165=Paramètres!H$3,$D165,0),0)</f>
        <v>0</v>
      </c>
      <c r="M165" s="116">
        <f>IF(OR(MONTH($B165)=1,MONTH($B165)=2,MONTH($B165)=3),IF($G165=Paramètres!H$4,$D165,0),0)</f>
        <v>0</v>
      </c>
      <c r="N165" s="116">
        <f>IF(OR(MONTH($B165)=1,MONTH($B165)=2,MONTH($B165)=3),IF($G165=Paramètres!H$5,$D165,0),0)</f>
        <v>0</v>
      </c>
      <c r="O165" s="116">
        <f>IF(MONTH($B165)=1,IF($G165=Paramètres!F$4,$D165,0),0)</f>
        <v>0</v>
      </c>
      <c r="P165" s="116">
        <f>IF(MONTH($B165)=2,IF($G165=Paramètres!$H$2,$D165,0),0)</f>
        <v>0</v>
      </c>
      <c r="Q165" s="116">
        <f>IF(MONTH($B165)=2,IF($G165=Paramètres!$F$4,$D165,0),0)</f>
        <v>0</v>
      </c>
      <c r="R165" s="116">
        <f>IF(MONTH($B165)=3,IF($G165=Paramètres!$H$2,$D165,0),0)</f>
        <v>0</v>
      </c>
      <c r="S165" s="116">
        <f>IF(MONTH($B165)=3,IF($G165=Paramètres!$F$4,$D165,0),0)</f>
        <v>0</v>
      </c>
      <c r="T165" s="116">
        <f>IF(MONTH($B165)=4,IF($G165=Paramètres!$H$2,$D165,0),0)</f>
        <v>0</v>
      </c>
      <c r="U165" s="116">
        <f>IF(OR(MONTH($B165)=4,MONTH($B165)=5,MONTH($B165)=6),IF($G165=Paramètres!$H$3,$D165,0),0)</f>
        <v>0</v>
      </c>
      <c r="V165" s="116">
        <f>IF(OR(MONTH($B165)=4,MONTH($B165)=5,MONTH($B165)=6),IF($G165=Paramètres!$H$4,$D165,0),0)</f>
        <v>0</v>
      </c>
      <c r="W165" s="116">
        <f>IF(OR(MONTH($B165)=4,MONTH($B165)=5,MONTH($B165)=6),IF($G165=Paramètres!$H$5,$D165,0),0)</f>
        <v>0</v>
      </c>
      <c r="X165" s="116">
        <f>IF(MONTH($B165)=4,IF($G165=Paramètres!$F$4,$D165,0),0)</f>
        <v>0</v>
      </c>
      <c r="Y165" s="116">
        <f>IF(MONTH($B165)=5,IF($G165=Paramètres!$H$2,$D165,0),0)</f>
        <v>0</v>
      </c>
      <c r="Z165" s="116">
        <f>IF(MONTH($B165)=5,IF($G165=Paramètres!$F$4,$D165,0),0)</f>
        <v>0</v>
      </c>
      <c r="AA165" s="116">
        <f>IF(MONTH($B165)=6,IF($G165=Paramètres!$H$2,$D165,0),0)</f>
        <v>0</v>
      </c>
      <c r="AB165" s="116">
        <f>IF(MONTH($B165)=6,IF($G165=Paramètres!$F$4,$D165,0),0)</f>
        <v>0</v>
      </c>
      <c r="AC165" s="116">
        <f>IF(MONTH($B165)=7,IF($G165=Paramètres!$H$2,$D165,0),0)</f>
        <v>0</v>
      </c>
      <c r="AD165" s="116">
        <f>IF(OR(MONTH($B165)=7,MONTH($B165)=8,MONTH($B165)=9),IF($G165=Paramètres!$H$3,$D165,0),0)</f>
        <v>0</v>
      </c>
      <c r="AE165" s="116">
        <f>IF(OR(MONTH($B165)=7,MONTH($B165)=8,MONTH($B165)=9),IF($G165=Paramètres!$H$4,$D165,0),0)</f>
        <v>0</v>
      </c>
      <c r="AF165" s="116">
        <f>IF(OR(MONTH($B165)=7,MONTH($B165)=8,MONTH($B165)=9),IF($G165=Paramètres!$H$5,$D165,0),0)</f>
        <v>0</v>
      </c>
      <c r="AG165" s="116">
        <f>IF(MONTH($B165)=7,IF($G165=Paramètres!$F$4,$D165,0),0)</f>
        <v>0</v>
      </c>
      <c r="AH165" s="116">
        <f>IF(MONTH($B165)=8,IF($G165=Paramètres!$H$2,$D165,0),0)</f>
        <v>0</v>
      </c>
      <c r="AI165" s="116">
        <f>IF(MONTH($B165)=8,IF($G165=Paramètres!$F$4,$D165,0),0)</f>
        <v>0</v>
      </c>
      <c r="AJ165" s="116">
        <f>IF(MONTH($B165)=9,IF($G165=Paramètres!$H$2,$D165,0),0)</f>
        <v>0</v>
      </c>
      <c r="AK165" s="116">
        <f>IF(MONTH($B165)=9,IF($G165=Paramètres!$F$4,$D165,0),0)</f>
        <v>0</v>
      </c>
      <c r="AL165" s="116">
        <f>IF(MONTH($B165)=10,IF($G165=Paramètres!$H$2,$D165,0),0)</f>
        <v>0</v>
      </c>
      <c r="AM165" s="116">
        <f>IF(OR(MONTH($B165)=10,MONTH($B165)=11,MONTH($B165)=12),IF($G165=Paramètres!$H$3,$D165,0),0)</f>
        <v>0</v>
      </c>
      <c r="AN165" s="116">
        <f>IF(OR(MONTH($B165)=10,MONTH($B165)=11,MONTH($B165)=12),IF($G165=Paramètres!$H$4,$D165,0),0)</f>
        <v>0</v>
      </c>
      <c r="AO165" s="116">
        <f>IF(OR(MONTH($B165)=10,MONTH($B165)=11,MONTH($B165)=12),IF($G165=Paramètres!$H$5,$D165,0),0)</f>
        <v>0</v>
      </c>
      <c r="AP165" s="116">
        <f>IF(MONTH($B165)=10,IF($G165=Paramètres!$F$4,$D165,0),0)</f>
        <v>0</v>
      </c>
      <c r="AQ165" s="116">
        <f>IF(MONTH($B165)=11,IF($G165=Paramètres!$H$2,$D165,0),0)</f>
        <v>0</v>
      </c>
      <c r="AR165" s="116">
        <f>IF(MONTH($B165)=11,IF($G165=Paramètres!$F$4,$D165,0),0)</f>
        <v>0</v>
      </c>
      <c r="AS165" s="116">
        <f>IF(MONTH($B165)=12,IF($G165=Paramètres!$H$2,$D165,0),0)</f>
        <v>0</v>
      </c>
      <c r="AT165" s="116">
        <f>IF(MONTH($B165)=12,IF($G165=Paramètres!$F$4,$D165,0),0)</f>
        <v>0</v>
      </c>
      <c r="AU165" s="116">
        <f>IF($G165=Paramètres!D$2,$D165,0)</f>
        <v>0</v>
      </c>
      <c r="AV165" s="116">
        <f>IF($G165=Paramètres!D$3,$D165,0)</f>
        <v>0</v>
      </c>
      <c r="AW165" s="116">
        <f>IF($G165=Paramètres!D$4,$D165,0)</f>
        <v>0</v>
      </c>
      <c r="AX165" s="116">
        <f>IF($G165=Paramètres!D$5,$D165,0)</f>
        <v>0</v>
      </c>
      <c r="AY165" s="116">
        <f>IF($G165=Paramètres!D$6,$D165,0)</f>
        <v>0</v>
      </c>
      <c r="AZ165" s="116">
        <f>IF($G165=Paramètres!D$7,$D165,0)</f>
        <v>0</v>
      </c>
      <c r="BA165" s="116">
        <f>IF($G165=Paramètres!D$8,$D165,0)</f>
        <v>0</v>
      </c>
      <c r="BB165" s="116">
        <f>IF($G165=Paramètres!D$9,$D165,0)</f>
        <v>0</v>
      </c>
      <c r="BC165" s="116">
        <f>IF($G165=Paramètres!D$10,$D165,0)</f>
        <v>0</v>
      </c>
      <c r="BD165" s="116">
        <f>IF($G165=Paramètres!D$11,$D165,0)</f>
        <v>0</v>
      </c>
      <c r="BE165" s="116">
        <f>IF($G165=Paramètres!D$12,$D165,0)</f>
        <v>0</v>
      </c>
      <c r="BF165" s="116">
        <f>IF($G165=Paramètres!E$2,$D165,0)</f>
        <v>0</v>
      </c>
      <c r="BG165" s="116">
        <f>IF($G165=Paramètres!E$3,$D165,0)</f>
        <v>0</v>
      </c>
      <c r="BH165" s="116">
        <f>IF($G165=Paramètres!E$4,$D165,0)</f>
        <v>0</v>
      </c>
      <c r="BI165" s="116">
        <f>IF($G165=Paramètres!F$2,$D165,0)</f>
        <v>0</v>
      </c>
      <c r="BJ165" s="116">
        <f>IF($G165=Paramètres!F$3,$D165,0)</f>
        <v>0</v>
      </c>
      <c r="BK165" s="116">
        <f>IF($G165=Paramètres!F$5,$D165,0)</f>
        <v>0</v>
      </c>
      <c r="BL165" s="116">
        <f>IF($G165=Paramètres!F$6,$D165,0)</f>
        <v>0</v>
      </c>
      <c r="BM165" s="116">
        <f>IF($G165=Paramètres!F$7,$D165,0)</f>
        <v>0</v>
      </c>
      <c r="BN165" s="116">
        <f>IF($G165=Paramètres!F$8,$D165,0)</f>
        <v>0</v>
      </c>
      <c r="BO165" s="116">
        <f>IF($G165=Paramètres!F$9,$D165,0)</f>
        <v>0</v>
      </c>
      <c r="BP165" s="116">
        <f t="shared" si="105"/>
        <v>0</v>
      </c>
      <c r="BQ165" s="116">
        <f>IF($G165=Paramètres!H$6,$D165,0)</f>
        <v>0</v>
      </c>
      <c r="BR165" s="116">
        <f>IF($G165=Paramètres!I$2,$D165,0)</f>
        <v>0</v>
      </c>
      <c r="BS165" s="116">
        <f>IF($G165=Paramètres!I$3,$D165,0)</f>
        <v>0</v>
      </c>
      <c r="BT165" s="116">
        <f>IF($G165=Paramètres!I$4,$D165,0)</f>
        <v>0</v>
      </c>
      <c r="BU165" s="116">
        <f>IF($G165=Paramètres!J$2,$D165,0)</f>
        <v>0</v>
      </c>
      <c r="BV165" s="116">
        <f>IF($G165=Paramètres!J$3,$D165,0)</f>
        <v>0</v>
      </c>
      <c r="BW165" s="116">
        <f>IF($G165=Paramètres!J$4,$D165,0)</f>
        <v>0</v>
      </c>
      <c r="BX165" s="116">
        <f t="shared" si="107"/>
        <v>0</v>
      </c>
      <c r="BY165" s="116">
        <f t="shared" si="108"/>
        <v>0</v>
      </c>
      <c r="BZ165" s="116">
        <f t="shared" si="109"/>
        <v>0</v>
      </c>
      <c r="CA165" s="116">
        <f t="shared" si="110"/>
        <v>0</v>
      </c>
      <c r="CB165" s="116">
        <f t="shared" si="111"/>
        <v>0</v>
      </c>
      <c r="CC165" s="116">
        <f t="shared" si="112"/>
        <v>0</v>
      </c>
      <c r="CD165" s="116">
        <f t="shared" si="113"/>
        <v>0</v>
      </c>
      <c r="CE165" s="116">
        <f t="shared" si="114"/>
        <v>0</v>
      </c>
      <c r="CF165" s="116">
        <f t="shared" si="115"/>
        <v>0</v>
      </c>
      <c r="CG165" s="116">
        <f t="shared" si="116"/>
        <v>0</v>
      </c>
      <c r="CH165" s="116">
        <f t="shared" si="117"/>
        <v>0</v>
      </c>
      <c r="CI165" s="116">
        <f t="shared" si="118"/>
        <v>0</v>
      </c>
      <c r="CJ165" s="116">
        <f t="shared" si="119"/>
        <v>0</v>
      </c>
      <c r="CK165" s="116">
        <f t="shared" si="120"/>
        <v>0</v>
      </c>
      <c r="CL165" s="116">
        <f t="shared" si="121"/>
        <v>0</v>
      </c>
      <c r="CM165" s="116">
        <f t="shared" si="122"/>
        <v>0</v>
      </c>
      <c r="CN165" s="116">
        <f t="shared" si="123"/>
        <v>0</v>
      </c>
      <c r="CO165" s="116">
        <f t="shared" si="124"/>
        <v>0</v>
      </c>
      <c r="CP165" s="116">
        <f t="shared" si="125"/>
        <v>0</v>
      </c>
      <c r="CQ165" s="116">
        <f t="shared" si="126"/>
        <v>0</v>
      </c>
      <c r="CR165" s="116">
        <f t="shared" si="127"/>
        <v>0</v>
      </c>
      <c r="CS165" s="116">
        <f t="shared" si="128"/>
        <v>0</v>
      </c>
      <c r="CT165" s="116">
        <f t="shared" si="129"/>
        <v>0</v>
      </c>
      <c r="CU165" s="116">
        <f t="shared" si="130"/>
        <v>0</v>
      </c>
    </row>
    <row r="166" spans="5:99">
      <c r="E166" s="106"/>
      <c r="F166" s="109"/>
      <c r="G166" s="109"/>
      <c r="H166" s="109"/>
      <c r="I166" s="109"/>
      <c r="J166" s="110" t="str">
        <f t="shared" si="106"/>
        <v/>
      </c>
      <c r="K166" s="116">
        <f>IF(MONTH($B166)=1,IF($G166=Paramètres!H$2,$D166,0),0)</f>
        <v>0</v>
      </c>
      <c r="L166" s="116">
        <f>IF(OR(MONTH($B166)=1,MONTH($B166)=2,MONTH($B166)=3),IF($G166=Paramètres!H$3,$D166,0),0)</f>
        <v>0</v>
      </c>
      <c r="M166" s="116">
        <f>IF(OR(MONTH($B166)=1,MONTH($B166)=2,MONTH($B166)=3),IF($G166=Paramètres!H$4,$D166,0),0)</f>
        <v>0</v>
      </c>
      <c r="N166" s="116">
        <f>IF(OR(MONTH($B166)=1,MONTH($B166)=2,MONTH($B166)=3),IF($G166=Paramètres!H$5,$D166,0),0)</f>
        <v>0</v>
      </c>
      <c r="O166" s="116">
        <f>IF(MONTH($B166)=1,IF($G166=Paramètres!F$4,$D166,0),0)</f>
        <v>0</v>
      </c>
      <c r="P166" s="116">
        <f>IF(MONTH($B166)=2,IF($G166=Paramètres!$H$2,$D166,0),0)</f>
        <v>0</v>
      </c>
      <c r="Q166" s="116">
        <f>IF(MONTH($B166)=2,IF($G166=Paramètres!$F$4,$D166,0),0)</f>
        <v>0</v>
      </c>
      <c r="R166" s="116">
        <f>IF(MONTH($B166)=3,IF($G166=Paramètres!$H$2,$D166,0),0)</f>
        <v>0</v>
      </c>
      <c r="S166" s="116">
        <f>IF(MONTH($B166)=3,IF($G166=Paramètres!$F$4,$D166,0),0)</f>
        <v>0</v>
      </c>
      <c r="T166" s="116">
        <f>IF(MONTH($B166)=4,IF($G166=Paramètres!$H$2,$D166,0),0)</f>
        <v>0</v>
      </c>
      <c r="U166" s="116">
        <f>IF(OR(MONTH($B166)=4,MONTH($B166)=5,MONTH($B166)=6),IF($G166=Paramètres!$H$3,$D166,0),0)</f>
        <v>0</v>
      </c>
      <c r="V166" s="116">
        <f>IF(OR(MONTH($B166)=4,MONTH($B166)=5,MONTH($B166)=6),IF($G166=Paramètres!$H$4,$D166,0),0)</f>
        <v>0</v>
      </c>
      <c r="W166" s="116">
        <f>IF(OR(MONTH($B166)=4,MONTH($B166)=5,MONTH($B166)=6),IF($G166=Paramètres!$H$5,$D166,0),0)</f>
        <v>0</v>
      </c>
      <c r="X166" s="116">
        <f>IF(MONTH($B166)=4,IF($G166=Paramètres!$F$4,$D166,0),0)</f>
        <v>0</v>
      </c>
      <c r="Y166" s="116">
        <f>IF(MONTH($B166)=5,IF($G166=Paramètres!$H$2,$D166,0),0)</f>
        <v>0</v>
      </c>
      <c r="Z166" s="116">
        <f>IF(MONTH($B166)=5,IF($G166=Paramètres!$F$4,$D166,0),0)</f>
        <v>0</v>
      </c>
      <c r="AA166" s="116">
        <f>IF(MONTH($B166)=6,IF($G166=Paramètres!$H$2,$D166,0),0)</f>
        <v>0</v>
      </c>
      <c r="AB166" s="116">
        <f>IF(MONTH($B166)=6,IF($G166=Paramètres!$F$4,$D166,0),0)</f>
        <v>0</v>
      </c>
      <c r="AC166" s="116">
        <f>IF(MONTH($B166)=7,IF($G166=Paramètres!$H$2,$D166,0),0)</f>
        <v>0</v>
      </c>
      <c r="AD166" s="116">
        <f>IF(OR(MONTH($B166)=7,MONTH($B166)=8,MONTH($B166)=9),IF($G166=Paramètres!$H$3,$D166,0),0)</f>
        <v>0</v>
      </c>
      <c r="AE166" s="116">
        <f>IF(OR(MONTH($B166)=7,MONTH($B166)=8,MONTH($B166)=9),IF($G166=Paramètres!$H$4,$D166,0),0)</f>
        <v>0</v>
      </c>
      <c r="AF166" s="116">
        <f>IF(OR(MONTH($B166)=7,MONTH($B166)=8,MONTH($B166)=9),IF($G166=Paramètres!$H$5,$D166,0),0)</f>
        <v>0</v>
      </c>
      <c r="AG166" s="116">
        <f>IF(MONTH($B166)=7,IF($G166=Paramètres!$F$4,$D166,0),0)</f>
        <v>0</v>
      </c>
      <c r="AH166" s="116">
        <f>IF(MONTH($B166)=8,IF($G166=Paramètres!$H$2,$D166,0),0)</f>
        <v>0</v>
      </c>
      <c r="AI166" s="116">
        <f>IF(MONTH($B166)=8,IF($G166=Paramètres!$F$4,$D166,0),0)</f>
        <v>0</v>
      </c>
      <c r="AJ166" s="116">
        <f>IF(MONTH($B166)=9,IF($G166=Paramètres!$H$2,$D166,0),0)</f>
        <v>0</v>
      </c>
      <c r="AK166" s="116">
        <f>IF(MONTH($B166)=9,IF($G166=Paramètres!$F$4,$D166,0),0)</f>
        <v>0</v>
      </c>
      <c r="AL166" s="116">
        <f>IF(MONTH($B166)=10,IF($G166=Paramètres!$H$2,$D166,0),0)</f>
        <v>0</v>
      </c>
      <c r="AM166" s="116">
        <f>IF(OR(MONTH($B166)=10,MONTH($B166)=11,MONTH($B166)=12),IF($G166=Paramètres!$H$3,$D166,0),0)</f>
        <v>0</v>
      </c>
      <c r="AN166" s="116">
        <f>IF(OR(MONTH($B166)=10,MONTH($B166)=11,MONTH($B166)=12),IF($G166=Paramètres!$H$4,$D166,0),0)</f>
        <v>0</v>
      </c>
      <c r="AO166" s="116">
        <f>IF(OR(MONTH($B166)=10,MONTH($B166)=11,MONTH($B166)=12),IF($G166=Paramètres!$H$5,$D166,0),0)</f>
        <v>0</v>
      </c>
      <c r="AP166" s="116">
        <f>IF(MONTH($B166)=10,IF($G166=Paramètres!$F$4,$D166,0),0)</f>
        <v>0</v>
      </c>
      <c r="AQ166" s="116">
        <f>IF(MONTH($B166)=11,IF($G166=Paramètres!$H$2,$D166,0),0)</f>
        <v>0</v>
      </c>
      <c r="AR166" s="116">
        <f>IF(MONTH($B166)=11,IF($G166=Paramètres!$F$4,$D166,0),0)</f>
        <v>0</v>
      </c>
      <c r="AS166" s="116">
        <f>IF(MONTH($B166)=12,IF($G166=Paramètres!$H$2,$D166,0),0)</f>
        <v>0</v>
      </c>
      <c r="AT166" s="116">
        <f>IF(MONTH($B166)=12,IF($G166=Paramètres!$F$4,$D166,0),0)</f>
        <v>0</v>
      </c>
      <c r="AU166" s="116">
        <f>IF($G166=Paramètres!D$2,$D166,0)</f>
        <v>0</v>
      </c>
      <c r="AV166" s="116">
        <f>IF($G166=Paramètres!D$3,$D166,0)</f>
        <v>0</v>
      </c>
      <c r="AW166" s="116">
        <f>IF($G166=Paramètres!D$4,$D166,0)</f>
        <v>0</v>
      </c>
      <c r="AX166" s="116">
        <f>IF($G166=Paramètres!D$5,$D166,0)</f>
        <v>0</v>
      </c>
      <c r="AY166" s="116">
        <f>IF($G166=Paramètres!D$6,$D166,0)</f>
        <v>0</v>
      </c>
      <c r="AZ166" s="116">
        <f>IF($G166=Paramètres!D$7,$D166,0)</f>
        <v>0</v>
      </c>
      <c r="BA166" s="116">
        <f>IF($G166=Paramètres!D$8,$D166,0)</f>
        <v>0</v>
      </c>
      <c r="BB166" s="116">
        <f>IF($G166=Paramètres!D$9,$D166,0)</f>
        <v>0</v>
      </c>
      <c r="BC166" s="116">
        <f>IF($G166=Paramètres!D$10,$D166,0)</f>
        <v>0</v>
      </c>
      <c r="BD166" s="116">
        <f>IF($G166=Paramètres!D$11,$D166,0)</f>
        <v>0</v>
      </c>
      <c r="BE166" s="116">
        <f>IF($G166=Paramètres!D$12,$D166,0)</f>
        <v>0</v>
      </c>
      <c r="BF166" s="116">
        <f>IF($G166=Paramètres!E$2,$D166,0)</f>
        <v>0</v>
      </c>
      <c r="BG166" s="116">
        <f>IF($G166=Paramètres!E$3,$D166,0)</f>
        <v>0</v>
      </c>
      <c r="BH166" s="116">
        <f>IF($G166=Paramètres!E$4,$D166,0)</f>
        <v>0</v>
      </c>
      <c r="BI166" s="116">
        <f>IF($G166=Paramètres!F$2,$D166,0)</f>
        <v>0</v>
      </c>
      <c r="BJ166" s="116">
        <f>IF($G166=Paramètres!F$3,$D166,0)</f>
        <v>0</v>
      </c>
      <c r="BK166" s="116">
        <f>IF($G166=Paramètres!F$5,$D166,0)</f>
        <v>0</v>
      </c>
      <c r="BL166" s="116">
        <f>IF($G166=Paramètres!F$6,$D166,0)</f>
        <v>0</v>
      </c>
      <c r="BM166" s="116">
        <f>IF($G166=Paramètres!F$7,$D166,0)</f>
        <v>0</v>
      </c>
      <c r="BN166" s="116">
        <f>IF($G166=Paramètres!F$8,$D166,0)</f>
        <v>0</v>
      </c>
      <c r="BO166" s="116">
        <f>IF($G166=Paramètres!F$9,$D166,0)</f>
        <v>0</v>
      </c>
      <c r="BP166" s="116">
        <f t="shared" si="105"/>
        <v>0</v>
      </c>
      <c r="BQ166" s="116">
        <f>IF($G166=Paramètres!H$6,$D166,0)</f>
        <v>0</v>
      </c>
      <c r="BR166" s="116">
        <f>IF($G166=Paramètres!I$2,$D166,0)</f>
        <v>0</v>
      </c>
      <c r="BS166" s="116">
        <f>IF($G166=Paramètres!I$3,$D166,0)</f>
        <v>0</v>
      </c>
      <c r="BT166" s="116">
        <f>IF($G166=Paramètres!I$4,$D166,0)</f>
        <v>0</v>
      </c>
      <c r="BU166" s="116">
        <f>IF($G166=Paramètres!J$2,$D166,0)</f>
        <v>0</v>
      </c>
      <c r="BV166" s="116">
        <f>IF($G166=Paramètres!J$3,$D166,0)</f>
        <v>0</v>
      </c>
      <c r="BW166" s="116">
        <f>IF($G166=Paramètres!J$4,$D166,0)</f>
        <v>0</v>
      </c>
      <c r="BX166" s="116">
        <f t="shared" si="107"/>
        <v>0</v>
      </c>
      <c r="BY166" s="116">
        <f t="shared" si="108"/>
        <v>0</v>
      </c>
      <c r="BZ166" s="116">
        <f t="shared" si="109"/>
        <v>0</v>
      </c>
      <c r="CA166" s="116">
        <f t="shared" si="110"/>
        <v>0</v>
      </c>
      <c r="CB166" s="116">
        <f t="shared" si="111"/>
        <v>0</v>
      </c>
      <c r="CC166" s="116">
        <f t="shared" si="112"/>
        <v>0</v>
      </c>
      <c r="CD166" s="116">
        <f t="shared" si="113"/>
        <v>0</v>
      </c>
      <c r="CE166" s="116">
        <f t="shared" si="114"/>
        <v>0</v>
      </c>
      <c r="CF166" s="116">
        <f t="shared" si="115"/>
        <v>0</v>
      </c>
      <c r="CG166" s="116">
        <f t="shared" si="116"/>
        <v>0</v>
      </c>
      <c r="CH166" s="116">
        <f t="shared" si="117"/>
        <v>0</v>
      </c>
      <c r="CI166" s="116">
        <f t="shared" si="118"/>
        <v>0</v>
      </c>
      <c r="CJ166" s="116">
        <f t="shared" si="119"/>
        <v>0</v>
      </c>
      <c r="CK166" s="116">
        <f t="shared" si="120"/>
        <v>0</v>
      </c>
      <c r="CL166" s="116">
        <f t="shared" si="121"/>
        <v>0</v>
      </c>
      <c r="CM166" s="116">
        <f t="shared" si="122"/>
        <v>0</v>
      </c>
      <c r="CN166" s="116">
        <f t="shared" si="123"/>
        <v>0</v>
      </c>
      <c r="CO166" s="116">
        <f t="shared" si="124"/>
        <v>0</v>
      </c>
      <c r="CP166" s="116">
        <f t="shared" si="125"/>
        <v>0</v>
      </c>
      <c r="CQ166" s="116">
        <f t="shared" si="126"/>
        <v>0</v>
      </c>
      <c r="CR166" s="116">
        <f t="shared" si="127"/>
        <v>0</v>
      </c>
      <c r="CS166" s="116">
        <f t="shared" si="128"/>
        <v>0</v>
      </c>
      <c r="CT166" s="116">
        <f t="shared" si="129"/>
        <v>0</v>
      </c>
      <c r="CU166" s="116">
        <f t="shared" si="130"/>
        <v>0</v>
      </c>
    </row>
    <row r="167" spans="5:99">
      <c r="E167" s="106"/>
      <c r="F167" s="109"/>
      <c r="G167" s="109"/>
      <c r="H167" s="109"/>
      <c r="I167" s="109"/>
      <c r="J167" s="110" t="str">
        <f t="shared" si="106"/>
        <v/>
      </c>
      <c r="K167" s="116">
        <f>IF(MONTH($B167)=1,IF($G167=Paramètres!H$2,$D167,0),0)</f>
        <v>0</v>
      </c>
      <c r="L167" s="116">
        <f>IF(OR(MONTH($B167)=1,MONTH($B167)=2,MONTH($B167)=3),IF($G167=Paramètres!H$3,$D167,0),0)</f>
        <v>0</v>
      </c>
      <c r="M167" s="116">
        <f>IF(OR(MONTH($B167)=1,MONTH($B167)=2,MONTH($B167)=3),IF($G167=Paramètres!H$4,$D167,0),0)</f>
        <v>0</v>
      </c>
      <c r="N167" s="116">
        <f>IF(OR(MONTH($B167)=1,MONTH($B167)=2,MONTH($B167)=3),IF($G167=Paramètres!H$5,$D167,0),0)</f>
        <v>0</v>
      </c>
      <c r="O167" s="116">
        <f>IF(MONTH($B167)=1,IF($G167=Paramètres!F$4,$D167,0),0)</f>
        <v>0</v>
      </c>
      <c r="P167" s="116">
        <f>IF(MONTH($B167)=2,IF($G167=Paramètres!$H$2,$D167,0),0)</f>
        <v>0</v>
      </c>
      <c r="Q167" s="116">
        <f>IF(MONTH($B167)=2,IF($G167=Paramètres!$F$4,$D167,0),0)</f>
        <v>0</v>
      </c>
      <c r="R167" s="116">
        <f>IF(MONTH($B167)=3,IF($G167=Paramètres!$H$2,$D167,0),0)</f>
        <v>0</v>
      </c>
      <c r="S167" s="116">
        <f>IF(MONTH($B167)=3,IF($G167=Paramètres!$F$4,$D167,0),0)</f>
        <v>0</v>
      </c>
      <c r="T167" s="116">
        <f>IF(MONTH($B167)=4,IF($G167=Paramètres!$H$2,$D167,0),0)</f>
        <v>0</v>
      </c>
      <c r="U167" s="116">
        <f>IF(OR(MONTH($B167)=4,MONTH($B167)=5,MONTH($B167)=6),IF($G167=Paramètres!$H$3,$D167,0),0)</f>
        <v>0</v>
      </c>
      <c r="V167" s="116">
        <f>IF(OR(MONTH($B167)=4,MONTH($B167)=5,MONTH($B167)=6),IF($G167=Paramètres!$H$4,$D167,0),0)</f>
        <v>0</v>
      </c>
      <c r="W167" s="116">
        <f>IF(OR(MONTH($B167)=4,MONTH($B167)=5,MONTH($B167)=6),IF($G167=Paramètres!$H$5,$D167,0),0)</f>
        <v>0</v>
      </c>
      <c r="X167" s="116">
        <f>IF(MONTH($B167)=4,IF($G167=Paramètres!$F$4,$D167,0),0)</f>
        <v>0</v>
      </c>
      <c r="Y167" s="116">
        <f>IF(MONTH($B167)=5,IF($G167=Paramètres!$H$2,$D167,0),0)</f>
        <v>0</v>
      </c>
      <c r="Z167" s="116">
        <f>IF(MONTH($B167)=5,IF($G167=Paramètres!$F$4,$D167,0),0)</f>
        <v>0</v>
      </c>
      <c r="AA167" s="116">
        <f>IF(MONTH($B167)=6,IF($G167=Paramètres!$H$2,$D167,0),0)</f>
        <v>0</v>
      </c>
      <c r="AB167" s="116">
        <f>IF(MONTH($B167)=6,IF($G167=Paramètres!$F$4,$D167,0),0)</f>
        <v>0</v>
      </c>
      <c r="AC167" s="116">
        <f>IF(MONTH($B167)=7,IF($G167=Paramètres!$H$2,$D167,0),0)</f>
        <v>0</v>
      </c>
      <c r="AD167" s="116">
        <f>IF(OR(MONTH($B167)=7,MONTH($B167)=8,MONTH($B167)=9),IF($G167=Paramètres!$H$3,$D167,0),0)</f>
        <v>0</v>
      </c>
      <c r="AE167" s="116">
        <f>IF(OR(MONTH($B167)=7,MONTH($B167)=8,MONTH($B167)=9),IF($G167=Paramètres!$H$4,$D167,0),0)</f>
        <v>0</v>
      </c>
      <c r="AF167" s="116">
        <f>IF(OR(MONTH($B167)=7,MONTH($B167)=8,MONTH($B167)=9),IF($G167=Paramètres!$H$5,$D167,0),0)</f>
        <v>0</v>
      </c>
      <c r="AG167" s="116">
        <f>IF(MONTH($B167)=7,IF($G167=Paramètres!$F$4,$D167,0),0)</f>
        <v>0</v>
      </c>
      <c r="AH167" s="116">
        <f>IF(MONTH($B167)=8,IF($G167=Paramètres!$H$2,$D167,0),0)</f>
        <v>0</v>
      </c>
      <c r="AI167" s="116">
        <f>IF(MONTH($B167)=8,IF($G167=Paramètres!$F$4,$D167,0),0)</f>
        <v>0</v>
      </c>
      <c r="AJ167" s="116">
        <f>IF(MONTH($B167)=9,IF($G167=Paramètres!$H$2,$D167,0),0)</f>
        <v>0</v>
      </c>
      <c r="AK167" s="116">
        <f>IF(MONTH($B167)=9,IF($G167=Paramètres!$F$4,$D167,0),0)</f>
        <v>0</v>
      </c>
      <c r="AL167" s="116">
        <f>IF(MONTH($B167)=10,IF($G167=Paramètres!$H$2,$D167,0),0)</f>
        <v>0</v>
      </c>
      <c r="AM167" s="116">
        <f>IF(OR(MONTH($B167)=10,MONTH($B167)=11,MONTH($B167)=12),IF($G167=Paramètres!$H$3,$D167,0),0)</f>
        <v>0</v>
      </c>
      <c r="AN167" s="116">
        <f>IF(OR(MONTH($B167)=10,MONTH($B167)=11,MONTH($B167)=12),IF($G167=Paramètres!$H$4,$D167,0),0)</f>
        <v>0</v>
      </c>
      <c r="AO167" s="116">
        <f>IF(OR(MONTH($B167)=10,MONTH($B167)=11,MONTH($B167)=12),IF($G167=Paramètres!$H$5,$D167,0),0)</f>
        <v>0</v>
      </c>
      <c r="AP167" s="116">
        <f>IF(MONTH($B167)=10,IF($G167=Paramètres!$F$4,$D167,0),0)</f>
        <v>0</v>
      </c>
      <c r="AQ167" s="116">
        <f>IF(MONTH($B167)=11,IF($G167=Paramètres!$H$2,$D167,0),0)</f>
        <v>0</v>
      </c>
      <c r="AR167" s="116">
        <f>IF(MONTH($B167)=11,IF($G167=Paramètres!$F$4,$D167,0),0)</f>
        <v>0</v>
      </c>
      <c r="AS167" s="116">
        <f>IF(MONTH($B167)=12,IF($G167=Paramètres!$H$2,$D167,0),0)</f>
        <v>0</v>
      </c>
      <c r="AT167" s="116">
        <f>IF(MONTH($B167)=12,IF($G167=Paramètres!$F$4,$D167,0),0)</f>
        <v>0</v>
      </c>
      <c r="AU167" s="116">
        <f>IF($G167=Paramètres!D$2,$D167,0)</f>
        <v>0</v>
      </c>
      <c r="AV167" s="116">
        <f>IF($G167=Paramètres!D$3,$D167,0)</f>
        <v>0</v>
      </c>
      <c r="AW167" s="116">
        <f>IF($G167=Paramètres!D$4,$D167,0)</f>
        <v>0</v>
      </c>
      <c r="AX167" s="116">
        <f>IF($G167=Paramètres!D$5,$D167,0)</f>
        <v>0</v>
      </c>
      <c r="AY167" s="116">
        <f>IF($G167=Paramètres!D$6,$D167,0)</f>
        <v>0</v>
      </c>
      <c r="AZ167" s="116">
        <f>IF($G167=Paramètres!D$7,$D167,0)</f>
        <v>0</v>
      </c>
      <c r="BA167" s="116">
        <f>IF($G167=Paramètres!D$8,$D167,0)</f>
        <v>0</v>
      </c>
      <c r="BB167" s="116">
        <f>IF($G167=Paramètres!D$9,$D167,0)</f>
        <v>0</v>
      </c>
      <c r="BC167" s="116">
        <f>IF($G167=Paramètres!D$10,$D167,0)</f>
        <v>0</v>
      </c>
      <c r="BD167" s="116">
        <f>IF($G167=Paramètres!D$11,$D167,0)</f>
        <v>0</v>
      </c>
      <c r="BE167" s="116">
        <f>IF($G167=Paramètres!D$12,$D167,0)</f>
        <v>0</v>
      </c>
      <c r="BF167" s="116">
        <f>IF($G167=Paramètres!E$2,$D167,0)</f>
        <v>0</v>
      </c>
      <c r="BG167" s="116">
        <f>IF($G167=Paramètres!E$3,$D167,0)</f>
        <v>0</v>
      </c>
      <c r="BH167" s="116">
        <f>IF($G167=Paramètres!E$4,$D167,0)</f>
        <v>0</v>
      </c>
      <c r="BI167" s="116">
        <f>IF($G167=Paramètres!F$2,$D167,0)</f>
        <v>0</v>
      </c>
      <c r="BJ167" s="116">
        <f>IF($G167=Paramètres!F$3,$D167,0)</f>
        <v>0</v>
      </c>
      <c r="BK167" s="116">
        <f>IF($G167=Paramètres!F$5,$D167,0)</f>
        <v>0</v>
      </c>
      <c r="BL167" s="116">
        <f>IF($G167=Paramètres!F$6,$D167,0)</f>
        <v>0</v>
      </c>
      <c r="BM167" s="116">
        <f>IF($G167=Paramètres!F$7,$D167,0)</f>
        <v>0</v>
      </c>
      <c r="BN167" s="116">
        <f>IF($G167=Paramètres!F$8,$D167,0)</f>
        <v>0</v>
      </c>
      <c r="BO167" s="116">
        <f>IF($G167=Paramètres!F$9,$D167,0)</f>
        <v>0</v>
      </c>
      <c r="BP167" s="116">
        <f t="shared" si="105"/>
        <v>0</v>
      </c>
      <c r="BQ167" s="116">
        <f>IF($G167=Paramètres!H$6,$D167,0)</f>
        <v>0</v>
      </c>
      <c r="BR167" s="116">
        <f>IF($G167=Paramètres!I$2,$D167,0)</f>
        <v>0</v>
      </c>
      <c r="BS167" s="116">
        <f>IF($G167=Paramètres!I$3,$D167,0)</f>
        <v>0</v>
      </c>
      <c r="BT167" s="116">
        <f>IF($G167=Paramètres!I$4,$D167,0)</f>
        <v>0</v>
      </c>
      <c r="BU167" s="116">
        <f>IF($G167=Paramètres!J$2,$D167,0)</f>
        <v>0</v>
      </c>
      <c r="BV167" s="116">
        <f>IF($G167=Paramètres!J$3,$D167,0)</f>
        <v>0</v>
      </c>
      <c r="BW167" s="116">
        <f>IF($G167=Paramètres!J$4,$D167,0)</f>
        <v>0</v>
      </c>
      <c r="BX167" s="116">
        <f t="shared" si="107"/>
        <v>0</v>
      </c>
      <c r="BY167" s="116">
        <f t="shared" si="108"/>
        <v>0</v>
      </c>
      <c r="BZ167" s="116">
        <f t="shared" si="109"/>
        <v>0</v>
      </c>
      <c r="CA167" s="116">
        <f t="shared" si="110"/>
        <v>0</v>
      </c>
      <c r="CB167" s="116">
        <f t="shared" si="111"/>
        <v>0</v>
      </c>
      <c r="CC167" s="116">
        <f t="shared" si="112"/>
        <v>0</v>
      </c>
      <c r="CD167" s="116">
        <f t="shared" si="113"/>
        <v>0</v>
      </c>
      <c r="CE167" s="116">
        <f t="shared" si="114"/>
        <v>0</v>
      </c>
      <c r="CF167" s="116">
        <f t="shared" si="115"/>
        <v>0</v>
      </c>
      <c r="CG167" s="116">
        <f t="shared" si="116"/>
        <v>0</v>
      </c>
      <c r="CH167" s="116">
        <f t="shared" si="117"/>
        <v>0</v>
      </c>
      <c r="CI167" s="116">
        <f t="shared" si="118"/>
        <v>0</v>
      </c>
      <c r="CJ167" s="116">
        <f t="shared" si="119"/>
        <v>0</v>
      </c>
      <c r="CK167" s="116">
        <f t="shared" si="120"/>
        <v>0</v>
      </c>
      <c r="CL167" s="116">
        <f t="shared" si="121"/>
        <v>0</v>
      </c>
      <c r="CM167" s="116">
        <f t="shared" si="122"/>
        <v>0</v>
      </c>
      <c r="CN167" s="116">
        <f t="shared" si="123"/>
        <v>0</v>
      </c>
      <c r="CO167" s="116">
        <f t="shared" si="124"/>
        <v>0</v>
      </c>
      <c r="CP167" s="116">
        <f t="shared" si="125"/>
        <v>0</v>
      </c>
      <c r="CQ167" s="116">
        <f t="shared" si="126"/>
        <v>0</v>
      </c>
      <c r="CR167" s="116">
        <f t="shared" si="127"/>
        <v>0</v>
      </c>
      <c r="CS167" s="116">
        <f t="shared" si="128"/>
        <v>0</v>
      </c>
      <c r="CT167" s="116">
        <f t="shared" si="129"/>
        <v>0</v>
      </c>
      <c r="CU167" s="116">
        <f t="shared" si="130"/>
        <v>0</v>
      </c>
    </row>
    <row r="168" spans="5:99">
      <c r="E168" s="106"/>
      <c r="F168" s="109"/>
      <c r="G168" s="109"/>
      <c r="H168" s="109"/>
      <c r="I168" s="109"/>
      <c r="J168" s="110" t="str">
        <f t="shared" si="106"/>
        <v/>
      </c>
      <c r="K168" s="116">
        <f>IF(MONTH($B168)=1,IF($G168=Paramètres!H$2,$D168,0),0)</f>
        <v>0</v>
      </c>
      <c r="L168" s="116">
        <f>IF(OR(MONTH($B168)=1,MONTH($B168)=2,MONTH($B168)=3),IF($G168=Paramètres!H$3,$D168,0),0)</f>
        <v>0</v>
      </c>
      <c r="M168" s="116">
        <f>IF(OR(MONTH($B168)=1,MONTH($B168)=2,MONTH($B168)=3),IF($G168=Paramètres!H$4,$D168,0),0)</f>
        <v>0</v>
      </c>
      <c r="N168" s="116">
        <f>IF(OR(MONTH($B168)=1,MONTH($B168)=2,MONTH($B168)=3),IF($G168=Paramètres!H$5,$D168,0),0)</f>
        <v>0</v>
      </c>
      <c r="O168" s="116">
        <f>IF(MONTH($B168)=1,IF($G168=Paramètres!F$4,$D168,0),0)</f>
        <v>0</v>
      </c>
      <c r="P168" s="116">
        <f>IF(MONTH($B168)=2,IF($G168=Paramètres!$H$2,$D168,0),0)</f>
        <v>0</v>
      </c>
      <c r="Q168" s="116">
        <f>IF(MONTH($B168)=2,IF($G168=Paramètres!$F$4,$D168,0),0)</f>
        <v>0</v>
      </c>
      <c r="R168" s="116">
        <f>IF(MONTH($B168)=3,IF($G168=Paramètres!$H$2,$D168,0),0)</f>
        <v>0</v>
      </c>
      <c r="S168" s="116">
        <f>IF(MONTH($B168)=3,IF($G168=Paramètres!$F$4,$D168,0),0)</f>
        <v>0</v>
      </c>
      <c r="T168" s="116">
        <f>IF(MONTH($B168)=4,IF($G168=Paramètres!$H$2,$D168,0),0)</f>
        <v>0</v>
      </c>
      <c r="U168" s="116">
        <f>IF(OR(MONTH($B168)=4,MONTH($B168)=5,MONTH($B168)=6),IF($G168=Paramètres!$H$3,$D168,0),0)</f>
        <v>0</v>
      </c>
      <c r="V168" s="116">
        <f>IF(OR(MONTH($B168)=4,MONTH($B168)=5,MONTH($B168)=6),IF($G168=Paramètres!$H$4,$D168,0),0)</f>
        <v>0</v>
      </c>
      <c r="W168" s="116">
        <f>IF(OR(MONTH($B168)=4,MONTH($B168)=5,MONTH($B168)=6),IF($G168=Paramètres!$H$5,$D168,0),0)</f>
        <v>0</v>
      </c>
      <c r="X168" s="116">
        <f>IF(MONTH($B168)=4,IF($G168=Paramètres!$F$4,$D168,0),0)</f>
        <v>0</v>
      </c>
      <c r="Y168" s="116">
        <f>IF(MONTH($B168)=5,IF($G168=Paramètres!$H$2,$D168,0),0)</f>
        <v>0</v>
      </c>
      <c r="Z168" s="116">
        <f>IF(MONTH($B168)=5,IF($G168=Paramètres!$F$4,$D168,0),0)</f>
        <v>0</v>
      </c>
      <c r="AA168" s="116">
        <f>IF(MONTH($B168)=6,IF($G168=Paramètres!$H$2,$D168,0),0)</f>
        <v>0</v>
      </c>
      <c r="AB168" s="116">
        <f>IF(MONTH($B168)=6,IF($G168=Paramètres!$F$4,$D168,0),0)</f>
        <v>0</v>
      </c>
      <c r="AC168" s="116">
        <f>IF(MONTH($B168)=7,IF($G168=Paramètres!$H$2,$D168,0),0)</f>
        <v>0</v>
      </c>
      <c r="AD168" s="116">
        <f>IF(OR(MONTH($B168)=7,MONTH($B168)=8,MONTH($B168)=9),IF($G168=Paramètres!$H$3,$D168,0),0)</f>
        <v>0</v>
      </c>
      <c r="AE168" s="116">
        <f>IF(OR(MONTH($B168)=7,MONTH($B168)=8,MONTH($B168)=9),IF($G168=Paramètres!$H$4,$D168,0),0)</f>
        <v>0</v>
      </c>
      <c r="AF168" s="116">
        <f>IF(OR(MONTH($B168)=7,MONTH($B168)=8,MONTH($B168)=9),IF($G168=Paramètres!$H$5,$D168,0),0)</f>
        <v>0</v>
      </c>
      <c r="AG168" s="116">
        <f>IF(MONTH($B168)=7,IF($G168=Paramètres!$F$4,$D168,0),0)</f>
        <v>0</v>
      </c>
      <c r="AH168" s="116">
        <f>IF(MONTH($B168)=8,IF($G168=Paramètres!$H$2,$D168,0),0)</f>
        <v>0</v>
      </c>
      <c r="AI168" s="116">
        <f>IF(MONTH($B168)=8,IF($G168=Paramètres!$F$4,$D168,0),0)</f>
        <v>0</v>
      </c>
      <c r="AJ168" s="116">
        <f>IF(MONTH($B168)=9,IF($G168=Paramètres!$H$2,$D168,0),0)</f>
        <v>0</v>
      </c>
      <c r="AK168" s="116">
        <f>IF(MONTH($B168)=9,IF($G168=Paramètres!$F$4,$D168,0),0)</f>
        <v>0</v>
      </c>
      <c r="AL168" s="116">
        <f>IF(MONTH($B168)=10,IF($G168=Paramètres!$H$2,$D168,0),0)</f>
        <v>0</v>
      </c>
      <c r="AM168" s="116">
        <f>IF(OR(MONTH($B168)=10,MONTH($B168)=11,MONTH($B168)=12),IF($G168=Paramètres!$H$3,$D168,0),0)</f>
        <v>0</v>
      </c>
      <c r="AN168" s="116">
        <f>IF(OR(MONTH($B168)=10,MONTH($B168)=11,MONTH($B168)=12),IF($G168=Paramètres!$H$4,$D168,0),0)</f>
        <v>0</v>
      </c>
      <c r="AO168" s="116">
        <f>IF(OR(MONTH($B168)=10,MONTH($B168)=11,MONTH($B168)=12),IF($G168=Paramètres!$H$5,$D168,0),0)</f>
        <v>0</v>
      </c>
      <c r="AP168" s="116">
        <f>IF(MONTH($B168)=10,IF($G168=Paramètres!$F$4,$D168,0),0)</f>
        <v>0</v>
      </c>
      <c r="AQ168" s="116">
        <f>IF(MONTH($B168)=11,IF($G168=Paramètres!$H$2,$D168,0),0)</f>
        <v>0</v>
      </c>
      <c r="AR168" s="116">
        <f>IF(MONTH($B168)=11,IF($G168=Paramètres!$F$4,$D168,0),0)</f>
        <v>0</v>
      </c>
      <c r="AS168" s="116">
        <f>IF(MONTH($B168)=12,IF($G168=Paramètres!$H$2,$D168,0),0)</f>
        <v>0</v>
      </c>
      <c r="AT168" s="116">
        <f>IF(MONTH($B168)=12,IF($G168=Paramètres!$F$4,$D168,0),0)</f>
        <v>0</v>
      </c>
      <c r="AU168" s="116">
        <f>IF($G168=Paramètres!D$2,$D168,0)</f>
        <v>0</v>
      </c>
      <c r="AV168" s="116">
        <f>IF($G168=Paramètres!D$3,$D168,0)</f>
        <v>0</v>
      </c>
      <c r="AW168" s="116">
        <f>IF($G168=Paramètres!D$4,$D168,0)</f>
        <v>0</v>
      </c>
      <c r="AX168" s="116">
        <f>IF($G168=Paramètres!D$5,$D168,0)</f>
        <v>0</v>
      </c>
      <c r="AY168" s="116">
        <f>IF($G168=Paramètres!D$6,$D168,0)</f>
        <v>0</v>
      </c>
      <c r="AZ168" s="116">
        <f>IF($G168=Paramètres!D$7,$D168,0)</f>
        <v>0</v>
      </c>
      <c r="BA168" s="116">
        <f>IF($G168=Paramètres!D$8,$D168,0)</f>
        <v>0</v>
      </c>
      <c r="BB168" s="116">
        <f>IF($G168=Paramètres!D$9,$D168,0)</f>
        <v>0</v>
      </c>
      <c r="BC168" s="116">
        <f>IF($G168=Paramètres!D$10,$D168,0)</f>
        <v>0</v>
      </c>
      <c r="BD168" s="116">
        <f>IF($G168=Paramètres!D$11,$D168,0)</f>
        <v>0</v>
      </c>
      <c r="BE168" s="116">
        <f>IF($G168=Paramètres!D$12,$D168,0)</f>
        <v>0</v>
      </c>
      <c r="BF168" s="116">
        <f>IF($G168=Paramètres!E$2,$D168,0)</f>
        <v>0</v>
      </c>
      <c r="BG168" s="116">
        <f>IF($G168=Paramètres!E$3,$D168,0)</f>
        <v>0</v>
      </c>
      <c r="BH168" s="116">
        <f>IF($G168=Paramètres!E$4,$D168,0)</f>
        <v>0</v>
      </c>
      <c r="BI168" s="116">
        <f>IF($G168=Paramètres!F$2,$D168,0)</f>
        <v>0</v>
      </c>
      <c r="BJ168" s="116">
        <f>IF($G168=Paramètres!F$3,$D168,0)</f>
        <v>0</v>
      </c>
      <c r="BK168" s="116">
        <f>IF($G168=Paramètres!F$5,$D168,0)</f>
        <v>0</v>
      </c>
      <c r="BL168" s="116">
        <f>IF($G168=Paramètres!F$6,$D168,0)</f>
        <v>0</v>
      </c>
      <c r="BM168" s="116">
        <f>IF($G168=Paramètres!F$7,$D168,0)</f>
        <v>0</v>
      </c>
      <c r="BN168" s="116">
        <f>IF($G168=Paramètres!F$8,$D168,0)</f>
        <v>0</v>
      </c>
      <c r="BO168" s="116">
        <f>IF($G168=Paramètres!F$9,$D168,0)</f>
        <v>0</v>
      </c>
      <c r="BP168" s="116">
        <f t="shared" si="105"/>
        <v>0</v>
      </c>
      <c r="BQ168" s="116">
        <f>IF($G168=Paramètres!H$6,$D168,0)</f>
        <v>0</v>
      </c>
      <c r="BR168" s="116">
        <f>IF($G168=Paramètres!I$2,$D168,0)</f>
        <v>0</v>
      </c>
      <c r="BS168" s="116">
        <f>IF($G168=Paramètres!I$3,$D168,0)</f>
        <v>0</v>
      </c>
      <c r="BT168" s="116">
        <f>IF($G168=Paramètres!I$4,$D168,0)</f>
        <v>0</v>
      </c>
      <c r="BU168" s="116">
        <f>IF($G168=Paramètres!J$2,$D168,0)</f>
        <v>0</v>
      </c>
      <c r="BV168" s="116">
        <f>IF($G168=Paramètres!J$3,$D168,0)</f>
        <v>0</v>
      </c>
      <c r="BW168" s="116">
        <f>IF($G168=Paramètres!J$4,$D168,0)</f>
        <v>0</v>
      </c>
      <c r="BX168" s="116">
        <f t="shared" si="107"/>
        <v>0</v>
      </c>
      <c r="BY168" s="116">
        <f t="shared" si="108"/>
        <v>0</v>
      </c>
      <c r="BZ168" s="116">
        <f t="shared" si="109"/>
        <v>0</v>
      </c>
      <c r="CA168" s="116">
        <f t="shared" si="110"/>
        <v>0</v>
      </c>
      <c r="CB168" s="116">
        <f t="shared" si="111"/>
        <v>0</v>
      </c>
      <c r="CC168" s="116">
        <f t="shared" si="112"/>
        <v>0</v>
      </c>
      <c r="CD168" s="116">
        <f t="shared" si="113"/>
        <v>0</v>
      </c>
      <c r="CE168" s="116">
        <f t="shared" si="114"/>
        <v>0</v>
      </c>
      <c r="CF168" s="116">
        <f t="shared" si="115"/>
        <v>0</v>
      </c>
      <c r="CG168" s="116">
        <f t="shared" si="116"/>
        <v>0</v>
      </c>
      <c r="CH168" s="116">
        <f t="shared" si="117"/>
        <v>0</v>
      </c>
      <c r="CI168" s="116">
        <f t="shared" si="118"/>
        <v>0</v>
      </c>
      <c r="CJ168" s="116">
        <f t="shared" si="119"/>
        <v>0</v>
      </c>
      <c r="CK168" s="116">
        <f t="shared" si="120"/>
        <v>0</v>
      </c>
      <c r="CL168" s="116">
        <f t="shared" si="121"/>
        <v>0</v>
      </c>
      <c r="CM168" s="116">
        <f t="shared" si="122"/>
        <v>0</v>
      </c>
      <c r="CN168" s="116">
        <f t="shared" si="123"/>
        <v>0</v>
      </c>
      <c r="CO168" s="116">
        <f t="shared" si="124"/>
        <v>0</v>
      </c>
      <c r="CP168" s="116">
        <f t="shared" si="125"/>
        <v>0</v>
      </c>
      <c r="CQ168" s="116">
        <f t="shared" si="126"/>
        <v>0</v>
      </c>
      <c r="CR168" s="116">
        <f t="shared" si="127"/>
        <v>0</v>
      </c>
      <c r="CS168" s="116">
        <f t="shared" si="128"/>
        <v>0</v>
      </c>
      <c r="CT168" s="116">
        <f t="shared" si="129"/>
        <v>0</v>
      </c>
      <c r="CU168" s="116">
        <f t="shared" si="130"/>
        <v>0</v>
      </c>
    </row>
    <row r="169" spans="5:99">
      <c r="E169" s="106"/>
      <c r="F169" s="109"/>
      <c r="G169" s="109"/>
      <c r="H169" s="109"/>
      <c r="I169" s="109"/>
      <c r="J169" s="110" t="str">
        <f t="shared" si="106"/>
        <v/>
      </c>
      <c r="K169" s="116">
        <f>IF(MONTH($B169)=1,IF($G169=Paramètres!H$2,$D169,0),0)</f>
        <v>0</v>
      </c>
      <c r="L169" s="116">
        <f>IF(OR(MONTH($B169)=1,MONTH($B169)=2,MONTH($B169)=3),IF($G169=Paramètres!H$3,$D169,0),0)</f>
        <v>0</v>
      </c>
      <c r="M169" s="116">
        <f>IF(OR(MONTH($B169)=1,MONTH($B169)=2,MONTH($B169)=3),IF($G169=Paramètres!H$4,$D169,0),0)</f>
        <v>0</v>
      </c>
      <c r="N169" s="116">
        <f>IF(OR(MONTH($B169)=1,MONTH($B169)=2,MONTH($B169)=3),IF($G169=Paramètres!H$5,$D169,0),0)</f>
        <v>0</v>
      </c>
      <c r="O169" s="116">
        <f>IF(MONTH($B169)=1,IF($G169=Paramètres!F$4,$D169,0),0)</f>
        <v>0</v>
      </c>
      <c r="P169" s="116">
        <f>IF(MONTH($B169)=2,IF($G169=Paramètres!$H$2,$D169,0),0)</f>
        <v>0</v>
      </c>
      <c r="Q169" s="116">
        <f>IF(MONTH($B169)=2,IF($G169=Paramètres!$F$4,$D169,0),0)</f>
        <v>0</v>
      </c>
      <c r="R169" s="116">
        <f>IF(MONTH($B169)=3,IF($G169=Paramètres!$H$2,$D169,0),0)</f>
        <v>0</v>
      </c>
      <c r="S169" s="116">
        <f>IF(MONTH($B169)=3,IF($G169=Paramètres!$F$4,$D169,0),0)</f>
        <v>0</v>
      </c>
      <c r="T169" s="116">
        <f>IF(MONTH($B169)=4,IF($G169=Paramètres!$H$2,$D169,0),0)</f>
        <v>0</v>
      </c>
      <c r="U169" s="116">
        <f>IF(OR(MONTH($B169)=4,MONTH($B169)=5,MONTH($B169)=6),IF($G169=Paramètres!$H$3,$D169,0),0)</f>
        <v>0</v>
      </c>
      <c r="V169" s="116">
        <f>IF(OR(MONTH($B169)=4,MONTH($B169)=5,MONTH($B169)=6),IF($G169=Paramètres!$H$4,$D169,0),0)</f>
        <v>0</v>
      </c>
      <c r="W169" s="116">
        <f>IF(OR(MONTH($B169)=4,MONTH($B169)=5,MONTH($B169)=6),IF($G169=Paramètres!$H$5,$D169,0),0)</f>
        <v>0</v>
      </c>
      <c r="X169" s="116">
        <f>IF(MONTH($B169)=4,IF($G169=Paramètres!$F$4,$D169,0),0)</f>
        <v>0</v>
      </c>
      <c r="Y169" s="116">
        <f>IF(MONTH($B169)=5,IF($G169=Paramètres!$H$2,$D169,0),0)</f>
        <v>0</v>
      </c>
      <c r="Z169" s="116">
        <f>IF(MONTH($B169)=5,IF($G169=Paramètres!$F$4,$D169,0),0)</f>
        <v>0</v>
      </c>
      <c r="AA169" s="116">
        <f>IF(MONTH($B169)=6,IF($G169=Paramètres!$H$2,$D169,0),0)</f>
        <v>0</v>
      </c>
      <c r="AB169" s="116">
        <f>IF(MONTH($B169)=6,IF($G169=Paramètres!$F$4,$D169,0),0)</f>
        <v>0</v>
      </c>
      <c r="AC169" s="116">
        <f>IF(MONTH($B169)=7,IF($G169=Paramètres!$H$2,$D169,0),0)</f>
        <v>0</v>
      </c>
      <c r="AD169" s="116">
        <f>IF(OR(MONTH($B169)=7,MONTH($B169)=8,MONTH($B169)=9),IF($G169=Paramètres!$H$3,$D169,0),0)</f>
        <v>0</v>
      </c>
      <c r="AE169" s="116">
        <f>IF(OR(MONTH($B169)=7,MONTH($B169)=8,MONTH($B169)=9),IF($G169=Paramètres!$H$4,$D169,0),0)</f>
        <v>0</v>
      </c>
      <c r="AF169" s="116">
        <f>IF(OR(MONTH($B169)=7,MONTH($B169)=8,MONTH($B169)=9),IF($G169=Paramètres!$H$5,$D169,0),0)</f>
        <v>0</v>
      </c>
      <c r="AG169" s="116">
        <f>IF(MONTH($B169)=7,IF($G169=Paramètres!$F$4,$D169,0),0)</f>
        <v>0</v>
      </c>
      <c r="AH169" s="116">
        <f>IF(MONTH($B169)=8,IF($G169=Paramètres!$H$2,$D169,0),0)</f>
        <v>0</v>
      </c>
      <c r="AI169" s="116">
        <f>IF(MONTH($B169)=8,IF($G169=Paramètres!$F$4,$D169,0),0)</f>
        <v>0</v>
      </c>
      <c r="AJ169" s="116">
        <f>IF(MONTH($B169)=9,IF($G169=Paramètres!$H$2,$D169,0),0)</f>
        <v>0</v>
      </c>
      <c r="AK169" s="116">
        <f>IF(MONTH($B169)=9,IF($G169=Paramètres!$F$4,$D169,0),0)</f>
        <v>0</v>
      </c>
      <c r="AL169" s="116">
        <f>IF(MONTH($B169)=10,IF($G169=Paramètres!$H$2,$D169,0),0)</f>
        <v>0</v>
      </c>
      <c r="AM169" s="116">
        <f>IF(OR(MONTH($B169)=10,MONTH($B169)=11,MONTH($B169)=12),IF($G169=Paramètres!$H$3,$D169,0),0)</f>
        <v>0</v>
      </c>
      <c r="AN169" s="116">
        <f>IF(OR(MONTH($B169)=10,MONTH($B169)=11,MONTH($B169)=12),IF($G169=Paramètres!$H$4,$D169,0),0)</f>
        <v>0</v>
      </c>
      <c r="AO169" s="116">
        <f>IF(OR(MONTH($B169)=10,MONTH($B169)=11,MONTH($B169)=12),IF($G169=Paramètres!$H$5,$D169,0),0)</f>
        <v>0</v>
      </c>
      <c r="AP169" s="116">
        <f>IF(MONTH($B169)=10,IF($G169=Paramètres!$F$4,$D169,0),0)</f>
        <v>0</v>
      </c>
      <c r="AQ169" s="116">
        <f>IF(MONTH($B169)=11,IF($G169=Paramètres!$H$2,$D169,0),0)</f>
        <v>0</v>
      </c>
      <c r="AR169" s="116">
        <f>IF(MONTH($B169)=11,IF($G169=Paramètres!$F$4,$D169,0),0)</f>
        <v>0</v>
      </c>
      <c r="AS169" s="116">
        <f>IF(MONTH($B169)=12,IF($G169=Paramètres!$H$2,$D169,0),0)</f>
        <v>0</v>
      </c>
      <c r="AT169" s="116">
        <f>IF(MONTH($B169)=12,IF($G169=Paramètres!$F$4,$D169,0),0)</f>
        <v>0</v>
      </c>
      <c r="AU169" s="116">
        <f>IF($G169=Paramètres!D$2,$D169,0)</f>
        <v>0</v>
      </c>
      <c r="AV169" s="116">
        <f>IF($G169=Paramètres!D$3,$D169,0)</f>
        <v>0</v>
      </c>
      <c r="AW169" s="116">
        <f>IF($G169=Paramètres!D$4,$D169,0)</f>
        <v>0</v>
      </c>
      <c r="AX169" s="116">
        <f>IF($G169=Paramètres!D$5,$D169,0)</f>
        <v>0</v>
      </c>
      <c r="AY169" s="116">
        <f>IF($G169=Paramètres!D$6,$D169,0)</f>
        <v>0</v>
      </c>
      <c r="AZ169" s="116">
        <f>IF($G169=Paramètres!D$7,$D169,0)</f>
        <v>0</v>
      </c>
      <c r="BA169" s="116">
        <f>IF($G169=Paramètres!D$8,$D169,0)</f>
        <v>0</v>
      </c>
      <c r="BB169" s="116">
        <f>IF($G169=Paramètres!D$9,$D169,0)</f>
        <v>0</v>
      </c>
      <c r="BC169" s="116">
        <f>IF($G169=Paramètres!D$10,$D169,0)</f>
        <v>0</v>
      </c>
      <c r="BD169" s="116">
        <f>IF($G169=Paramètres!D$11,$D169,0)</f>
        <v>0</v>
      </c>
      <c r="BE169" s="116">
        <f>IF($G169=Paramètres!D$12,$D169,0)</f>
        <v>0</v>
      </c>
      <c r="BF169" s="116">
        <f>IF($G169=Paramètres!E$2,$D169,0)</f>
        <v>0</v>
      </c>
      <c r="BG169" s="116">
        <f>IF($G169=Paramètres!E$3,$D169,0)</f>
        <v>0</v>
      </c>
      <c r="BH169" s="116">
        <f>IF($G169=Paramètres!E$4,$D169,0)</f>
        <v>0</v>
      </c>
      <c r="BI169" s="116">
        <f>IF($G169=Paramètres!F$2,$D169,0)</f>
        <v>0</v>
      </c>
      <c r="BJ169" s="116">
        <f>IF($G169=Paramètres!F$3,$D169,0)</f>
        <v>0</v>
      </c>
      <c r="BK169" s="116">
        <f>IF($G169=Paramètres!F$5,$D169,0)</f>
        <v>0</v>
      </c>
      <c r="BL169" s="116">
        <f>IF($G169=Paramètres!F$6,$D169,0)</f>
        <v>0</v>
      </c>
      <c r="BM169" s="116">
        <f>IF($G169=Paramètres!F$7,$D169,0)</f>
        <v>0</v>
      </c>
      <c r="BN169" s="116">
        <f>IF($G169=Paramètres!F$8,$D169,0)</f>
        <v>0</v>
      </c>
      <c r="BO169" s="116">
        <f>IF($G169=Paramètres!F$9,$D169,0)</f>
        <v>0</v>
      </c>
      <c r="BP169" s="116">
        <f t="shared" si="105"/>
        <v>0</v>
      </c>
      <c r="BQ169" s="116">
        <f>IF($G169=Paramètres!H$6,$D169,0)</f>
        <v>0</v>
      </c>
      <c r="BR169" s="116">
        <f>IF($G169=Paramètres!I$2,$D169,0)</f>
        <v>0</v>
      </c>
      <c r="BS169" s="116">
        <f>IF($G169=Paramètres!I$3,$D169,0)</f>
        <v>0</v>
      </c>
      <c r="BT169" s="116">
        <f>IF($G169=Paramètres!I$4,$D169,0)</f>
        <v>0</v>
      </c>
      <c r="BU169" s="116">
        <f>IF($G169=Paramètres!J$2,$D169,0)</f>
        <v>0</v>
      </c>
      <c r="BV169" s="116">
        <f>IF($G169=Paramètres!J$3,$D169,0)</f>
        <v>0</v>
      </c>
      <c r="BW169" s="116">
        <f>IF($G169=Paramètres!J$4,$D169,0)</f>
        <v>0</v>
      </c>
      <c r="BX169" s="116">
        <f t="shared" si="107"/>
        <v>0</v>
      </c>
      <c r="BY169" s="116">
        <f t="shared" si="108"/>
        <v>0</v>
      </c>
      <c r="BZ169" s="116">
        <f t="shared" si="109"/>
        <v>0</v>
      </c>
      <c r="CA169" s="116">
        <f t="shared" si="110"/>
        <v>0</v>
      </c>
      <c r="CB169" s="116">
        <f t="shared" si="111"/>
        <v>0</v>
      </c>
      <c r="CC169" s="116">
        <f t="shared" si="112"/>
        <v>0</v>
      </c>
      <c r="CD169" s="116">
        <f t="shared" si="113"/>
        <v>0</v>
      </c>
      <c r="CE169" s="116">
        <f t="shared" si="114"/>
        <v>0</v>
      </c>
      <c r="CF169" s="116">
        <f t="shared" si="115"/>
        <v>0</v>
      </c>
      <c r="CG169" s="116">
        <f t="shared" si="116"/>
        <v>0</v>
      </c>
      <c r="CH169" s="116">
        <f t="shared" si="117"/>
        <v>0</v>
      </c>
      <c r="CI169" s="116">
        <f t="shared" si="118"/>
        <v>0</v>
      </c>
      <c r="CJ169" s="116">
        <f t="shared" si="119"/>
        <v>0</v>
      </c>
      <c r="CK169" s="116">
        <f t="shared" si="120"/>
        <v>0</v>
      </c>
      <c r="CL169" s="116">
        <f t="shared" si="121"/>
        <v>0</v>
      </c>
      <c r="CM169" s="116">
        <f t="shared" si="122"/>
        <v>0</v>
      </c>
      <c r="CN169" s="116">
        <f t="shared" si="123"/>
        <v>0</v>
      </c>
      <c r="CO169" s="116">
        <f t="shared" si="124"/>
        <v>0</v>
      </c>
      <c r="CP169" s="116">
        <f t="shared" si="125"/>
        <v>0</v>
      </c>
      <c r="CQ169" s="116">
        <f t="shared" si="126"/>
        <v>0</v>
      </c>
      <c r="CR169" s="116">
        <f t="shared" si="127"/>
        <v>0</v>
      </c>
      <c r="CS169" s="116">
        <f t="shared" si="128"/>
        <v>0</v>
      </c>
      <c r="CT169" s="116">
        <f t="shared" si="129"/>
        <v>0</v>
      </c>
      <c r="CU169" s="116">
        <f t="shared" si="130"/>
        <v>0</v>
      </c>
    </row>
    <row r="170" spans="5:99">
      <c r="E170" s="106"/>
      <c r="F170" s="109"/>
      <c r="G170" s="109"/>
      <c r="H170" s="109"/>
      <c r="I170" s="109"/>
      <c r="J170" s="110" t="str">
        <f t="shared" si="106"/>
        <v/>
      </c>
      <c r="K170" s="116">
        <f>IF(MONTH($B170)=1,IF($G170=Paramètres!H$2,$D170,0),0)</f>
        <v>0</v>
      </c>
      <c r="L170" s="116">
        <f>IF(OR(MONTH($B170)=1,MONTH($B170)=2,MONTH($B170)=3),IF($G170=Paramètres!H$3,$D170,0),0)</f>
        <v>0</v>
      </c>
      <c r="M170" s="116">
        <f>IF(OR(MONTH($B170)=1,MONTH($B170)=2,MONTH($B170)=3),IF($G170=Paramètres!H$4,$D170,0),0)</f>
        <v>0</v>
      </c>
      <c r="N170" s="116">
        <f>IF(OR(MONTH($B170)=1,MONTH($B170)=2,MONTH($B170)=3),IF($G170=Paramètres!H$5,$D170,0),0)</f>
        <v>0</v>
      </c>
      <c r="O170" s="116">
        <f>IF(MONTH($B170)=1,IF($G170=Paramètres!F$4,$D170,0),0)</f>
        <v>0</v>
      </c>
      <c r="P170" s="116">
        <f>IF(MONTH($B170)=2,IF($G170=Paramètres!$H$2,$D170,0),0)</f>
        <v>0</v>
      </c>
      <c r="Q170" s="116">
        <f>IF(MONTH($B170)=2,IF($G170=Paramètres!$F$4,$D170,0),0)</f>
        <v>0</v>
      </c>
      <c r="R170" s="116">
        <f>IF(MONTH($B170)=3,IF($G170=Paramètres!$H$2,$D170,0),0)</f>
        <v>0</v>
      </c>
      <c r="S170" s="116">
        <f>IF(MONTH($B170)=3,IF($G170=Paramètres!$F$4,$D170,0),0)</f>
        <v>0</v>
      </c>
      <c r="T170" s="116">
        <f>IF(MONTH($B170)=4,IF($G170=Paramètres!$H$2,$D170,0),0)</f>
        <v>0</v>
      </c>
      <c r="U170" s="116">
        <f>IF(OR(MONTH($B170)=4,MONTH($B170)=5,MONTH($B170)=6),IF($G170=Paramètres!$H$3,$D170,0),0)</f>
        <v>0</v>
      </c>
      <c r="V170" s="116">
        <f>IF(OR(MONTH($B170)=4,MONTH($B170)=5,MONTH($B170)=6),IF($G170=Paramètres!$H$4,$D170,0),0)</f>
        <v>0</v>
      </c>
      <c r="W170" s="116">
        <f>IF(OR(MONTH($B170)=4,MONTH($B170)=5,MONTH($B170)=6),IF($G170=Paramètres!$H$5,$D170,0),0)</f>
        <v>0</v>
      </c>
      <c r="X170" s="116">
        <f>IF(MONTH($B170)=4,IF($G170=Paramètres!$F$4,$D170,0),0)</f>
        <v>0</v>
      </c>
      <c r="Y170" s="116">
        <f>IF(MONTH($B170)=5,IF($G170=Paramètres!$H$2,$D170,0),0)</f>
        <v>0</v>
      </c>
      <c r="Z170" s="116">
        <f>IF(MONTH($B170)=5,IF($G170=Paramètres!$F$4,$D170,0),0)</f>
        <v>0</v>
      </c>
      <c r="AA170" s="116">
        <f>IF(MONTH($B170)=6,IF($G170=Paramètres!$H$2,$D170,0),0)</f>
        <v>0</v>
      </c>
      <c r="AB170" s="116">
        <f>IF(MONTH($B170)=6,IF($G170=Paramètres!$F$4,$D170,0),0)</f>
        <v>0</v>
      </c>
      <c r="AC170" s="116">
        <f>IF(MONTH($B170)=7,IF($G170=Paramètres!$H$2,$D170,0),0)</f>
        <v>0</v>
      </c>
      <c r="AD170" s="116">
        <f>IF(OR(MONTH($B170)=7,MONTH($B170)=8,MONTH($B170)=9),IF($G170=Paramètres!$H$3,$D170,0),0)</f>
        <v>0</v>
      </c>
      <c r="AE170" s="116">
        <f>IF(OR(MONTH($B170)=7,MONTH($B170)=8,MONTH($B170)=9),IF($G170=Paramètres!$H$4,$D170,0),0)</f>
        <v>0</v>
      </c>
      <c r="AF170" s="116">
        <f>IF(OR(MONTH($B170)=7,MONTH($B170)=8,MONTH($B170)=9),IF($G170=Paramètres!$H$5,$D170,0),0)</f>
        <v>0</v>
      </c>
      <c r="AG170" s="116">
        <f>IF(MONTH($B170)=7,IF($G170=Paramètres!$F$4,$D170,0),0)</f>
        <v>0</v>
      </c>
      <c r="AH170" s="116">
        <f>IF(MONTH($B170)=8,IF($G170=Paramètres!$H$2,$D170,0),0)</f>
        <v>0</v>
      </c>
      <c r="AI170" s="116">
        <f>IF(MONTH($B170)=8,IF($G170=Paramètres!$F$4,$D170,0),0)</f>
        <v>0</v>
      </c>
      <c r="AJ170" s="116">
        <f>IF(MONTH($B170)=9,IF($G170=Paramètres!$H$2,$D170,0),0)</f>
        <v>0</v>
      </c>
      <c r="AK170" s="116">
        <f>IF(MONTH($B170)=9,IF($G170=Paramètres!$F$4,$D170,0),0)</f>
        <v>0</v>
      </c>
      <c r="AL170" s="116">
        <f>IF(MONTH($B170)=10,IF($G170=Paramètres!$H$2,$D170,0),0)</f>
        <v>0</v>
      </c>
      <c r="AM170" s="116">
        <f>IF(OR(MONTH($B170)=10,MONTH($B170)=11,MONTH($B170)=12),IF($G170=Paramètres!$H$3,$D170,0),0)</f>
        <v>0</v>
      </c>
      <c r="AN170" s="116">
        <f>IF(OR(MONTH($B170)=10,MONTH($B170)=11,MONTH($B170)=12),IF($G170=Paramètres!$H$4,$D170,0),0)</f>
        <v>0</v>
      </c>
      <c r="AO170" s="116">
        <f>IF(OR(MONTH($B170)=10,MONTH($B170)=11,MONTH($B170)=12),IF($G170=Paramètres!$H$5,$D170,0),0)</f>
        <v>0</v>
      </c>
      <c r="AP170" s="116">
        <f>IF(MONTH($B170)=10,IF($G170=Paramètres!$F$4,$D170,0),0)</f>
        <v>0</v>
      </c>
      <c r="AQ170" s="116">
        <f>IF(MONTH($B170)=11,IF($G170=Paramètres!$H$2,$D170,0),0)</f>
        <v>0</v>
      </c>
      <c r="AR170" s="116">
        <f>IF(MONTH($B170)=11,IF($G170=Paramètres!$F$4,$D170,0),0)</f>
        <v>0</v>
      </c>
      <c r="AS170" s="116">
        <f>IF(MONTH($B170)=12,IF($G170=Paramètres!$H$2,$D170,0),0)</f>
        <v>0</v>
      </c>
      <c r="AT170" s="116">
        <f>IF(MONTH($B170)=12,IF($G170=Paramètres!$F$4,$D170,0),0)</f>
        <v>0</v>
      </c>
      <c r="AU170" s="116">
        <f>IF($G170=Paramètres!D$2,$D170,0)</f>
        <v>0</v>
      </c>
      <c r="AV170" s="116">
        <f>IF($G170=Paramètres!D$3,$D170,0)</f>
        <v>0</v>
      </c>
      <c r="AW170" s="116">
        <f>IF($G170=Paramètres!D$4,$D170,0)</f>
        <v>0</v>
      </c>
      <c r="AX170" s="116">
        <f>IF($G170=Paramètres!D$5,$D170,0)</f>
        <v>0</v>
      </c>
      <c r="AY170" s="116">
        <f>IF($G170=Paramètres!D$6,$D170,0)</f>
        <v>0</v>
      </c>
      <c r="AZ170" s="116">
        <f>IF($G170=Paramètres!D$7,$D170,0)</f>
        <v>0</v>
      </c>
      <c r="BA170" s="116">
        <f>IF($G170=Paramètres!D$8,$D170,0)</f>
        <v>0</v>
      </c>
      <c r="BB170" s="116">
        <f>IF($G170=Paramètres!D$9,$D170,0)</f>
        <v>0</v>
      </c>
      <c r="BC170" s="116">
        <f>IF($G170=Paramètres!D$10,$D170,0)</f>
        <v>0</v>
      </c>
      <c r="BD170" s="116">
        <f>IF($G170=Paramètres!D$11,$D170,0)</f>
        <v>0</v>
      </c>
      <c r="BE170" s="116">
        <f>IF($G170=Paramètres!D$12,$D170,0)</f>
        <v>0</v>
      </c>
      <c r="BF170" s="116">
        <f>IF($G170=Paramètres!E$2,$D170,0)</f>
        <v>0</v>
      </c>
      <c r="BG170" s="116">
        <f>IF($G170=Paramètres!E$3,$D170,0)</f>
        <v>0</v>
      </c>
      <c r="BH170" s="116">
        <f>IF($G170=Paramètres!E$4,$D170,0)</f>
        <v>0</v>
      </c>
      <c r="BI170" s="116">
        <f>IF($G170=Paramètres!F$2,$D170,0)</f>
        <v>0</v>
      </c>
      <c r="BJ170" s="116">
        <f>IF($G170=Paramètres!F$3,$D170,0)</f>
        <v>0</v>
      </c>
      <c r="BK170" s="116">
        <f>IF($G170=Paramètres!F$5,$D170,0)</f>
        <v>0</v>
      </c>
      <c r="BL170" s="116">
        <f>IF($G170=Paramètres!F$6,$D170,0)</f>
        <v>0</v>
      </c>
      <c r="BM170" s="116">
        <f>IF($G170=Paramètres!F$7,$D170,0)</f>
        <v>0</v>
      </c>
      <c r="BN170" s="116">
        <f>IF($G170=Paramètres!F$8,$D170,0)</f>
        <v>0</v>
      </c>
      <c r="BO170" s="116">
        <f>IF($G170=Paramètres!F$9,$D170,0)</f>
        <v>0</v>
      </c>
      <c r="BP170" s="116">
        <f t="shared" si="105"/>
        <v>0</v>
      </c>
      <c r="BQ170" s="116">
        <f>IF($G170=Paramètres!H$6,$D170,0)</f>
        <v>0</v>
      </c>
      <c r="BR170" s="116">
        <f>IF($G170=Paramètres!I$2,$D170,0)</f>
        <v>0</v>
      </c>
      <c r="BS170" s="116">
        <f>IF($G170=Paramètres!I$3,$D170,0)</f>
        <v>0</v>
      </c>
      <c r="BT170" s="116">
        <f>IF($G170=Paramètres!I$4,$D170,0)</f>
        <v>0</v>
      </c>
      <c r="BU170" s="116">
        <f>IF($G170=Paramètres!J$2,$D170,0)</f>
        <v>0</v>
      </c>
      <c r="BV170" s="116">
        <f>IF($G170=Paramètres!J$3,$D170,0)</f>
        <v>0</v>
      </c>
      <c r="BW170" s="116">
        <f>IF($G170=Paramètres!J$4,$D170,0)</f>
        <v>0</v>
      </c>
      <c r="BX170" s="116">
        <f t="shared" si="107"/>
        <v>0</v>
      </c>
      <c r="BY170" s="116">
        <f t="shared" si="108"/>
        <v>0</v>
      </c>
      <c r="BZ170" s="116">
        <f t="shared" si="109"/>
        <v>0</v>
      </c>
      <c r="CA170" s="116">
        <f t="shared" si="110"/>
        <v>0</v>
      </c>
      <c r="CB170" s="116">
        <f t="shared" si="111"/>
        <v>0</v>
      </c>
      <c r="CC170" s="116">
        <f t="shared" si="112"/>
        <v>0</v>
      </c>
      <c r="CD170" s="116">
        <f t="shared" si="113"/>
        <v>0</v>
      </c>
      <c r="CE170" s="116">
        <f t="shared" si="114"/>
        <v>0</v>
      </c>
      <c r="CF170" s="116">
        <f t="shared" si="115"/>
        <v>0</v>
      </c>
      <c r="CG170" s="116">
        <f t="shared" si="116"/>
        <v>0</v>
      </c>
      <c r="CH170" s="116">
        <f t="shared" si="117"/>
        <v>0</v>
      </c>
      <c r="CI170" s="116">
        <f t="shared" si="118"/>
        <v>0</v>
      </c>
      <c r="CJ170" s="116">
        <f t="shared" si="119"/>
        <v>0</v>
      </c>
      <c r="CK170" s="116">
        <f t="shared" si="120"/>
        <v>0</v>
      </c>
      <c r="CL170" s="116">
        <f t="shared" si="121"/>
        <v>0</v>
      </c>
      <c r="CM170" s="116">
        <f t="shared" si="122"/>
        <v>0</v>
      </c>
      <c r="CN170" s="116">
        <f t="shared" si="123"/>
        <v>0</v>
      </c>
      <c r="CO170" s="116">
        <f t="shared" si="124"/>
        <v>0</v>
      </c>
      <c r="CP170" s="116">
        <f t="shared" si="125"/>
        <v>0</v>
      </c>
      <c r="CQ170" s="116">
        <f t="shared" si="126"/>
        <v>0</v>
      </c>
      <c r="CR170" s="116">
        <f t="shared" si="127"/>
        <v>0</v>
      </c>
      <c r="CS170" s="116">
        <f t="shared" si="128"/>
        <v>0</v>
      </c>
      <c r="CT170" s="116">
        <f t="shared" si="129"/>
        <v>0</v>
      </c>
      <c r="CU170" s="116">
        <f t="shared" si="130"/>
        <v>0</v>
      </c>
    </row>
    <row r="171" spans="5:99">
      <c r="E171" s="106"/>
      <c r="F171" s="109"/>
      <c r="G171" s="109"/>
      <c r="H171" s="109"/>
      <c r="I171" s="109"/>
      <c r="J171" s="110" t="str">
        <f t="shared" si="106"/>
        <v/>
      </c>
      <c r="K171" s="116">
        <f>IF(MONTH($B171)=1,IF($G171=Paramètres!H$2,$D171,0),0)</f>
        <v>0</v>
      </c>
      <c r="L171" s="116">
        <f>IF(OR(MONTH($B171)=1,MONTH($B171)=2,MONTH($B171)=3),IF($G171=Paramètres!H$3,$D171,0),0)</f>
        <v>0</v>
      </c>
      <c r="M171" s="116">
        <f>IF(OR(MONTH($B171)=1,MONTH($B171)=2,MONTH($B171)=3),IF($G171=Paramètres!H$4,$D171,0),0)</f>
        <v>0</v>
      </c>
      <c r="N171" s="116">
        <f>IF(OR(MONTH($B171)=1,MONTH($B171)=2,MONTH($B171)=3),IF($G171=Paramètres!H$5,$D171,0),0)</f>
        <v>0</v>
      </c>
      <c r="O171" s="116">
        <f>IF(MONTH($B171)=1,IF($G171=Paramètres!F$4,$D171,0),0)</f>
        <v>0</v>
      </c>
      <c r="P171" s="116">
        <f>IF(MONTH($B171)=2,IF($G171=Paramètres!$H$2,$D171,0),0)</f>
        <v>0</v>
      </c>
      <c r="Q171" s="116">
        <f>IF(MONTH($B171)=2,IF($G171=Paramètres!$F$4,$D171,0),0)</f>
        <v>0</v>
      </c>
      <c r="R171" s="116">
        <f>IF(MONTH($B171)=3,IF($G171=Paramètres!$H$2,$D171,0),0)</f>
        <v>0</v>
      </c>
      <c r="S171" s="116">
        <f>IF(MONTH($B171)=3,IF($G171=Paramètres!$F$4,$D171,0),0)</f>
        <v>0</v>
      </c>
      <c r="T171" s="116">
        <f>IF(MONTH($B171)=4,IF($G171=Paramètres!$H$2,$D171,0),0)</f>
        <v>0</v>
      </c>
      <c r="U171" s="116">
        <f>IF(OR(MONTH($B171)=4,MONTH($B171)=5,MONTH($B171)=6),IF($G171=Paramètres!$H$3,$D171,0),0)</f>
        <v>0</v>
      </c>
      <c r="V171" s="116">
        <f>IF(OR(MONTH($B171)=4,MONTH($B171)=5,MONTH($B171)=6),IF($G171=Paramètres!$H$4,$D171,0),0)</f>
        <v>0</v>
      </c>
      <c r="W171" s="116">
        <f>IF(OR(MONTH($B171)=4,MONTH($B171)=5,MONTH($B171)=6),IF($G171=Paramètres!$H$5,$D171,0),0)</f>
        <v>0</v>
      </c>
      <c r="X171" s="116">
        <f>IF(MONTH($B171)=4,IF($G171=Paramètres!$F$4,$D171,0),0)</f>
        <v>0</v>
      </c>
      <c r="Y171" s="116">
        <f>IF(MONTH($B171)=5,IF($G171=Paramètres!$H$2,$D171,0),0)</f>
        <v>0</v>
      </c>
      <c r="Z171" s="116">
        <f>IF(MONTH($B171)=5,IF($G171=Paramètres!$F$4,$D171,0),0)</f>
        <v>0</v>
      </c>
      <c r="AA171" s="116">
        <f>IF(MONTH($B171)=6,IF($G171=Paramètres!$H$2,$D171,0),0)</f>
        <v>0</v>
      </c>
      <c r="AB171" s="116">
        <f>IF(MONTH($B171)=6,IF($G171=Paramètres!$F$4,$D171,0),0)</f>
        <v>0</v>
      </c>
      <c r="AC171" s="116">
        <f>IF(MONTH($B171)=7,IF($G171=Paramètres!$H$2,$D171,0),0)</f>
        <v>0</v>
      </c>
      <c r="AD171" s="116">
        <f>IF(OR(MONTH($B171)=7,MONTH($B171)=8,MONTH($B171)=9),IF($G171=Paramètres!$H$3,$D171,0),0)</f>
        <v>0</v>
      </c>
      <c r="AE171" s="116">
        <f>IF(OR(MONTH($B171)=7,MONTH($B171)=8,MONTH($B171)=9),IF($G171=Paramètres!$H$4,$D171,0),0)</f>
        <v>0</v>
      </c>
      <c r="AF171" s="116">
        <f>IF(OR(MONTH($B171)=7,MONTH($B171)=8,MONTH($B171)=9),IF($G171=Paramètres!$H$5,$D171,0),0)</f>
        <v>0</v>
      </c>
      <c r="AG171" s="116">
        <f>IF(MONTH($B171)=7,IF($G171=Paramètres!$F$4,$D171,0),0)</f>
        <v>0</v>
      </c>
      <c r="AH171" s="116">
        <f>IF(MONTH($B171)=8,IF($G171=Paramètres!$H$2,$D171,0),0)</f>
        <v>0</v>
      </c>
      <c r="AI171" s="116">
        <f>IF(MONTH($B171)=8,IF($G171=Paramètres!$F$4,$D171,0),0)</f>
        <v>0</v>
      </c>
      <c r="AJ171" s="116">
        <f>IF(MONTH($B171)=9,IF($G171=Paramètres!$H$2,$D171,0),0)</f>
        <v>0</v>
      </c>
      <c r="AK171" s="116">
        <f>IF(MONTH($B171)=9,IF($G171=Paramètres!$F$4,$D171,0),0)</f>
        <v>0</v>
      </c>
      <c r="AL171" s="116">
        <f>IF(MONTH($B171)=10,IF($G171=Paramètres!$H$2,$D171,0),0)</f>
        <v>0</v>
      </c>
      <c r="AM171" s="116">
        <f>IF(OR(MONTH($B171)=10,MONTH($B171)=11,MONTH($B171)=12),IF($G171=Paramètres!$H$3,$D171,0),0)</f>
        <v>0</v>
      </c>
      <c r="AN171" s="116">
        <f>IF(OR(MONTH($B171)=10,MONTH($B171)=11,MONTH($B171)=12),IF($G171=Paramètres!$H$4,$D171,0),0)</f>
        <v>0</v>
      </c>
      <c r="AO171" s="116">
        <f>IF(OR(MONTH($B171)=10,MONTH($B171)=11,MONTH($B171)=12),IF($G171=Paramètres!$H$5,$D171,0),0)</f>
        <v>0</v>
      </c>
      <c r="AP171" s="116">
        <f>IF(MONTH($B171)=10,IF($G171=Paramètres!$F$4,$D171,0),0)</f>
        <v>0</v>
      </c>
      <c r="AQ171" s="116">
        <f>IF(MONTH($B171)=11,IF($G171=Paramètres!$H$2,$D171,0),0)</f>
        <v>0</v>
      </c>
      <c r="AR171" s="116">
        <f>IF(MONTH($B171)=11,IF($G171=Paramètres!$F$4,$D171,0),0)</f>
        <v>0</v>
      </c>
      <c r="AS171" s="116">
        <f>IF(MONTH($B171)=12,IF($G171=Paramètres!$H$2,$D171,0),0)</f>
        <v>0</v>
      </c>
      <c r="AT171" s="116">
        <f>IF(MONTH($B171)=12,IF($G171=Paramètres!$F$4,$D171,0),0)</f>
        <v>0</v>
      </c>
      <c r="AU171" s="116">
        <f>IF($G171=Paramètres!D$2,$D171,0)</f>
        <v>0</v>
      </c>
      <c r="AV171" s="116">
        <f>IF($G171=Paramètres!D$3,$D171,0)</f>
        <v>0</v>
      </c>
      <c r="AW171" s="116">
        <f>IF($G171=Paramètres!D$4,$D171,0)</f>
        <v>0</v>
      </c>
      <c r="AX171" s="116">
        <f>IF($G171=Paramètres!D$5,$D171,0)</f>
        <v>0</v>
      </c>
      <c r="AY171" s="116">
        <f>IF($G171=Paramètres!D$6,$D171,0)</f>
        <v>0</v>
      </c>
      <c r="AZ171" s="116">
        <f>IF($G171=Paramètres!D$7,$D171,0)</f>
        <v>0</v>
      </c>
      <c r="BA171" s="116">
        <f>IF($G171=Paramètres!D$8,$D171,0)</f>
        <v>0</v>
      </c>
      <c r="BB171" s="116">
        <f>IF($G171=Paramètres!D$9,$D171,0)</f>
        <v>0</v>
      </c>
      <c r="BC171" s="116">
        <f>IF($G171=Paramètres!D$10,$D171,0)</f>
        <v>0</v>
      </c>
      <c r="BD171" s="116">
        <f>IF($G171=Paramètres!D$11,$D171,0)</f>
        <v>0</v>
      </c>
      <c r="BE171" s="116">
        <f>IF($G171=Paramètres!D$12,$D171,0)</f>
        <v>0</v>
      </c>
      <c r="BF171" s="116">
        <f>IF($G171=Paramètres!E$2,$D171,0)</f>
        <v>0</v>
      </c>
      <c r="BG171" s="116">
        <f>IF($G171=Paramètres!E$3,$D171,0)</f>
        <v>0</v>
      </c>
      <c r="BH171" s="116">
        <f>IF($G171=Paramètres!E$4,$D171,0)</f>
        <v>0</v>
      </c>
      <c r="BI171" s="116">
        <f>IF($G171=Paramètres!F$2,$D171,0)</f>
        <v>0</v>
      </c>
      <c r="BJ171" s="116">
        <f>IF($G171=Paramètres!F$3,$D171,0)</f>
        <v>0</v>
      </c>
      <c r="BK171" s="116">
        <f>IF($G171=Paramètres!F$5,$D171,0)</f>
        <v>0</v>
      </c>
      <c r="BL171" s="116">
        <f>IF($G171=Paramètres!F$6,$D171,0)</f>
        <v>0</v>
      </c>
      <c r="BM171" s="116">
        <f>IF($G171=Paramètres!F$7,$D171,0)</f>
        <v>0</v>
      </c>
      <c r="BN171" s="116">
        <f>IF($G171=Paramètres!F$8,$D171,0)</f>
        <v>0</v>
      </c>
      <c r="BO171" s="116">
        <f>IF($G171=Paramètres!F$9,$D171,0)</f>
        <v>0</v>
      </c>
      <c r="BP171" s="116">
        <f t="shared" si="105"/>
        <v>0</v>
      </c>
      <c r="BQ171" s="116">
        <f>IF($G171=Paramètres!H$6,$D171,0)</f>
        <v>0</v>
      </c>
      <c r="BR171" s="116">
        <f>IF($G171=Paramètres!I$2,$D171,0)</f>
        <v>0</v>
      </c>
      <c r="BS171" s="116">
        <f>IF($G171=Paramètres!I$3,$D171,0)</f>
        <v>0</v>
      </c>
      <c r="BT171" s="116">
        <f>IF($G171=Paramètres!I$4,$D171,0)</f>
        <v>0</v>
      </c>
      <c r="BU171" s="116">
        <f>IF($G171=Paramètres!J$2,$D171,0)</f>
        <v>0</v>
      </c>
      <c r="BV171" s="116">
        <f>IF($G171=Paramètres!J$3,$D171,0)</f>
        <v>0</v>
      </c>
      <c r="BW171" s="116">
        <f>IF($G171=Paramètres!J$4,$D171,0)</f>
        <v>0</v>
      </c>
      <c r="BX171" s="116">
        <f t="shared" si="107"/>
        <v>0</v>
      </c>
      <c r="BY171" s="116">
        <f t="shared" si="108"/>
        <v>0</v>
      </c>
      <c r="BZ171" s="116">
        <f t="shared" si="109"/>
        <v>0</v>
      </c>
      <c r="CA171" s="116">
        <f t="shared" si="110"/>
        <v>0</v>
      </c>
      <c r="CB171" s="116">
        <f t="shared" si="111"/>
        <v>0</v>
      </c>
      <c r="CC171" s="116">
        <f t="shared" si="112"/>
        <v>0</v>
      </c>
      <c r="CD171" s="116">
        <f t="shared" si="113"/>
        <v>0</v>
      </c>
      <c r="CE171" s="116">
        <f t="shared" si="114"/>
        <v>0</v>
      </c>
      <c r="CF171" s="116">
        <f t="shared" si="115"/>
        <v>0</v>
      </c>
      <c r="CG171" s="116">
        <f t="shared" si="116"/>
        <v>0</v>
      </c>
      <c r="CH171" s="116">
        <f t="shared" si="117"/>
        <v>0</v>
      </c>
      <c r="CI171" s="116">
        <f t="shared" si="118"/>
        <v>0</v>
      </c>
      <c r="CJ171" s="116">
        <f t="shared" si="119"/>
        <v>0</v>
      </c>
      <c r="CK171" s="116">
        <f t="shared" si="120"/>
        <v>0</v>
      </c>
      <c r="CL171" s="116">
        <f t="shared" si="121"/>
        <v>0</v>
      </c>
      <c r="CM171" s="116">
        <f t="shared" si="122"/>
        <v>0</v>
      </c>
      <c r="CN171" s="116">
        <f t="shared" si="123"/>
        <v>0</v>
      </c>
      <c r="CO171" s="116">
        <f t="shared" si="124"/>
        <v>0</v>
      </c>
      <c r="CP171" s="116">
        <f t="shared" si="125"/>
        <v>0</v>
      </c>
      <c r="CQ171" s="116">
        <f t="shared" si="126"/>
        <v>0</v>
      </c>
      <c r="CR171" s="116">
        <f t="shared" si="127"/>
        <v>0</v>
      </c>
      <c r="CS171" s="116">
        <f t="shared" si="128"/>
        <v>0</v>
      </c>
      <c r="CT171" s="116">
        <f t="shared" si="129"/>
        <v>0</v>
      </c>
      <c r="CU171" s="116">
        <f t="shared" si="130"/>
        <v>0</v>
      </c>
    </row>
    <row r="172" spans="5:99">
      <c r="E172" s="106"/>
      <c r="F172" s="109"/>
      <c r="G172" s="109"/>
      <c r="H172" s="109"/>
      <c r="I172" s="109"/>
      <c r="J172" s="110" t="str">
        <f t="shared" si="106"/>
        <v/>
      </c>
      <c r="K172" s="116">
        <f>IF(MONTH($B172)=1,IF($G172=Paramètres!H$2,$D172,0),0)</f>
        <v>0</v>
      </c>
      <c r="L172" s="116">
        <f>IF(OR(MONTH($B172)=1,MONTH($B172)=2,MONTH($B172)=3),IF($G172=Paramètres!H$3,$D172,0),0)</f>
        <v>0</v>
      </c>
      <c r="M172" s="116">
        <f>IF(OR(MONTH($B172)=1,MONTH($B172)=2,MONTH($B172)=3),IF($G172=Paramètres!H$4,$D172,0),0)</f>
        <v>0</v>
      </c>
      <c r="N172" s="116">
        <f>IF(OR(MONTH($B172)=1,MONTH($B172)=2,MONTH($B172)=3),IF($G172=Paramètres!H$5,$D172,0),0)</f>
        <v>0</v>
      </c>
      <c r="O172" s="116">
        <f>IF(MONTH($B172)=1,IF($G172=Paramètres!F$4,$D172,0),0)</f>
        <v>0</v>
      </c>
      <c r="P172" s="116">
        <f>IF(MONTH($B172)=2,IF($G172=Paramètres!$H$2,$D172,0),0)</f>
        <v>0</v>
      </c>
      <c r="Q172" s="116">
        <f>IF(MONTH($B172)=2,IF($G172=Paramètres!$F$4,$D172,0),0)</f>
        <v>0</v>
      </c>
      <c r="R172" s="116">
        <f>IF(MONTH($B172)=3,IF($G172=Paramètres!$H$2,$D172,0),0)</f>
        <v>0</v>
      </c>
      <c r="S172" s="116">
        <f>IF(MONTH($B172)=3,IF($G172=Paramètres!$F$4,$D172,0),0)</f>
        <v>0</v>
      </c>
      <c r="T172" s="116">
        <f>IF(MONTH($B172)=4,IF($G172=Paramètres!$H$2,$D172,0),0)</f>
        <v>0</v>
      </c>
      <c r="U172" s="116">
        <f>IF(OR(MONTH($B172)=4,MONTH($B172)=5,MONTH($B172)=6),IF($G172=Paramètres!$H$3,$D172,0),0)</f>
        <v>0</v>
      </c>
      <c r="V172" s="116">
        <f>IF(OR(MONTH($B172)=4,MONTH($B172)=5,MONTH($B172)=6),IF($G172=Paramètres!$H$4,$D172,0),0)</f>
        <v>0</v>
      </c>
      <c r="W172" s="116">
        <f>IF(OR(MONTH($B172)=4,MONTH($B172)=5,MONTH($B172)=6),IF($G172=Paramètres!$H$5,$D172,0),0)</f>
        <v>0</v>
      </c>
      <c r="X172" s="116">
        <f>IF(MONTH($B172)=4,IF($G172=Paramètres!$F$4,$D172,0),0)</f>
        <v>0</v>
      </c>
      <c r="Y172" s="116">
        <f>IF(MONTH($B172)=5,IF($G172=Paramètres!$H$2,$D172,0),0)</f>
        <v>0</v>
      </c>
      <c r="Z172" s="116">
        <f>IF(MONTH($B172)=5,IF($G172=Paramètres!$F$4,$D172,0),0)</f>
        <v>0</v>
      </c>
      <c r="AA172" s="116">
        <f>IF(MONTH($B172)=6,IF($G172=Paramètres!$H$2,$D172,0),0)</f>
        <v>0</v>
      </c>
      <c r="AB172" s="116">
        <f>IF(MONTH($B172)=6,IF($G172=Paramètres!$F$4,$D172,0),0)</f>
        <v>0</v>
      </c>
      <c r="AC172" s="116">
        <f>IF(MONTH($B172)=7,IF($G172=Paramètres!$H$2,$D172,0),0)</f>
        <v>0</v>
      </c>
      <c r="AD172" s="116">
        <f>IF(OR(MONTH($B172)=7,MONTH($B172)=8,MONTH($B172)=9),IF($G172=Paramètres!$H$3,$D172,0),0)</f>
        <v>0</v>
      </c>
      <c r="AE172" s="116">
        <f>IF(OR(MONTH($B172)=7,MONTH($B172)=8,MONTH($B172)=9),IF($G172=Paramètres!$H$4,$D172,0),0)</f>
        <v>0</v>
      </c>
      <c r="AF172" s="116">
        <f>IF(OR(MONTH($B172)=7,MONTH($B172)=8,MONTH($B172)=9),IF($G172=Paramètres!$H$5,$D172,0),0)</f>
        <v>0</v>
      </c>
      <c r="AG172" s="116">
        <f>IF(MONTH($B172)=7,IF($G172=Paramètres!$F$4,$D172,0),0)</f>
        <v>0</v>
      </c>
      <c r="AH172" s="116">
        <f>IF(MONTH($B172)=8,IF($G172=Paramètres!$H$2,$D172,0),0)</f>
        <v>0</v>
      </c>
      <c r="AI172" s="116">
        <f>IF(MONTH($B172)=8,IF($G172=Paramètres!$F$4,$D172,0),0)</f>
        <v>0</v>
      </c>
      <c r="AJ172" s="116">
        <f>IF(MONTH($B172)=9,IF($G172=Paramètres!$H$2,$D172,0),0)</f>
        <v>0</v>
      </c>
      <c r="AK172" s="116">
        <f>IF(MONTH($B172)=9,IF($G172=Paramètres!$F$4,$D172,0),0)</f>
        <v>0</v>
      </c>
      <c r="AL172" s="116">
        <f>IF(MONTH($B172)=10,IF($G172=Paramètres!$H$2,$D172,0),0)</f>
        <v>0</v>
      </c>
      <c r="AM172" s="116">
        <f>IF(OR(MONTH($B172)=10,MONTH($B172)=11,MONTH($B172)=12),IF($G172=Paramètres!$H$3,$D172,0),0)</f>
        <v>0</v>
      </c>
      <c r="AN172" s="116">
        <f>IF(OR(MONTH($B172)=10,MONTH($B172)=11,MONTH($B172)=12),IF($G172=Paramètres!$H$4,$D172,0),0)</f>
        <v>0</v>
      </c>
      <c r="AO172" s="116">
        <f>IF(OR(MONTH($B172)=10,MONTH($B172)=11,MONTH($B172)=12),IF($G172=Paramètres!$H$5,$D172,0),0)</f>
        <v>0</v>
      </c>
      <c r="AP172" s="116">
        <f>IF(MONTH($B172)=10,IF($G172=Paramètres!$F$4,$D172,0),0)</f>
        <v>0</v>
      </c>
      <c r="AQ172" s="116">
        <f>IF(MONTH($B172)=11,IF($G172=Paramètres!$H$2,$D172,0),0)</f>
        <v>0</v>
      </c>
      <c r="AR172" s="116">
        <f>IF(MONTH($B172)=11,IF($G172=Paramètres!$F$4,$D172,0),0)</f>
        <v>0</v>
      </c>
      <c r="AS172" s="116">
        <f>IF(MONTH($B172)=12,IF($G172=Paramètres!$H$2,$D172,0),0)</f>
        <v>0</v>
      </c>
      <c r="AT172" s="116">
        <f>IF(MONTH($B172)=12,IF($G172=Paramètres!$F$4,$D172,0),0)</f>
        <v>0</v>
      </c>
      <c r="AU172" s="116">
        <f>IF($G172=Paramètres!D$2,$D172,0)</f>
        <v>0</v>
      </c>
      <c r="AV172" s="116">
        <f>IF($G172=Paramètres!D$3,$D172,0)</f>
        <v>0</v>
      </c>
      <c r="AW172" s="116">
        <f>IF($G172=Paramètres!D$4,$D172,0)</f>
        <v>0</v>
      </c>
      <c r="AX172" s="116">
        <f>IF($G172=Paramètres!D$5,$D172,0)</f>
        <v>0</v>
      </c>
      <c r="AY172" s="116">
        <f>IF($G172=Paramètres!D$6,$D172,0)</f>
        <v>0</v>
      </c>
      <c r="AZ172" s="116">
        <f>IF($G172=Paramètres!D$7,$D172,0)</f>
        <v>0</v>
      </c>
      <c r="BA172" s="116">
        <f>IF($G172=Paramètres!D$8,$D172,0)</f>
        <v>0</v>
      </c>
      <c r="BB172" s="116">
        <f>IF($G172=Paramètres!D$9,$D172,0)</f>
        <v>0</v>
      </c>
      <c r="BC172" s="116">
        <f>IF($G172=Paramètres!D$10,$D172,0)</f>
        <v>0</v>
      </c>
      <c r="BD172" s="116">
        <f>IF($G172=Paramètres!D$11,$D172,0)</f>
        <v>0</v>
      </c>
      <c r="BE172" s="116">
        <f>IF($G172=Paramètres!D$12,$D172,0)</f>
        <v>0</v>
      </c>
      <c r="BF172" s="116">
        <f>IF($G172=Paramètres!E$2,$D172,0)</f>
        <v>0</v>
      </c>
      <c r="BG172" s="116">
        <f>IF($G172=Paramètres!E$3,$D172,0)</f>
        <v>0</v>
      </c>
      <c r="BH172" s="116">
        <f>IF($G172=Paramètres!E$4,$D172,0)</f>
        <v>0</v>
      </c>
      <c r="BI172" s="116">
        <f>IF($G172=Paramètres!F$2,$D172,0)</f>
        <v>0</v>
      </c>
      <c r="BJ172" s="116">
        <f>IF($G172=Paramètres!F$3,$D172,0)</f>
        <v>0</v>
      </c>
      <c r="BK172" s="116">
        <f>IF($G172=Paramètres!F$5,$D172,0)</f>
        <v>0</v>
      </c>
      <c r="BL172" s="116">
        <f>IF($G172=Paramètres!F$6,$D172,0)</f>
        <v>0</v>
      </c>
      <c r="BM172" s="116">
        <f>IF($G172=Paramètres!F$7,$D172,0)</f>
        <v>0</v>
      </c>
      <c r="BN172" s="116">
        <f>IF($G172=Paramètres!F$8,$D172,0)</f>
        <v>0</v>
      </c>
      <c r="BO172" s="116">
        <f>IF($G172=Paramètres!F$9,$D172,0)</f>
        <v>0</v>
      </c>
      <c r="BP172" s="116">
        <f t="shared" si="105"/>
        <v>0</v>
      </c>
      <c r="BQ172" s="116">
        <f>IF($G172=Paramètres!H$6,$D172,0)</f>
        <v>0</v>
      </c>
      <c r="BR172" s="116">
        <f>IF($G172=Paramètres!I$2,$D172,0)</f>
        <v>0</v>
      </c>
      <c r="BS172" s="116">
        <f>IF($G172=Paramètres!I$3,$D172,0)</f>
        <v>0</v>
      </c>
      <c r="BT172" s="116">
        <f>IF($G172=Paramètres!I$4,$D172,0)</f>
        <v>0</v>
      </c>
      <c r="BU172" s="116">
        <f>IF($G172=Paramètres!J$2,$D172,0)</f>
        <v>0</v>
      </c>
      <c r="BV172" s="116">
        <f>IF($G172=Paramètres!J$3,$D172,0)</f>
        <v>0</v>
      </c>
      <c r="BW172" s="116">
        <f>IF($G172=Paramètres!J$4,$D172,0)</f>
        <v>0</v>
      </c>
      <c r="BX172" s="116">
        <f t="shared" si="107"/>
        <v>0</v>
      </c>
      <c r="BY172" s="116">
        <f t="shared" si="108"/>
        <v>0</v>
      </c>
      <c r="BZ172" s="116">
        <f t="shared" si="109"/>
        <v>0</v>
      </c>
      <c r="CA172" s="116">
        <f t="shared" si="110"/>
        <v>0</v>
      </c>
      <c r="CB172" s="116">
        <f t="shared" si="111"/>
        <v>0</v>
      </c>
      <c r="CC172" s="116">
        <f t="shared" si="112"/>
        <v>0</v>
      </c>
      <c r="CD172" s="116">
        <f t="shared" si="113"/>
        <v>0</v>
      </c>
      <c r="CE172" s="116">
        <f t="shared" si="114"/>
        <v>0</v>
      </c>
      <c r="CF172" s="116">
        <f t="shared" si="115"/>
        <v>0</v>
      </c>
      <c r="CG172" s="116">
        <f t="shared" si="116"/>
        <v>0</v>
      </c>
      <c r="CH172" s="116">
        <f t="shared" si="117"/>
        <v>0</v>
      </c>
      <c r="CI172" s="116">
        <f t="shared" si="118"/>
        <v>0</v>
      </c>
      <c r="CJ172" s="116">
        <f t="shared" si="119"/>
        <v>0</v>
      </c>
      <c r="CK172" s="116">
        <f t="shared" si="120"/>
        <v>0</v>
      </c>
      <c r="CL172" s="116">
        <f t="shared" si="121"/>
        <v>0</v>
      </c>
      <c r="CM172" s="116">
        <f t="shared" si="122"/>
        <v>0</v>
      </c>
      <c r="CN172" s="116">
        <f t="shared" si="123"/>
        <v>0</v>
      </c>
      <c r="CO172" s="116">
        <f t="shared" si="124"/>
        <v>0</v>
      </c>
      <c r="CP172" s="116">
        <f t="shared" si="125"/>
        <v>0</v>
      </c>
      <c r="CQ172" s="116">
        <f t="shared" si="126"/>
        <v>0</v>
      </c>
      <c r="CR172" s="116">
        <f t="shared" si="127"/>
        <v>0</v>
      </c>
      <c r="CS172" s="116">
        <f t="shared" si="128"/>
        <v>0</v>
      </c>
      <c r="CT172" s="116">
        <f t="shared" si="129"/>
        <v>0</v>
      </c>
      <c r="CU172" s="116">
        <f t="shared" si="130"/>
        <v>0</v>
      </c>
    </row>
    <row r="173" spans="5:99">
      <c r="E173" s="106"/>
      <c r="F173" s="109"/>
      <c r="G173" s="109"/>
      <c r="H173" s="109"/>
      <c r="I173" s="109"/>
      <c r="J173" s="110" t="str">
        <f t="shared" si="106"/>
        <v/>
      </c>
      <c r="K173" s="116">
        <f>IF(MONTH($B173)=1,IF($G173=Paramètres!H$2,$D173,0),0)</f>
        <v>0</v>
      </c>
      <c r="L173" s="116">
        <f>IF(OR(MONTH($B173)=1,MONTH($B173)=2,MONTH($B173)=3),IF($G173=Paramètres!H$3,$D173,0),0)</f>
        <v>0</v>
      </c>
      <c r="M173" s="116">
        <f>IF(OR(MONTH($B173)=1,MONTH($B173)=2,MONTH($B173)=3),IF($G173=Paramètres!H$4,$D173,0),0)</f>
        <v>0</v>
      </c>
      <c r="N173" s="116">
        <f>IF(OR(MONTH($B173)=1,MONTH($B173)=2,MONTH($B173)=3),IF($G173=Paramètres!H$5,$D173,0),0)</f>
        <v>0</v>
      </c>
      <c r="O173" s="116">
        <f>IF(MONTH($B173)=1,IF($G173=Paramètres!F$4,$D173,0),0)</f>
        <v>0</v>
      </c>
      <c r="P173" s="116">
        <f>IF(MONTH($B173)=2,IF($G173=Paramètres!$H$2,$D173,0),0)</f>
        <v>0</v>
      </c>
      <c r="Q173" s="116">
        <f>IF(MONTH($B173)=2,IF($G173=Paramètres!$F$4,$D173,0),0)</f>
        <v>0</v>
      </c>
      <c r="R173" s="116">
        <f>IF(MONTH($B173)=3,IF($G173=Paramètres!$H$2,$D173,0),0)</f>
        <v>0</v>
      </c>
      <c r="S173" s="116">
        <f>IF(MONTH($B173)=3,IF($G173=Paramètres!$F$4,$D173,0),0)</f>
        <v>0</v>
      </c>
      <c r="T173" s="116">
        <f>IF(MONTH($B173)=4,IF($G173=Paramètres!$H$2,$D173,0),0)</f>
        <v>0</v>
      </c>
      <c r="U173" s="116">
        <f>IF(OR(MONTH($B173)=4,MONTH($B173)=5,MONTH($B173)=6),IF($G173=Paramètres!$H$3,$D173,0),0)</f>
        <v>0</v>
      </c>
      <c r="V173" s="116">
        <f>IF(OR(MONTH($B173)=4,MONTH($B173)=5,MONTH($B173)=6),IF($G173=Paramètres!$H$4,$D173,0),0)</f>
        <v>0</v>
      </c>
      <c r="W173" s="116">
        <f>IF(OR(MONTH($B173)=4,MONTH($B173)=5,MONTH($B173)=6),IF($G173=Paramètres!$H$5,$D173,0),0)</f>
        <v>0</v>
      </c>
      <c r="X173" s="116">
        <f>IF(MONTH($B173)=4,IF($G173=Paramètres!$F$4,$D173,0),0)</f>
        <v>0</v>
      </c>
      <c r="Y173" s="116">
        <f>IF(MONTH($B173)=5,IF($G173=Paramètres!$H$2,$D173,0),0)</f>
        <v>0</v>
      </c>
      <c r="Z173" s="116">
        <f>IF(MONTH($B173)=5,IF($G173=Paramètres!$F$4,$D173,0),0)</f>
        <v>0</v>
      </c>
      <c r="AA173" s="116">
        <f>IF(MONTH($B173)=6,IF($G173=Paramètres!$H$2,$D173,0),0)</f>
        <v>0</v>
      </c>
      <c r="AB173" s="116">
        <f>IF(MONTH($B173)=6,IF($G173=Paramètres!$F$4,$D173,0),0)</f>
        <v>0</v>
      </c>
      <c r="AC173" s="116">
        <f>IF(MONTH($B173)=7,IF($G173=Paramètres!$H$2,$D173,0),0)</f>
        <v>0</v>
      </c>
      <c r="AD173" s="116">
        <f>IF(OR(MONTH($B173)=7,MONTH($B173)=8,MONTH($B173)=9),IF($G173=Paramètres!$H$3,$D173,0),0)</f>
        <v>0</v>
      </c>
      <c r="AE173" s="116">
        <f>IF(OR(MONTH($B173)=7,MONTH($B173)=8,MONTH($B173)=9),IF($G173=Paramètres!$H$4,$D173,0),0)</f>
        <v>0</v>
      </c>
      <c r="AF173" s="116">
        <f>IF(OR(MONTH($B173)=7,MONTH($B173)=8,MONTH($B173)=9),IF($G173=Paramètres!$H$5,$D173,0),0)</f>
        <v>0</v>
      </c>
      <c r="AG173" s="116">
        <f>IF(MONTH($B173)=7,IF($G173=Paramètres!$F$4,$D173,0),0)</f>
        <v>0</v>
      </c>
      <c r="AH173" s="116">
        <f>IF(MONTH($B173)=8,IF($G173=Paramètres!$H$2,$D173,0),0)</f>
        <v>0</v>
      </c>
      <c r="AI173" s="116">
        <f>IF(MONTH($B173)=8,IF($G173=Paramètres!$F$4,$D173,0),0)</f>
        <v>0</v>
      </c>
      <c r="AJ173" s="116">
        <f>IF(MONTH($B173)=9,IF($G173=Paramètres!$H$2,$D173,0),0)</f>
        <v>0</v>
      </c>
      <c r="AK173" s="116">
        <f>IF(MONTH($B173)=9,IF($G173=Paramètres!$F$4,$D173,0),0)</f>
        <v>0</v>
      </c>
      <c r="AL173" s="116">
        <f>IF(MONTH($B173)=10,IF($G173=Paramètres!$H$2,$D173,0),0)</f>
        <v>0</v>
      </c>
      <c r="AM173" s="116">
        <f>IF(OR(MONTH($B173)=10,MONTH($B173)=11,MONTH($B173)=12),IF($G173=Paramètres!$H$3,$D173,0),0)</f>
        <v>0</v>
      </c>
      <c r="AN173" s="116">
        <f>IF(OR(MONTH($B173)=10,MONTH($B173)=11,MONTH($B173)=12),IF($G173=Paramètres!$H$4,$D173,0),0)</f>
        <v>0</v>
      </c>
      <c r="AO173" s="116">
        <f>IF(OR(MONTH($B173)=10,MONTH($B173)=11,MONTH($B173)=12),IF($G173=Paramètres!$H$5,$D173,0),0)</f>
        <v>0</v>
      </c>
      <c r="AP173" s="116">
        <f>IF(MONTH($B173)=10,IF($G173=Paramètres!$F$4,$D173,0),0)</f>
        <v>0</v>
      </c>
      <c r="AQ173" s="116">
        <f>IF(MONTH($B173)=11,IF($G173=Paramètres!$H$2,$D173,0),0)</f>
        <v>0</v>
      </c>
      <c r="AR173" s="116">
        <f>IF(MONTH($B173)=11,IF($G173=Paramètres!$F$4,$D173,0),0)</f>
        <v>0</v>
      </c>
      <c r="AS173" s="116">
        <f>IF(MONTH($B173)=12,IF($G173=Paramètres!$H$2,$D173,0),0)</f>
        <v>0</v>
      </c>
      <c r="AT173" s="116">
        <f>IF(MONTH($B173)=12,IF($G173=Paramètres!$F$4,$D173,0),0)</f>
        <v>0</v>
      </c>
      <c r="AU173" s="116">
        <f>IF($G173=Paramètres!D$2,$D173,0)</f>
        <v>0</v>
      </c>
      <c r="AV173" s="116">
        <f>IF($G173=Paramètres!D$3,$D173,0)</f>
        <v>0</v>
      </c>
      <c r="AW173" s="116">
        <f>IF($G173=Paramètres!D$4,$D173,0)</f>
        <v>0</v>
      </c>
      <c r="AX173" s="116">
        <f>IF($G173=Paramètres!D$5,$D173,0)</f>
        <v>0</v>
      </c>
      <c r="AY173" s="116">
        <f>IF($G173=Paramètres!D$6,$D173,0)</f>
        <v>0</v>
      </c>
      <c r="AZ173" s="116">
        <f>IF($G173=Paramètres!D$7,$D173,0)</f>
        <v>0</v>
      </c>
      <c r="BA173" s="116">
        <f>IF($G173=Paramètres!D$8,$D173,0)</f>
        <v>0</v>
      </c>
      <c r="BB173" s="116">
        <f>IF($G173=Paramètres!D$9,$D173,0)</f>
        <v>0</v>
      </c>
      <c r="BC173" s="116">
        <f>IF($G173=Paramètres!D$10,$D173,0)</f>
        <v>0</v>
      </c>
      <c r="BD173" s="116">
        <f>IF($G173=Paramètres!D$11,$D173,0)</f>
        <v>0</v>
      </c>
      <c r="BE173" s="116">
        <f>IF($G173=Paramètres!D$12,$D173,0)</f>
        <v>0</v>
      </c>
      <c r="BF173" s="116">
        <f>IF($G173=Paramètres!E$2,$D173,0)</f>
        <v>0</v>
      </c>
      <c r="BG173" s="116">
        <f>IF($G173=Paramètres!E$3,$D173,0)</f>
        <v>0</v>
      </c>
      <c r="BH173" s="116">
        <f>IF($G173=Paramètres!E$4,$D173,0)</f>
        <v>0</v>
      </c>
      <c r="BI173" s="116">
        <f>IF($G173=Paramètres!F$2,$D173,0)</f>
        <v>0</v>
      </c>
      <c r="BJ173" s="116">
        <f>IF($G173=Paramètres!F$3,$D173,0)</f>
        <v>0</v>
      </c>
      <c r="BK173" s="116">
        <f>IF($G173=Paramètres!F$5,$D173,0)</f>
        <v>0</v>
      </c>
      <c r="BL173" s="116">
        <f>IF($G173=Paramètres!F$6,$D173,0)</f>
        <v>0</v>
      </c>
      <c r="BM173" s="116">
        <f>IF($G173=Paramètres!F$7,$D173,0)</f>
        <v>0</v>
      </c>
      <c r="BN173" s="116">
        <f>IF($G173=Paramètres!F$8,$D173,0)</f>
        <v>0</v>
      </c>
      <c r="BO173" s="116">
        <f>IF($G173=Paramètres!F$9,$D173,0)</f>
        <v>0</v>
      </c>
      <c r="BP173" s="116">
        <f t="shared" si="105"/>
        <v>0</v>
      </c>
      <c r="BQ173" s="116">
        <f>IF($G173=Paramètres!H$6,$D173,0)</f>
        <v>0</v>
      </c>
      <c r="BR173" s="116">
        <f>IF($G173=Paramètres!I$2,$D173,0)</f>
        <v>0</v>
      </c>
      <c r="BS173" s="116">
        <f>IF($G173=Paramètres!I$3,$D173,0)</f>
        <v>0</v>
      </c>
      <c r="BT173" s="116">
        <f>IF($G173=Paramètres!I$4,$D173,0)</f>
        <v>0</v>
      </c>
      <c r="BU173" s="116">
        <f>IF($G173=Paramètres!J$2,$D173,0)</f>
        <v>0</v>
      </c>
      <c r="BV173" s="116">
        <f>IF($G173=Paramètres!J$3,$D173,0)</f>
        <v>0</v>
      </c>
      <c r="BW173" s="116">
        <f>IF($G173=Paramètres!J$4,$D173,0)</f>
        <v>0</v>
      </c>
      <c r="BX173" s="116">
        <f t="shared" si="107"/>
        <v>0</v>
      </c>
      <c r="BY173" s="116">
        <f t="shared" si="108"/>
        <v>0</v>
      </c>
      <c r="BZ173" s="116">
        <f t="shared" si="109"/>
        <v>0</v>
      </c>
      <c r="CA173" s="116">
        <f t="shared" si="110"/>
        <v>0</v>
      </c>
      <c r="CB173" s="116">
        <f t="shared" si="111"/>
        <v>0</v>
      </c>
      <c r="CC173" s="116">
        <f t="shared" si="112"/>
        <v>0</v>
      </c>
      <c r="CD173" s="116">
        <f t="shared" si="113"/>
        <v>0</v>
      </c>
      <c r="CE173" s="116">
        <f t="shared" si="114"/>
        <v>0</v>
      </c>
      <c r="CF173" s="116">
        <f t="shared" si="115"/>
        <v>0</v>
      </c>
      <c r="CG173" s="116">
        <f t="shared" si="116"/>
        <v>0</v>
      </c>
      <c r="CH173" s="116">
        <f t="shared" si="117"/>
        <v>0</v>
      </c>
      <c r="CI173" s="116">
        <f t="shared" si="118"/>
        <v>0</v>
      </c>
      <c r="CJ173" s="116">
        <f t="shared" si="119"/>
        <v>0</v>
      </c>
      <c r="CK173" s="116">
        <f t="shared" si="120"/>
        <v>0</v>
      </c>
      <c r="CL173" s="116">
        <f t="shared" si="121"/>
        <v>0</v>
      </c>
      <c r="CM173" s="116">
        <f t="shared" si="122"/>
        <v>0</v>
      </c>
      <c r="CN173" s="116">
        <f t="shared" si="123"/>
        <v>0</v>
      </c>
      <c r="CO173" s="116">
        <f t="shared" si="124"/>
        <v>0</v>
      </c>
      <c r="CP173" s="116">
        <f t="shared" si="125"/>
        <v>0</v>
      </c>
      <c r="CQ173" s="116">
        <f t="shared" si="126"/>
        <v>0</v>
      </c>
      <c r="CR173" s="116">
        <f t="shared" si="127"/>
        <v>0</v>
      </c>
      <c r="CS173" s="116">
        <f t="shared" si="128"/>
        <v>0</v>
      </c>
      <c r="CT173" s="116">
        <f t="shared" si="129"/>
        <v>0</v>
      </c>
      <c r="CU173" s="116">
        <f t="shared" si="130"/>
        <v>0</v>
      </c>
    </row>
    <row r="174" spans="5:99">
      <c r="E174" s="106"/>
      <c r="F174" s="109"/>
      <c r="G174" s="109"/>
      <c r="H174" s="109"/>
      <c r="I174" s="109"/>
      <c r="J174" s="110" t="str">
        <f t="shared" si="106"/>
        <v/>
      </c>
      <c r="K174" s="116">
        <f>IF(MONTH($B174)=1,IF($G174=Paramètres!H$2,$D174,0),0)</f>
        <v>0</v>
      </c>
      <c r="L174" s="116">
        <f>IF(OR(MONTH($B174)=1,MONTH($B174)=2,MONTH($B174)=3),IF($G174=Paramètres!H$3,$D174,0),0)</f>
        <v>0</v>
      </c>
      <c r="M174" s="116">
        <f>IF(OR(MONTH($B174)=1,MONTH($B174)=2,MONTH($B174)=3),IF($G174=Paramètres!H$4,$D174,0),0)</f>
        <v>0</v>
      </c>
      <c r="N174" s="116">
        <f>IF(OR(MONTH($B174)=1,MONTH($B174)=2,MONTH($B174)=3),IF($G174=Paramètres!H$5,$D174,0),0)</f>
        <v>0</v>
      </c>
      <c r="O174" s="116">
        <f>IF(MONTH($B174)=1,IF($G174=Paramètres!F$4,$D174,0),0)</f>
        <v>0</v>
      </c>
      <c r="P174" s="116">
        <f>IF(MONTH($B174)=2,IF($G174=Paramètres!$H$2,$D174,0),0)</f>
        <v>0</v>
      </c>
      <c r="Q174" s="116">
        <f>IF(MONTH($B174)=2,IF($G174=Paramètres!$F$4,$D174,0),0)</f>
        <v>0</v>
      </c>
      <c r="R174" s="116">
        <f>IF(MONTH($B174)=3,IF($G174=Paramètres!$H$2,$D174,0),0)</f>
        <v>0</v>
      </c>
      <c r="S174" s="116">
        <f>IF(MONTH($B174)=3,IF($G174=Paramètres!$F$4,$D174,0),0)</f>
        <v>0</v>
      </c>
      <c r="T174" s="116">
        <f>IF(MONTH($B174)=4,IF($G174=Paramètres!$H$2,$D174,0),0)</f>
        <v>0</v>
      </c>
      <c r="U174" s="116">
        <f>IF(OR(MONTH($B174)=4,MONTH($B174)=5,MONTH($B174)=6),IF($G174=Paramètres!$H$3,$D174,0),0)</f>
        <v>0</v>
      </c>
      <c r="V174" s="116">
        <f>IF(OR(MONTH($B174)=4,MONTH($B174)=5,MONTH($B174)=6),IF($G174=Paramètres!$H$4,$D174,0),0)</f>
        <v>0</v>
      </c>
      <c r="W174" s="116">
        <f>IF(OR(MONTH($B174)=4,MONTH($B174)=5,MONTH($B174)=6),IF($G174=Paramètres!$H$5,$D174,0),0)</f>
        <v>0</v>
      </c>
      <c r="X174" s="116">
        <f>IF(MONTH($B174)=4,IF($G174=Paramètres!$F$4,$D174,0),0)</f>
        <v>0</v>
      </c>
      <c r="Y174" s="116">
        <f>IF(MONTH($B174)=5,IF($G174=Paramètres!$H$2,$D174,0),0)</f>
        <v>0</v>
      </c>
      <c r="Z174" s="116">
        <f>IF(MONTH($B174)=5,IF($G174=Paramètres!$F$4,$D174,0),0)</f>
        <v>0</v>
      </c>
      <c r="AA174" s="116">
        <f>IF(MONTH($B174)=6,IF($G174=Paramètres!$H$2,$D174,0),0)</f>
        <v>0</v>
      </c>
      <c r="AB174" s="116">
        <f>IF(MONTH($B174)=6,IF($G174=Paramètres!$F$4,$D174,0),0)</f>
        <v>0</v>
      </c>
      <c r="AC174" s="116">
        <f>IF(MONTH($B174)=7,IF($G174=Paramètres!$H$2,$D174,0),0)</f>
        <v>0</v>
      </c>
      <c r="AD174" s="116">
        <f>IF(OR(MONTH($B174)=7,MONTH($B174)=8,MONTH($B174)=9),IF($G174=Paramètres!$H$3,$D174,0),0)</f>
        <v>0</v>
      </c>
      <c r="AE174" s="116">
        <f>IF(OR(MONTH($B174)=7,MONTH($B174)=8,MONTH($B174)=9),IF($G174=Paramètres!$H$4,$D174,0),0)</f>
        <v>0</v>
      </c>
      <c r="AF174" s="116">
        <f>IF(OR(MONTH($B174)=7,MONTH($B174)=8,MONTH($B174)=9),IF($G174=Paramètres!$H$5,$D174,0),0)</f>
        <v>0</v>
      </c>
      <c r="AG174" s="116">
        <f>IF(MONTH($B174)=7,IF($G174=Paramètres!$F$4,$D174,0),0)</f>
        <v>0</v>
      </c>
      <c r="AH174" s="116">
        <f>IF(MONTH($B174)=8,IF($G174=Paramètres!$H$2,$D174,0),0)</f>
        <v>0</v>
      </c>
      <c r="AI174" s="116">
        <f>IF(MONTH($B174)=8,IF($G174=Paramètres!$F$4,$D174,0),0)</f>
        <v>0</v>
      </c>
      <c r="AJ174" s="116">
        <f>IF(MONTH($B174)=9,IF($G174=Paramètres!$H$2,$D174,0),0)</f>
        <v>0</v>
      </c>
      <c r="AK174" s="116">
        <f>IF(MONTH($B174)=9,IF($G174=Paramètres!$F$4,$D174,0),0)</f>
        <v>0</v>
      </c>
      <c r="AL174" s="116">
        <f>IF(MONTH($B174)=10,IF($G174=Paramètres!$H$2,$D174,0),0)</f>
        <v>0</v>
      </c>
      <c r="AM174" s="116">
        <f>IF(OR(MONTH($B174)=10,MONTH($B174)=11,MONTH($B174)=12),IF($G174=Paramètres!$H$3,$D174,0),0)</f>
        <v>0</v>
      </c>
      <c r="AN174" s="116">
        <f>IF(OR(MONTH($B174)=10,MONTH($B174)=11,MONTH($B174)=12),IF($G174=Paramètres!$H$4,$D174,0),0)</f>
        <v>0</v>
      </c>
      <c r="AO174" s="116">
        <f>IF(OR(MONTH($B174)=10,MONTH($B174)=11,MONTH($B174)=12),IF($G174=Paramètres!$H$5,$D174,0),0)</f>
        <v>0</v>
      </c>
      <c r="AP174" s="116">
        <f>IF(MONTH($B174)=10,IF($G174=Paramètres!$F$4,$D174,0),0)</f>
        <v>0</v>
      </c>
      <c r="AQ174" s="116">
        <f>IF(MONTH($B174)=11,IF($G174=Paramètres!$H$2,$D174,0),0)</f>
        <v>0</v>
      </c>
      <c r="AR174" s="116">
        <f>IF(MONTH($B174)=11,IF($G174=Paramètres!$F$4,$D174,0),0)</f>
        <v>0</v>
      </c>
      <c r="AS174" s="116">
        <f>IF(MONTH($B174)=12,IF($G174=Paramètres!$H$2,$D174,0),0)</f>
        <v>0</v>
      </c>
      <c r="AT174" s="116">
        <f>IF(MONTH($B174)=12,IF($G174=Paramètres!$F$4,$D174,0),0)</f>
        <v>0</v>
      </c>
      <c r="AU174" s="116">
        <f>IF($G174=Paramètres!D$2,$D174,0)</f>
        <v>0</v>
      </c>
      <c r="AV174" s="116">
        <f>IF($G174=Paramètres!D$3,$D174,0)</f>
        <v>0</v>
      </c>
      <c r="AW174" s="116">
        <f>IF($G174=Paramètres!D$4,$D174,0)</f>
        <v>0</v>
      </c>
      <c r="AX174" s="116">
        <f>IF($G174=Paramètres!D$5,$D174,0)</f>
        <v>0</v>
      </c>
      <c r="AY174" s="116">
        <f>IF($G174=Paramètres!D$6,$D174,0)</f>
        <v>0</v>
      </c>
      <c r="AZ174" s="116">
        <f>IF($G174=Paramètres!D$7,$D174,0)</f>
        <v>0</v>
      </c>
      <c r="BA174" s="116">
        <f>IF($G174=Paramètres!D$8,$D174,0)</f>
        <v>0</v>
      </c>
      <c r="BB174" s="116">
        <f>IF($G174=Paramètres!D$9,$D174,0)</f>
        <v>0</v>
      </c>
      <c r="BC174" s="116">
        <f>IF($G174=Paramètres!D$10,$D174,0)</f>
        <v>0</v>
      </c>
      <c r="BD174" s="116">
        <f>IF($G174=Paramètres!D$11,$D174,0)</f>
        <v>0</v>
      </c>
      <c r="BE174" s="116">
        <f>IF($G174=Paramètres!D$12,$D174,0)</f>
        <v>0</v>
      </c>
      <c r="BF174" s="116">
        <f>IF($G174=Paramètres!E$2,$D174,0)</f>
        <v>0</v>
      </c>
      <c r="BG174" s="116">
        <f>IF($G174=Paramètres!E$3,$D174,0)</f>
        <v>0</v>
      </c>
      <c r="BH174" s="116">
        <f>IF($G174=Paramètres!E$4,$D174,0)</f>
        <v>0</v>
      </c>
      <c r="BI174" s="116">
        <f>IF($G174=Paramètres!F$2,$D174,0)</f>
        <v>0</v>
      </c>
      <c r="BJ174" s="116">
        <f>IF($G174=Paramètres!F$3,$D174,0)</f>
        <v>0</v>
      </c>
      <c r="BK174" s="116">
        <f>IF($G174=Paramètres!F$5,$D174,0)</f>
        <v>0</v>
      </c>
      <c r="BL174" s="116">
        <f>IF($G174=Paramètres!F$6,$D174,0)</f>
        <v>0</v>
      </c>
      <c r="BM174" s="116">
        <f>IF($G174=Paramètres!F$7,$D174,0)</f>
        <v>0</v>
      </c>
      <c r="BN174" s="116">
        <f>IF($G174=Paramètres!F$8,$D174,0)</f>
        <v>0</v>
      </c>
      <c r="BO174" s="116">
        <f>IF($G174=Paramètres!F$9,$D174,0)</f>
        <v>0</v>
      </c>
      <c r="BP174" s="116">
        <f t="shared" si="105"/>
        <v>0</v>
      </c>
      <c r="BQ174" s="116">
        <f>IF($G174=Paramètres!H$6,$D174,0)</f>
        <v>0</v>
      </c>
      <c r="BR174" s="116">
        <f>IF($G174=Paramètres!I$2,$D174,0)</f>
        <v>0</v>
      </c>
      <c r="BS174" s="116">
        <f>IF($G174=Paramètres!I$3,$D174,0)</f>
        <v>0</v>
      </c>
      <c r="BT174" s="116">
        <f>IF($G174=Paramètres!I$4,$D174,0)</f>
        <v>0</v>
      </c>
      <c r="BU174" s="116">
        <f>IF($G174=Paramètres!J$2,$D174,0)</f>
        <v>0</v>
      </c>
      <c r="BV174" s="116">
        <f>IF($G174=Paramètres!J$3,$D174,0)</f>
        <v>0</v>
      </c>
      <c r="BW174" s="116">
        <f>IF($G174=Paramètres!J$4,$D174,0)</f>
        <v>0</v>
      </c>
      <c r="BX174" s="116">
        <f t="shared" si="107"/>
        <v>0</v>
      </c>
      <c r="BY174" s="116">
        <f t="shared" si="108"/>
        <v>0</v>
      </c>
      <c r="BZ174" s="116">
        <f t="shared" si="109"/>
        <v>0</v>
      </c>
      <c r="CA174" s="116">
        <f t="shared" si="110"/>
        <v>0</v>
      </c>
      <c r="CB174" s="116">
        <f t="shared" si="111"/>
        <v>0</v>
      </c>
      <c r="CC174" s="116">
        <f t="shared" si="112"/>
        <v>0</v>
      </c>
      <c r="CD174" s="116">
        <f t="shared" si="113"/>
        <v>0</v>
      </c>
      <c r="CE174" s="116">
        <f t="shared" si="114"/>
        <v>0</v>
      </c>
      <c r="CF174" s="116">
        <f t="shared" si="115"/>
        <v>0</v>
      </c>
      <c r="CG174" s="116">
        <f t="shared" si="116"/>
        <v>0</v>
      </c>
      <c r="CH174" s="116">
        <f t="shared" si="117"/>
        <v>0</v>
      </c>
      <c r="CI174" s="116">
        <f t="shared" si="118"/>
        <v>0</v>
      </c>
      <c r="CJ174" s="116">
        <f t="shared" si="119"/>
        <v>0</v>
      </c>
      <c r="CK174" s="116">
        <f t="shared" si="120"/>
        <v>0</v>
      </c>
      <c r="CL174" s="116">
        <f t="shared" si="121"/>
        <v>0</v>
      </c>
      <c r="CM174" s="116">
        <f t="shared" si="122"/>
        <v>0</v>
      </c>
      <c r="CN174" s="116">
        <f t="shared" si="123"/>
        <v>0</v>
      </c>
      <c r="CO174" s="116">
        <f t="shared" si="124"/>
        <v>0</v>
      </c>
      <c r="CP174" s="116">
        <f t="shared" si="125"/>
        <v>0</v>
      </c>
      <c r="CQ174" s="116">
        <f t="shared" si="126"/>
        <v>0</v>
      </c>
      <c r="CR174" s="116">
        <f t="shared" si="127"/>
        <v>0</v>
      </c>
      <c r="CS174" s="116">
        <f t="shared" si="128"/>
        <v>0</v>
      </c>
      <c r="CT174" s="116">
        <f t="shared" si="129"/>
        <v>0</v>
      </c>
      <c r="CU174" s="116">
        <f t="shared" si="130"/>
        <v>0</v>
      </c>
    </row>
    <row r="175" spans="5:99">
      <c r="E175" s="106"/>
      <c r="F175" s="109"/>
      <c r="G175" s="109"/>
      <c r="H175" s="109"/>
      <c r="I175" s="109"/>
      <c r="J175" s="110" t="str">
        <f t="shared" si="106"/>
        <v/>
      </c>
      <c r="K175" s="116">
        <f>IF(MONTH($B175)=1,IF($G175=Paramètres!H$2,$D175,0),0)</f>
        <v>0</v>
      </c>
      <c r="L175" s="116">
        <f>IF(OR(MONTH($B175)=1,MONTH($B175)=2,MONTH($B175)=3),IF($G175=Paramètres!H$3,$D175,0),0)</f>
        <v>0</v>
      </c>
      <c r="M175" s="116">
        <f>IF(OR(MONTH($B175)=1,MONTH($B175)=2,MONTH($B175)=3),IF($G175=Paramètres!H$4,$D175,0),0)</f>
        <v>0</v>
      </c>
      <c r="N175" s="116">
        <f>IF(OR(MONTH($B175)=1,MONTH($B175)=2,MONTH($B175)=3),IF($G175=Paramètres!H$5,$D175,0),0)</f>
        <v>0</v>
      </c>
      <c r="O175" s="116">
        <f>IF(MONTH($B175)=1,IF($G175=Paramètres!F$4,$D175,0),0)</f>
        <v>0</v>
      </c>
      <c r="P175" s="116">
        <f>IF(MONTH($B175)=2,IF($G175=Paramètres!$H$2,$D175,0),0)</f>
        <v>0</v>
      </c>
      <c r="Q175" s="116">
        <f>IF(MONTH($B175)=2,IF($G175=Paramètres!$F$4,$D175,0),0)</f>
        <v>0</v>
      </c>
      <c r="R175" s="116">
        <f>IF(MONTH($B175)=3,IF($G175=Paramètres!$H$2,$D175,0),0)</f>
        <v>0</v>
      </c>
      <c r="S175" s="116">
        <f>IF(MONTH($B175)=3,IF($G175=Paramètres!$F$4,$D175,0),0)</f>
        <v>0</v>
      </c>
      <c r="T175" s="116">
        <f>IF(MONTH($B175)=4,IF($G175=Paramètres!$H$2,$D175,0),0)</f>
        <v>0</v>
      </c>
      <c r="U175" s="116">
        <f>IF(OR(MONTH($B175)=4,MONTH($B175)=5,MONTH($B175)=6),IF($G175=Paramètres!$H$3,$D175,0),0)</f>
        <v>0</v>
      </c>
      <c r="V175" s="116">
        <f>IF(OR(MONTH($B175)=4,MONTH($B175)=5,MONTH($B175)=6),IF($G175=Paramètres!$H$4,$D175,0),0)</f>
        <v>0</v>
      </c>
      <c r="W175" s="116">
        <f>IF(OR(MONTH($B175)=4,MONTH($B175)=5,MONTH($B175)=6),IF($G175=Paramètres!$H$5,$D175,0),0)</f>
        <v>0</v>
      </c>
      <c r="X175" s="116">
        <f>IF(MONTH($B175)=4,IF($G175=Paramètres!$F$4,$D175,0),0)</f>
        <v>0</v>
      </c>
      <c r="Y175" s="116">
        <f>IF(MONTH($B175)=5,IF($G175=Paramètres!$H$2,$D175,0),0)</f>
        <v>0</v>
      </c>
      <c r="Z175" s="116">
        <f>IF(MONTH($B175)=5,IF($G175=Paramètres!$F$4,$D175,0),0)</f>
        <v>0</v>
      </c>
      <c r="AA175" s="116">
        <f>IF(MONTH($B175)=6,IF($G175=Paramètres!$H$2,$D175,0),0)</f>
        <v>0</v>
      </c>
      <c r="AB175" s="116">
        <f>IF(MONTH($B175)=6,IF($G175=Paramètres!$F$4,$D175,0),0)</f>
        <v>0</v>
      </c>
      <c r="AC175" s="116">
        <f>IF(MONTH($B175)=7,IF($G175=Paramètres!$H$2,$D175,0),0)</f>
        <v>0</v>
      </c>
      <c r="AD175" s="116">
        <f>IF(OR(MONTH($B175)=7,MONTH($B175)=8,MONTH($B175)=9),IF($G175=Paramètres!$H$3,$D175,0),0)</f>
        <v>0</v>
      </c>
      <c r="AE175" s="116">
        <f>IF(OR(MONTH($B175)=7,MONTH($B175)=8,MONTH($B175)=9),IF($G175=Paramètres!$H$4,$D175,0),0)</f>
        <v>0</v>
      </c>
      <c r="AF175" s="116">
        <f>IF(OR(MONTH($B175)=7,MONTH($B175)=8,MONTH($B175)=9),IF($G175=Paramètres!$H$5,$D175,0),0)</f>
        <v>0</v>
      </c>
      <c r="AG175" s="116">
        <f>IF(MONTH($B175)=7,IF($G175=Paramètres!$F$4,$D175,0),0)</f>
        <v>0</v>
      </c>
      <c r="AH175" s="116">
        <f>IF(MONTH($B175)=8,IF($G175=Paramètres!$H$2,$D175,0),0)</f>
        <v>0</v>
      </c>
      <c r="AI175" s="116">
        <f>IF(MONTH($B175)=8,IF($G175=Paramètres!$F$4,$D175,0),0)</f>
        <v>0</v>
      </c>
      <c r="AJ175" s="116">
        <f>IF(MONTH($B175)=9,IF($G175=Paramètres!$H$2,$D175,0),0)</f>
        <v>0</v>
      </c>
      <c r="AK175" s="116">
        <f>IF(MONTH($B175)=9,IF($G175=Paramètres!$F$4,$D175,0),0)</f>
        <v>0</v>
      </c>
      <c r="AL175" s="116">
        <f>IF(MONTH($B175)=10,IF($G175=Paramètres!$H$2,$D175,0),0)</f>
        <v>0</v>
      </c>
      <c r="AM175" s="116">
        <f>IF(OR(MONTH($B175)=10,MONTH($B175)=11,MONTH($B175)=12),IF($G175=Paramètres!$H$3,$D175,0),0)</f>
        <v>0</v>
      </c>
      <c r="AN175" s="116">
        <f>IF(OR(MONTH($B175)=10,MONTH($B175)=11,MONTH($B175)=12),IF($G175=Paramètres!$H$4,$D175,0),0)</f>
        <v>0</v>
      </c>
      <c r="AO175" s="116">
        <f>IF(OR(MONTH($B175)=10,MONTH($B175)=11,MONTH($B175)=12),IF($G175=Paramètres!$H$5,$D175,0),0)</f>
        <v>0</v>
      </c>
      <c r="AP175" s="116">
        <f>IF(MONTH($B175)=10,IF($G175=Paramètres!$F$4,$D175,0),0)</f>
        <v>0</v>
      </c>
      <c r="AQ175" s="116">
        <f>IF(MONTH($B175)=11,IF($G175=Paramètres!$H$2,$D175,0),0)</f>
        <v>0</v>
      </c>
      <c r="AR175" s="116">
        <f>IF(MONTH($B175)=11,IF($G175=Paramètres!$F$4,$D175,0),0)</f>
        <v>0</v>
      </c>
      <c r="AS175" s="116">
        <f>IF(MONTH($B175)=12,IF($G175=Paramètres!$H$2,$D175,0),0)</f>
        <v>0</v>
      </c>
      <c r="AT175" s="116">
        <f>IF(MONTH($B175)=12,IF($G175=Paramètres!$F$4,$D175,0),0)</f>
        <v>0</v>
      </c>
      <c r="AU175" s="116">
        <f>IF($G175=Paramètres!D$2,$D175,0)</f>
        <v>0</v>
      </c>
      <c r="AV175" s="116">
        <f>IF($G175=Paramètres!D$3,$D175,0)</f>
        <v>0</v>
      </c>
      <c r="AW175" s="116">
        <f>IF($G175=Paramètres!D$4,$D175,0)</f>
        <v>0</v>
      </c>
      <c r="AX175" s="116">
        <f>IF($G175=Paramètres!D$5,$D175,0)</f>
        <v>0</v>
      </c>
      <c r="AY175" s="116">
        <f>IF($G175=Paramètres!D$6,$D175,0)</f>
        <v>0</v>
      </c>
      <c r="AZ175" s="116">
        <f>IF($G175=Paramètres!D$7,$D175,0)</f>
        <v>0</v>
      </c>
      <c r="BA175" s="116">
        <f>IF($G175=Paramètres!D$8,$D175,0)</f>
        <v>0</v>
      </c>
      <c r="BB175" s="116">
        <f>IF($G175=Paramètres!D$9,$D175,0)</f>
        <v>0</v>
      </c>
      <c r="BC175" s="116">
        <f>IF($G175=Paramètres!D$10,$D175,0)</f>
        <v>0</v>
      </c>
      <c r="BD175" s="116">
        <f>IF($G175=Paramètres!D$11,$D175,0)</f>
        <v>0</v>
      </c>
      <c r="BE175" s="116">
        <f>IF($G175=Paramètres!D$12,$D175,0)</f>
        <v>0</v>
      </c>
      <c r="BF175" s="116">
        <f>IF($G175=Paramètres!E$2,$D175,0)</f>
        <v>0</v>
      </c>
      <c r="BG175" s="116">
        <f>IF($G175=Paramètres!E$3,$D175,0)</f>
        <v>0</v>
      </c>
      <c r="BH175" s="116">
        <f>IF($G175=Paramètres!E$4,$D175,0)</f>
        <v>0</v>
      </c>
      <c r="BI175" s="116">
        <f>IF($G175=Paramètres!F$2,$D175,0)</f>
        <v>0</v>
      </c>
      <c r="BJ175" s="116">
        <f>IF($G175=Paramètres!F$3,$D175,0)</f>
        <v>0</v>
      </c>
      <c r="BK175" s="116">
        <f>IF($G175=Paramètres!F$5,$D175,0)</f>
        <v>0</v>
      </c>
      <c r="BL175" s="116">
        <f>IF($G175=Paramètres!F$6,$D175,0)</f>
        <v>0</v>
      </c>
      <c r="BM175" s="116">
        <f>IF($G175=Paramètres!F$7,$D175,0)</f>
        <v>0</v>
      </c>
      <c r="BN175" s="116">
        <f>IF($G175=Paramètres!F$8,$D175,0)</f>
        <v>0</v>
      </c>
      <c r="BO175" s="116">
        <f>IF($G175=Paramètres!F$9,$D175,0)</f>
        <v>0</v>
      </c>
      <c r="BP175" s="116">
        <f t="shared" si="105"/>
        <v>0</v>
      </c>
      <c r="BQ175" s="116">
        <f>IF($G175=Paramètres!H$6,$D175,0)</f>
        <v>0</v>
      </c>
      <c r="BR175" s="116">
        <f>IF($G175=Paramètres!I$2,$D175,0)</f>
        <v>0</v>
      </c>
      <c r="BS175" s="116">
        <f>IF($G175=Paramètres!I$3,$D175,0)</f>
        <v>0</v>
      </c>
      <c r="BT175" s="116">
        <f>IF($G175=Paramètres!I$4,$D175,0)</f>
        <v>0</v>
      </c>
      <c r="BU175" s="116">
        <f>IF($G175=Paramètres!J$2,$D175,0)</f>
        <v>0</v>
      </c>
      <c r="BV175" s="116">
        <f>IF($G175=Paramètres!J$3,$D175,0)</f>
        <v>0</v>
      </c>
      <c r="BW175" s="116">
        <f>IF($G175=Paramètres!J$4,$D175,0)</f>
        <v>0</v>
      </c>
      <c r="BX175" s="116">
        <f t="shared" si="107"/>
        <v>0</v>
      </c>
      <c r="BY175" s="116">
        <f t="shared" si="108"/>
        <v>0</v>
      </c>
      <c r="BZ175" s="116">
        <f t="shared" si="109"/>
        <v>0</v>
      </c>
      <c r="CA175" s="116">
        <f t="shared" si="110"/>
        <v>0</v>
      </c>
      <c r="CB175" s="116">
        <f t="shared" si="111"/>
        <v>0</v>
      </c>
      <c r="CC175" s="116">
        <f t="shared" si="112"/>
        <v>0</v>
      </c>
      <c r="CD175" s="116">
        <f t="shared" si="113"/>
        <v>0</v>
      </c>
      <c r="CE175" s="116">
        <f t="shared" si="114"/>
        <v>0</v>
      </c>
      <c r="CF175" s="116">
        <f t="shared" si="115"/>
        <v>0</v>
      </c>
      <c r="CG175" s="116">
        <f t="shared" si="116"/>
        <v>0</v>
      </c>
      <c r="CH175" s="116">
        <f t="shared" si="117"/>
        <v>0</v>
      </c>
      <c r="CI175" s="116">
        <f t="shared" si="118"/>
        <v>0</v>
      </c>
      <c r="CJ175" s="116">
        <f t="shared" si="119"/>
        <v>0</v>
      </c>
      <c r="CK175" s="116">
        <f t="shared" si="120"/>
        <v>0</v>
      </c>
      <c r="CL175" s="116">
        <f t="shared" si="121"/>
        <v>0</v>
      </c>
      <c r="CM175" s="116">
        <f t="shared" si="122"/>
        <v>0</v>
      </c>
      <c r="CN175" s="116">
        <f t="shared" si="123"/>
        <v>0</v>
      </c>
      <c r="CO175" s="116">
        <f t="shared" si="124"/>
        <v>0</v>
      </c>
      <c r="CP175" s="116">
        <f t="shared" si="125"/>
        <v>0</v>
      </c>
      <c r="CQ175" s="116">
        <f t="shared" si="126"/>
        <v>0</v>
      </c>
      <c r="CR175" s="116">
        <f t="shared" si="127"/>
        <v>0</v>
      </c>
      <c r="CS175" s="116">
        <f t="shared" si="128"/>
        <v>0</v>
      </c>
      <c r="CT175" s="116">
        <f t="shared" si="129"/>
        <v>0</v>
      </c>
      <c r="CU175" s="116">
        <f t="shared" si="130"/>
        <v>0</v>
      </c>
    </row>
    <row r="176" spans="5:99">
      <c r="E176" s="106"/>
      <c r="F176" s="109"/>
      <c r="G176" s="109"/>
      <c r="H176" s="109"/>
      <c r="I176" s="109"/>
      <c r="J176" s="110" t="str">
        <f t="shared" si="106"/>
        <v/>
      </c>
      <c r="K176" s="116">
        <f>IF(MONTH($B176)=1,IF($G176=Paramètres!H$2,$D176,0),0)</f>
        <v>0</v>
      </c>
      <c r="L176" s="116">
        <f>IF(OR(MONTH($B176)=1,MONTH($B176)=2,MONTH($B176)=3),IF($G176=Paramètres!H$3,$D176,0),0)</f>
        <v>0</v>
      </c>
      <c r="M176" s="116">
        <f>IF(OR(MONTH($B176)=1,MONTH($B176)=2,MONTH($B176)=3),IF($G176=Paramètres!H$4,$D176,0),0)</f>
        <v>0</v>
      </c>
      <c r="N176" s="116">
        <f>IF(OR(MONTH($B176)=1,MONTH($B176)=2,MONTH($B176)=3),IF($G176=Paramètres!H$5,$D176,0),0)</f>
        <v>0</v>
      </c>
      <c r="O176" s="116">
        <f>IF(MONTH($B176)=1,IF($G176=Paramètres!F$4,$D176,0),0)</f>
        <v>0</v>
      </c>
      <c r="P176" s="116">
        <f>IF(MONTH($B176)=2,IF($G176=Paramètres!$H$2,$D176,0),0)</f>
        <v>0</v>
      </c>
      <c r="Q176" s="116">
        <f>IF(MONTH($B176)=2,IF($G176=Paramètres!$F$4,$D176,0),0)</f>
        <v>0</v>
      </c>
      <c r="R176" s="116">
        <f>IF(MONTH($B176)=3,IF($G176=Paramètres!$H$2,$D176,0),0)</f>
        <v>0</v>
      </c>
      <c r="S176" s="116">
        <f>IF(MONTH($B176)=3,IF($G176=Paramètres!$F$4,$D176,0),0)</f>
        <v>0</v>
      </c>
      <c r="T176" s="116">
        <f>IF(MONTH($B176)=4,IF($G176=Paramètres!$H$2,$D176,0),0)</f>
        <v>0</v>
      </c>
      <c r="U176" s="116">
        <f>IF(OR(MONTH($B176)=4,MONTH($B176)=5,MONTH($B176)=6),IF($G176=Paramètres!$H$3,$D176,0),0)</f>
        <v>0</v>
      </c>
      <c r="V176" s="116">
        <f>IF(OR(MONTH($B176)=4,MONTH($B176)=5,MONTH($B176)=6),IF($G176=Paramètres!$H$4,$D176,0),0)</f>
        <v>0</v>
      </c>
      <c r="W176" s="116">
        <f>IF(OR(MONTH($B176)=4,MONTH($B176)=5,MONTH($B176)=6),IF($G176=Paramètres!$H$5,$D176,0),0)</f>
        <v>0</v>
      </c>
      <c r="X176" s="116">
        <f>IF(MONTH($B176)=4,IF($G176=Paramètres!$F$4,$D176,0),0)</f>
        <v>0</v>
      </c>
      <c r="Y176" s="116">
        <f>IF(MONTH($B176)=5,IF($G176=Paramètres!$H$2,$D176,0),0)</f>
        <v>0</v>
      </c>
      <c r="Z176" s="116">
        <f>IF(MONTH($B176)=5,IF($G176=Paramètres!$F$4,$D176,0),0)</f>
        <v>0</v>
      </c>
      <c r="AA176" s="116">
        <f>IF(MONTH($B176)=6,IF($G176=Paramètres!$H$2,$D176,0),0)</f>
        <v>0</v>
      </c>
      <c r="AB176" s="116">
        <f>IF(MONTH($B176)=6,IF($G176=Paramètres!$F$4,$D176,0),0)</f>
        <v>0</v>
      </c>
      <c r="AC176" s="116">
        <f>IF(MONTH($B176)=7,IF($G176=Paramètres!$H$2,$D176,0),0)</f>
        <v>0</v>
      </c>
      <c r="AD176" s="116">
        <f>IF(OR(MONTH($B176)=7,MONTH($B176)=8,MONTH($B176)=9),IF($G176=Paramètres!$H$3,$D176,0),0)</f>
        <v>0</v>
      </c>
      <c r="AE176" s="116">
        <f>IF(OR(MONTH($B176)=7,MONTH($B176)=8,MONTH($B176)=9),IF($G176=Paramètres!$H$4,$D176,0),0)</f>
        <v>0</v>
      </c>
      <c r="AF176" s="116">
        <f>IF(OR(MONTH($B176)=7,MONTH($B176)=8,MONTH($B176)=9),IF($G176=Paramètres!$H$5,$D176,0),0)</f>
        <v>0</v>
      </c>
      <c r="AG176" s="116">
        <f>IF(MONTH($B176)=7,IF($G176=Paramètres!$F$4,$D176,0),0)</f>
        <v>0</v>
      </c>
      <c r="AH176" s="116">
        <f>IF(MONTH($B176)=8,IF($G176=Paramètres!$H$2,$D176,0),0)</f>
        <v>0</v>
      </c>
      <c r="AI176" s="116">
        <f>IF(MONTH($B176)=8,IF($G176=Paramètres!$F$4,$D176,0),0)</f>
        <v>0</v>
      </c>
      <c r="AJ176" s="116">
        <f>IF(MONTH($B176)=9,IF($G176=Paramètres!$H$2,$D176,0),0)</f>
        <v>0</v>
      </c>
      <c r="AK176" s="116">
        <f>IF(MONTH($B176)=9,IF($G176=Paramètres!$F$4,$D176,0),0)</f>
        <v>0</v>
      </c>
      <c r="AL176" s="116">
        <f>IF(MONTH($B176)=10,IF($G176=Paramètres!$H$2,$D176,0),0)</f>
        <v>0</v>
      </c>
      <c r="AM176" s="116">
        <f>IF(OR(MONTH($B176)=10,MONTH($B176)=11,MONTH($B176)=12),IF($G176=Paramètres!$H$3,$D176,0),0)</f>
        <v>0</v>
      </c>
      <c r="AN176" s="116">
        <f>IF(OR(MONTH($B176)=10,MONTH($B176)=11,MONTH($B176)=12),IF($G176=Paramètres!$H$4,$D176,0),0)</f>
        <v>0</v>
      </c>
      <c r="AO176" s="116">
        <f>IF(OR(MONTH($B176)=10,MONTH($B176)=11,MONTH($B176)=12),IF($G176=Paramètres!$H$5,$D176,0),0)</f>
        <v>0</v>
      </c>
      <c r="AP176" s="116">
        <f>IF(MONTH($B176)=10,IF($G176=Paramètres!$F$4,$D176,0),0)</f>
        <v>0</v>
      </c>
      <c r="AQ176" s="116">
        <f>IF(MONTH($B176)=11,IF($G176=Paramètres!$H$2,$D176,0),0)</f>
        <v>0</v>
      </c>
      <c r="AR176" s="116">
        <f>IF(MONTH($B176)=11,IF($G176=Paramètres!$F$4,$D176,0),0)</f>
        <v>0</v>
      </c>
      <c r="AS176" s="116">
        <f>IF(MONTH($B176)=12,IF($G176=Paramètres!$H$2,$D176,0),0)</f>
        <v>0</v>
      </c>
      <c r="AT176" s="116">
        <f>IF(MONTH($B176)=12,IF($G176=Paramètres!$F$4,$D176,0),0)</f>
        <v>0</v>
      </c>
      <c r="AU176" s="116">
        <f>IF($G176=Paramètres!D$2,$D176,0)</f>
        <v>0</v>
      </c>
      <c r="AV176" s="116">
        <f>IF($G176=Paramètres!D$3,$D176,0)</f>
        <v>0</v>
      </c>
      <c r="AW176" s="116">
        <f>IF($G176=Paramètres!D$4,$D176,0)</f>
        <v>0</v>
      </c>
      <c r="AX176" s="116">
        <f>IF($G176=Paramètres!D$5,$D176,0)</f>
        <v>0</v>
      </c>
      <c r="AY176" s="116">
        <f>IF($G176=Paramètres!D$6,$D176,0)</f>
        <v>0</v>
      </c>
      <c r="AZ176" s="116">
        <f>IF($G176=Paramètres!D$7,$D176,0)</f>
        <v>0</v>
      </c>
      <c r="BA176" s="116">
        <f>IF($G176=Paramètres!D$8,$D176,0)</f>
        <v>0</v>
      </c>
      <c r="BB176" s="116">
        <f>IF($G176=Paramètres!D$9,$D176,0)</f>
        <v>0</v>
      </c>
      <c r="BC176" s="116">
        <f>IF($G176=Paramètres!D$10,$D176,0)</f>
        <v>0</v>
      </c>
      <c r="BD176" s="116">
        <f>IF($G176=Paramètres!D$11,$D176,0)</f>
        <v>0</v>
      </c>
      <c r="BE176" s="116">
        <f>IF($G176=Paramètres!D$12,$D176,0)</f>
        <v>0</v>
      </c>
      <c r="BF176" s="116">
        <f>IF($G176=Paramètres!E$2,$D176,0)</f>
        <v>0</v>
      </c>
      <c r="BG176" s="116">
        <f>IF($G176=Paramètres!E$3,$D176,0)</f>
        <v>0</v>
      </c>
      <c r="BH176" s="116">
        <f>IF($G176=Paramètres!E$4,$D176,0)</f>
        <v>0</v>
      </c>
      <c r="BI176" s="116">
        <f>IF($G176=Paramètres!F$2,$D176,0)</f>
        <v>0</v>
      </c>
      <c r="BJ176" s="116">
        <f>IF($G176=Paramètres!F$3,$D176,0)</f>
        <v>0</v>
      </c>
      <c r="BK176" s="116">
        <f>IF($G176=Paramètres!F$5,$D176,0)</f>
        <v>0</v>
      </c>
      <c r="BL176" s="116">
        <f>IF($G176=Paramètres!F$6,$D176,0)</f>
        <v>0</v>
      </c>
      <c r="BM176" s="116">
        <f>IF($G176=Paramètres!F$7,$D176,0)</f>
        <v>0</v>
      </c>
      <c r="BN176" s="116">
        <f>IF($G176=Paramètres!F$8,$D176,0)</f>
        <v>0</v>
      </c>
      <c r="BO176" s="116">
        <f>IF($G176=Paramètres!F$9,$D176,0)</f>
        <v>0</v>
      </c>
      <c r="BP176" s="116">
        <f t="shared" si="105"/>
        <v>0</v>
      </c>
      <c r="BQ176" s="116">
        <f>IF($G176=Paramètres!H$6,$D176,0)</f>
        <v>0</v>
      </c>
      <c r="BR176" s="116">
        <f>IF($G176=Paramètres!I$2,$D176,0)</f>
        <v>0</v>
      </c>
      <c r="BS176" s="116">
        <f>IF($G176=Paramètres!I$3,$D176,0)</f>
        <v>0</v>
      </c>
      <c r="BT176" s="116">
        <f>IF($G176=Paramètres!I$4,$D176,0)</f>
        <v>0</v>
      </c>
      <c r="BU176" s="116">
        <f>IF($G176=Paramètres!J$2,$D176,0)</f>
        <v>0</v>
      </c>
      <c r="BV176" s="116">
        <f>IF($G176=Paramètres!J$3,$D176,0)</f>
        <v>0</v>
      </c>
      <c r="BW176" s="116">
        <f>IF($G176=Paramètres!J$4,$D176,0)</f>
        <v>0</v>
      </c>
      <c r="BX176" s="116">
        <f t="shared" si="107"/>
        <v>0</v>
      </c>
      <c r="BY176" s="116">
        <f t="shared" si="108"/>
        <v>0</v>
      </c>
      <c r="BZ176" s="116">
        <f t="shared" si="109"/>
        <v>0</v>
      </c>
      <c r="CA176" s="116">
        <f t="shared" si="110"/>
        <v>0</v>
      </c>
      <c r="CB176" s="116">
        <f t="shared" si="111"/>
        <v>0</v>
      </c>
      <c r="CC176" s="116">
        <f t="shared" si="112"/>
        <v>0</v>
      </c>
      <c r="CD176" s="116">
        <f t="shared" si="113"/>
        <v>0</v>
      </c>
      <c r="CE176" s="116">
        <f t="shared" si="114"/>
        <v>0</v>
      </c>
      <c r="CF176" s="116">
        <f t="shared" si="115"/>
        <v>0</v>
      </c>
      <c r="CG176" s="116">
        <f t="shared" si="116"/>
        <v>0</v>
      </c>
      <c r="CH176" s="116">
        <f t="shared" si="117"/>
        <v>0</v>
      </c>
      <c r="CI176" s="116">
        <f t="shared" si="118"/>
        <v>0</v>
      </c>
      <c r="CJ176" s="116">
        <f t="shared" si="119"/>
        <v>0</v>
      </c>
      <c r="CK176" s="116">
        <f t="shared" si="120"/>
        <v>0</v>
      </c>
      <c r="CL176" s="116">
        <f t="shared" si="121"/>
        <v>0</v>
      </c>
      <c r="CM176" s="116">
        <f t="shared" si="122"/>
        <v>0</v>
      </c>
      <c r="CN176" s="116">
        <f t="shared" si="123"/>
        <v>0</v>
      </c>
      <c r="CO176" s="116">
        <f t="shared" si="124"/>
        <v>0</v>
      </c>
      <c r="CP176" s="116">
        <f t="shared" si="125"/>
        <v>0</v>
      </c>
      <c r="CQ176" s="116">
        <f t="shared" si="126"/>
        <v>0</v>
      </c>
      <c r="CR176" s="116">
        <f t="shared" si="127"/>
        <v>0</v>
      </c>
      <c r="CS176" s="116">
        <f t="shared" si="128"/>
        <v>0</v>
      </c>
      <c r="CT176" s="116">
        <f t="shared" si="129"/>
        <v>0</v>
      </c>
      <c r="CU176" s="116">
        <f t="shared" si="130"/>
        <v>0</v>
      </c>
    </row>
    <row r="177" spans="5:99">
      <c r="E177" s="106"/>
      <c r="F177" s="109"/>
      <c r="G177" s="109"/>
      <c r="H177" s="109"/>
      <c r="I177" s="109"/>
      <c r="J177" s="110" t="str">
        <f t="shared" si="106"/>
        <v/>
      </c>
      <c r="K177" s="116">
        <f>IF(MONTH($B177)=1,IF($G177=Paramètres!H$2,$D177,0),0)</f>
        <v>0</v>
      </c>
      <c r="L177" s="116">
        <f>IF(OR(MONTH($B177)=1,MONTH($B177)=2,MONTH($B177)=3),IF($G177=Paramètres!H$3,$D177,0),0)</f>
        <v>0</v>
      </c>
      <c r="M177" s="116">
        <f>IF(OR(MONTH($B177)=1,MONTH($B177)=2,MONTH($B177)=3),IF($G177=Paramètres!H$4,$D177,0),0)</f>
        <v>0</v>
      </c>
      <c r="N177" s="116">
        <f>IF(OR(MONTH($B177)=1,MONTH($B177)=2,MONTH($B177)=3),IF($G177=Paramètres!H$5,$D177,0),0)</f>
        <v>0</v>
      </c>
      <c r="O177" s="116">
        <f>IF(MONTH($B177)=1,IF($G177=Paramètres!F$4,$D177,0),0)</f>
        <v>0</v>
      </c>
      <c r="P177" s="116">
        <f>IF(MONTH($B177)=2,IF($G177=Paramètres!$H$2,$D177,0),0)</f>
        <v>0</v>
      </c>
      <c r="Q177" s="116">
        <f>IF(MONTH($B177)=2,IF($G177=Paramètres!$F$4,$D177,0),0)</f>
        <v>0</v>
      </c>
      <c r="R177" s="116">
        <f>IF(MONTH($B177)=3,IF($G177=Paramètres!$H$2,$D177,0),0)</f>
        <v>0</v>
      </c>
      <c r="S177" s="116">
        <f>IF(MONTH($B177)=3,IF($G177=Paramètres!$F$4,$D177,0),0)</f>
        <v>0</v>
      </c>
      <c r="T177" s="116">
        <f>IF(MONTH($B177)=4,IF($G177=Paramètres!$H$2,$D177,0),0)</f>
        <v>0</v>
      </c>
      <c r="U177" s="116">
        <f>IF(OR(MONTH($B177)=4,MONTH($B177)=5,MONTH($B177)=6),IF($G177=Paramètres!$H$3,$D177,0),0)</f>
        <v>0</v>
      </c>
      <c r="V177" s="116">
        <f>IF(OR(MONTH($B177)=4,MONTH($B177)=5,MONTH($B177)=6),IF($G177=Paramètres!$H$4,$D177,0),0)</f>
        <v>0</v>
      </c>
      <c r="W177" s="116">
        <f>IF(OR(MONTH($B177)=4,MONTH($B177)=5,MONTH($B177)=6),IF($G177=Paramètres!$H$5,$D177,0),0)</f>
        <v>0</v>
      </c>
      <c r="X177" s="116">
        <f>IF(MONTH($B177)=4,IF($G177=Paramètres!$F$4,$D177,0),0)</f>
        <v>0</v>
      </c>
      <c r="Y177" s="116">
        <f>IF(MONTH($B177)=5,IF($G177=Paramètres!$H$2,$D177,0),0)</f>
        <v>0</v>
      </c>
      <c r="Z177" s="116">
        <f>IF(MONTH($B177)=5,IF($G177=Paramètres!$F$4,$D177,0),0)</f>
        <v>0</v>
      </c>
      <c r="AA177" s="116">
        <f>IF(MONTH($B177)=6,IF($G177=Paramètres!$H$2,$D177,0),0)</f>
        <v>0</v>
      </c>
      <c r="AB177" s="116">
        <f>IF(MONTH($B177)=6,IF($G177=Paramètres!$F$4,$D177,0),0)</f>
        <v>0</v>
      </c>
      <c r="AC177" s="116">
        <f>IF(MONTH($B177)=7,IF($G177=Paramètres!$H$2,$D177,0),0)</f>
        <v>0</v>
      </c>
      <c r="AD177" s="116">
        <f>IF(OR(MONTH($B177)=7,MONTH($B177)=8,MONTH($B177)=9),IF($G177=Paramètres!$H$3,$D177,0),0)</f>
        <v>0</v>
      </c>
      <c r="AE177" s="116">
        <f>IF(OR(MONTH($B177)=7,MONTH($B177)=8,MONTH($B177)=9),IF($G177=Paramètres!$H$4,$D177,0),0)</f>
        <v>0</v>
      </c>
      <c r="AF177" s="116">
        <f>IF(OR(MONTH($B177)=7,MONTH($B177)=8,MONTH($B177)=9),IF($G177=Paramètres!$H$5,$D177,0),0)</f>
        <v>0</v>
      </c>
      <c r="AG177" s="116">
        <f>IF(MONTH($B177)=7,IF($G177=Paramètres!$F$4,$D177,0),0)</f>
        <v>0</v>
      </c>
      <c r="AH177" s="116">
        <f>IF(MONTH($B177)=8,IF($G177=Paramètres!$H$2,$D177,0),0)</f>
        <v>0</v>
      </c>
      <c r="AI177" s="116">
        <f>IF(MONTH($B177)=8,IF($G177=Paramètres!$F$4,$D177,0),0)</f>
        <v>0</v>
      </c>
      <c r="AJ177" s="116">
        <f>IF(MONTH($B177)=9,IF($G177=Paramètres!$H$2,$D177,0),0)</f>
        <v>0</v>
      </c>
      <c r="AK177" s="116">
        <f>IF(MONTH($B177)=9,IF($G177=Paramètres!$F$4,$D177,0),0)</f>
        <v>0</v>
      </c>
      <c r="AL177" s="116">
        <f>IF(MONTH($B177)=10,IF($G177=Paramètres!$H$2,$D177,0),0)</f>
        <v>0</v>
      </c>
      <c r="AM177" s="116">
        <f>IF(OR(MONTH($B177)=10,MONTH($B177)=11,MONTH($B177)=12),IF($G177=Paramètres!$H$3,$D177,0),0)</f>
        <v>0</v>
      </c>
      <c r="AN177" s="116">
        <f>IF(OR(MONTH($B177)=10,MONTH($B177)=11,MONTH($B177)=12),IF($G177=Paramètres!$H$4,$D177,0),0)</f>
        <v>0</v>
      </c>
      <c r="AO177" s="116">
        <f>IF(OR(MONTH($B177)=10,MONTH($B177)=11,MONTH($B177)=12),IF($G177=Paramètres!$H$5,$D177,0),0)</f>
        <v>0</v>
      </c>
      <c r="AP177" s="116">
        <f>IF(MONTH($B177)=10,IF($G177=Paramètres!$F$4,$D177,0),0)</f>
        <v>0</v>
      </c>
      <c r="AQ177" s="116">
        <f>IF(MONTH($B177)=11,IF($G177=Paramètres!$H$2,$D177,0),0)</f>
        <v>0</v>
      </c>
      <c r="AR177" s="116">
        <f>IF(MONTH($B177)=11,IF($G177=Paramètres!$F$4,$D177,0),0)</f>
        <v>0</v>
      </c>
      <c r="AS177" s="116">
        <f>IF(MONTH($B177)=12,IF($G177=Paramètres!$H$2,$D177,0),0)</f>
        <v>0</v>
      </c>
      <c r="AT177" s="116">
        <f>IF(MONTH($B177)=12,IF($G177=Paramètres!$F$4,$D177,0),0)</f>
        <v>0</v>
      </c>
      <c r="AU177" s="116">
        <f>IF($G177=Paramètres!D$2,$D177,0)</f>
        <v>0</v>
      </c>
      <c r="AV177" s="116">
        <f>IF($G177=Paramètres!D$3,$D177,0)</f>
        <v>0</v>
      </c>
      <c r="AW177" s="116">
        <f>IF($G177=Paramètres!D$4,$D177,0)</f>
        <v>0</v>
      </c>
      <c r="AX177" s="116">
        <f>IF($G177=Paramètres!D$5,$D177,0)</f>
        <v>0</v>
      </c>
      <c r="AY177" s="116">
        <f>IF($G177=Paramètres!D$6,$D177,0)</f>
        <v>0</v>
      </c>
      <c r="AZ177" s="116">
        <f>IF($G177=Paramètres!D$7,$D177,0)</f>
        <v>0</v>
      </c>
      <c r="BA177" s="116">
        <f>IF($G177=Paramètres!D$8,$D177,0)</f>
        <v>0</v>
      </c>
      <c r="BB177" s="116">
        <f>IF($G177=Paramètres!D$9,$D177,0)</f>
        <v>0</v>
      </c>
      <c r="BC177" s="116">
        <f>IF($G177=Paramètres!D$10,$D177,0)</f>
        <v>0</v>
      </c>
      <c r="BD177" s="116">
        <f>IF($G177=Paramètres!D$11,$D177,0)</f>
        <v>0</v>
      </c>
      <c r="BE177" s="116">
        <f>IF($G177=Paramètres!D$12,$D177,0)</f>
        <v>0</v>
      </c>
      <c r="BF177" s="116">
        <f>IF($G177=Paramètres!E$2,$D177,0)</f>
        <v>0</v>
      </c>
      <c r="BG177" s="116">
        <f>IF($G177=Paramètres!E$3,$D177,0)</f>
        <v>0</v>
      </c>
      <c r="BH177" s="116">
        <f>IF($G177=Paramètres!E$4,$D177,0)</f>
        <v>0</v>
      </c>
      <c r="BI177" s="116">
        <f>IF($G177=Paramètres!F$2,$D177,0)</f>
        <v>0</v>
      </c>
      <c r="BJ177" s="116">
        <f>IF($G177=Paramètres!F$3,$D177,0)</f>
        <v>0</v>
      </c>
      <c r="BK177" s="116">
        <f>IF($G177=Paramètres!F$5,$D177,0)</f>
        <v>0</v>
      </c>
      <c r="BL177" s="116">
        <f>IF($G177=Paramètres!F$6,$D177,0)</f>
        <v>0</v>
      </c>
      <c r="BM177" s="116">
        <f>IF($G177=Paramètres!F$7,$D177,0)</f>
        <v>0</v>
      </c>
      <c r="BN177" s="116">
        <f>IF($G177=Paramètres!F$8,$D177,0)</f>
        <v>0</v>
      </c>
      <c r="BO177" s="116">
        <f>IF($G177=Paramètres!F$9,$D177,0)</f>
        <v>0</v>
      </c>
      <c r="BP177" s="116">
        <f t="shared" si="105"/>
        <v>0</v>
      </c>
      <c r="BQ177" s="116">
        <f>IF($G177=Paramètres!H$6,$D177,0)</f>
        <v>0</v>
      </c>
      <c r="BR177" s="116">
        <f>IF($G177=Paramètres!I$2,$D177,0)</f>
        <v>0</v>
      </c>
      <c r="BS177" s="116">
        <f>IF($G177=Paramètres!I$3,$D177,0)</f>
        <v>0</v>
      </c>
      <c r="BT177" s="116">
        <f>IF($G177=Paramètres!I$4,$D177,0)</f>
        <v>0</v>
      </c>
      <c r="BU177" s="116">
        <f>IF($G177=Paramètres!J$2,$D177,0)</f>
        <v>0</v>
      </c>
      <c r="BV177" s="116">
        <f>IF($G177=Paramètres!J$3,$D177,0)</f>
        <v>0</v>
      </c>
      <c r="BW177" s="116">
        <f>IF($G177=Paramètres!J$4,$D177,0)</f>
        <v>0</v>
      </c>
      <c r="BX177" s="116">
        <f t="shared" si="107"/>
        <v>0</v>
      </c>
      <c r="BY177" s="116">
        <f t="shared" si="108"/>
        <v>0</v>
      </c>
      <c r="BZ177" s="116">
        <f t="shared" si="109"/>
        <v>0</v>
      </c>
      <c r="CA177" s="116">
        <f t="shared" si="110"/>
        <v>0</v>
      </c>
      <c r="CB177" s="116">
        <f t="shared" si="111"/>
        <v>0</v>
      </c>
      <c r="CC177" s="116">
        <f t="shared" si="112"/>
        <v>0</v>
      </c>
      <c r="CD177" s="116">
        <f t="shared" si="113"/>
        <v>0</v>
      </c>
      <c r="CE177" s="116">
        <f t="shared" si="114"/>
        <v>0</v>
      </c>
      <c r="CF177" s="116">
        <f t="shared" si="115"/>
        <v>0</v>
      </c>
      <c r="CG177" s="116">
        <f t="shared" si="116"/>
        <v>0</v>
      </c>
      <c r="CH177" s="116">
        <f t="shared" si="117"/>
        <v>0</v>
      </c>
      <c r="CI177" s="116">
        <f t="shared" si="118"/>
        <v>0</v>
      </c>
      <c r="CJ177" s="116">
        <f t="shared" si="119"/>
        <v>0</v>
      </c>
      <c r="CK177" s="116">
        <f t="shared" si="120"/>
        <v>0</v>
      </c>
      <c r="CL177" s="116">
        <f t="shared" si="121"/>
        <v>0</v>
      </c>
      <c r="CM177" s="116">
        <f t="shared" si="122"/>
        <v>0</v>
      </c>
      <c r="CN177" s="116">
        <f t="shared" si="123"/>
        <v>0</v>
      </c>
      <c r="CO177" s="116">
        <f t="shared" si="124"/>
        <v>0</v>
      </c>
      <c r="CP177" s="116">
        <f t="shared" si="125"/>
        <v>0</v>
      </c>
      <c r="CQ177" s="116">
        <f t="shared" si="126"/>
        <v>0</v>
      </c>
      <c r="CR177" s="116">
        <f t="shared" si="127"/>
        <v>0</v>
      </c>
      <c r="CS177" s="116">
        <f t="shared" si="128"/>
        <v>0</v>
      </c>
      <c r="CT177" s="116">
        <f t="shared" si="129"/>
        <v>0</v>
      </c>
      <c r="CU177" s="116">
        <f t="shared" si="130"/>
        <v>0</v>
      </c>
    </row>
    <row r="178" spans="5:99">
      <c r="E178" s="106"/>
      <c r="F178" s="109"/>
      <c r="G178" s="109"/>
      <c r="H178" s="109"/>
      <c r="I178" s="109"/>
      <c r="J178" s="110" t="str">
        <f t="shared" si="106"/>
        <v/>
      </c>
      <c r="K178" s="116">
        <f>IF(MONTH($B178)=1,IF($G178=Paramètres!H$2,$D178,0),0)</f>
        <v>0</v>
      </c>
      <c r="L178" s="116">
        <f>IF(OR(MONTH($B178)=1,MONTH($B178)=2,MONTH($B178)=3),IF($G178=Paramètres!H$3,$D178,0),0)</f>
        <v>0</v>
      </c>
      <c r="M178" s="116">
        <f>IF(OR(MONTH($B178)=1,MONTH($B178)=2,MONTH($B178)=3),IF($G178=Paramètres!H$4,$D178,0),0)</f>
        <v>0</v>
      </c>
      <c r="N178" s="116">
        <f>IF(OR(MONTH($B178)=1,MONTH($B178)=2,MONTH($B178)=3),IF($G178=Paramètres!H$5,$D178,0),0)</f>
        <v>0</v>
      </c>
      <c r="O178" s="116">
        <f>IF(MONTH($B178)=1,IF($G178=Paramètres!F$4,$D178,0),0)</f>
        <v>0</v>
      </c>
      <c r="P178" s="116">
        <f>IF(MONTH($B178)=2,IF($G178=Paramètres!$H$2,$D178,0),0)</f>
        <v>0</v>
      </c>
      <c r="Q178" s="116">
        <f>IF(MONTH($B178)=2,IF($G178=Paramètres!$F$4,$D178,0),0)</f>
        <v>0</v>
      </c>
      <c r="R178" s="116">
        <f>IF(MONTH($B178)=3,IF($G178=Paramètres!$H$2,$D178,0),0)</f>
        <v>0</v>
      </c>
      <c r="S178" s="116">
        <f>IF(MONTH($B178)=3,IF($G178=Paramètres!$F$4,$D178,0),0)</f>
        <v>0</v>
      </c>
      <c r="T178" s="116">
        <f>IF(MONTH($B178)=4,IF($G178=Paramètres!$H$2,$D178,0),0)</f>
        <v>0</v>
      </c>
      <c r="U178" s="116">
        <f>IF(OR(MONTH($B178)=4,MONTH($B178)=5,MONTH($B178)=6),IF($G178=Paramètres!$H$3,$D178,0),0)</f>
        <v>0</v>
      </c>
      <c r="V178" s="116">
        <f>IF(OR(MONTH($B178)=4,MONTH($B178)=5,MONTH($B178)=6),IF($G178=Paramètres!$H$4,$D178,0),0)</f>
        <v>0</v>
      </c>
      <c r="W178" s="116">
        <f>IF(OR(MONTH($B178)=4,MONTH($B178)=5,MONTH($B178)=6),IF($G178=Paramètres!$H$5,$D178,0),0)</f>
        <v>0</v>
      </c>
      <c r="X178" s="116">
        <f>IF(MONTH($B178)=4,IF($G178=Paramètres!$F$4,$D178,0),0)</f>
        <v>0</v>
      </c>
      <c r="Y178" s="116">
        <f>IF(MONTH($B178)=5,IF($G178=Paramètres!$H$2,$D178,0),0)</f>
        <v>0</v>
      </c>
      <c r="Z178" s="116">
        <f>IF(MONTH($B178)=5,IF($G178=Paramètres!$F$4,$D178,0),0)</f>
        <v>0</v>
      </c>
      <c r="AA178" s="116">
        <f>IF(MONTH($B178)=6,IF($G178=Paramètres!$H$2,$D178,0),0)</f>
        <v>0</v>
      </c>
      <c r="AB178" s="116">
        <f>IF(MONTH($B178)=6,IF($G178=Paramètres!$F$4,$D178,0),0)</f>
        <v>0</v>
      </c>
      <c r="AC178" s="116">
        <f>IF(MONTH($B178)=7,IF($G178=Paramètres!$H$2,$D178,0),0)</f>
        <v>0</v>
      </c>
      <c r="AD178" s="116">
        <f>IF(OR(MONTH($B178)=7,MONTH($B178)=8,MONTH($B178)=9),IF($G178=Paramètres!$H$3,$D178,0),0)</f>
        <v>0</v>
      </c>
      <c r="AE178" s="116">
        <f>IF(OR(MONTH($B178)=7,MONTH($B178)=8,MONTH($B178)=9),IF($G178=Paramètres!$H$4,$D178,0),0)</f>
        <v>0</v>
      </c>
      <c r="AF178" s="116">
        <f>IF(OR(MONTH($B178)=7,MONTH($B178)=8,MONTH($B178)=9),IF($G178=Paramètres!$H$5,$D178,0),0)</f>
        <v>0</v>
      </c>
      <c r="AG178" s="116">
        <f>IF(MONTH($B178)=7,IF($G178=Paramètres!$F$4,$D178,0),0)</f>
        <v>0</v>
      </c>
      <c r="AH178" s="116">
        <f>IF(MONTH($B178)=8,IF($G178=Paramètres!$H$2,$D178,0),0)</f>
        <v>0</v>
      </c>
      <c r="AI178" s="116">
        <f>IF(MONTH($B178)=8,IF($G178=Paramètres!$F$4,$D178,0),0)</f>
        <v>0</v>
      </c>
      <c r="AJ178" s="116">
        <f>IF(MONTH($B178)=9,IF($G178=Paramètres!$H$2,$D178,0),0)</f>
        <v>0</v>
      </c>
      <c r="AK178" s="116">
        <f>IF(MONTH($B178)=9,IF($G178=Paramètres!$F$4,$D178,0),0)</f>
        <v>0</v>
      </c>
      <c r="AL178" s="116">
        <f>IF(MONTH($B178)=10,IF($G178=Paramètres!$H$2,$D178,0),0)</f>
        <v>0</v>
      </c>
      <c r="AM178" s="116">
        <f>IF(OR(MONTH($B178)=10,MONTH($B178)=11,MONTH($B178)=12),IF($G178=Paramètres!$H$3,$D178,0),0)</f>
        <v>0</v>
      </c>
      <c r="AN178" s="116">
        <f>IF(OR(MONTH($B178)=10,MONTH($B178)=11,MONTH($B178)=12),IF($G178=Paramètres!$H$4,$D178,0),0)</f>
        <v>0</v>
      </c>
      <c r="AO178" s="116">
        <f>IF(OR(MONTH($B178)=10,MONTH($B178)=11,MONTH($B178)=12),IF($G178=Paramètres!$H$5,$D178,0),0)</f>
        <v>0</v>
      </c>
      <c r="AP178" s="116">
        <f>IF(MONTH($B178)=10,IF($G178=Paramètres!$F$4,$D178,0),0)</f>
        <v>0</v>
      </c>
      <c r="AQ178" s="116">
        <f>IF(MONTH($B178)=11,IF($G178=Paramètres!$H$2,$D178,0),0)</f>
        <v>0</v>
      </c>
      <c r="AR178" s="116">
        <f>IF(MONTH($B178)=11,IF($G178=Paramètres!$F$4,$D178,0),0)</f>
        <v>0</v>
      </c>
      <c r="AS178" s="116">
        <f>IF(MONTH($B178)=12,IF($G178=Paramètres!$H$2,$D178,0),0)</f>
        <v>0</v>
      </c>
      <c r="AT178" s="116">
        <f>IF(MONTH($B178)=12,IF($G178=Paramètres!$F$4,$D178,0),0)</f>
        <v>0</v>
      </c>
      <c r="AU178" s="116">
        <f>IF($G178=Paramètres!D$2,$D178,0)</f>
        <v>0</v>
      </c>
      <c r="AV178" s="116">
        <f>IF($G178=Paramètres!D$3,$D178,0)</f>
        <v>0</v>
      </c>
      <c r="AW178" s="116">
        <f>IF($G178=Paramètres!D$4,$D178,0)</f>
        <v>0</v>
      </c>
      <c r="AX178" s="116">
        <f>IF($G178=Paramètres!D$5,$D178,0)</f>
        <v>0</v>
      </c>
      <c r="AY178" s="116">
        <f>IF($G178=Paramètres!D$6,$D178,0)</f>
        <v>0</v>
      </c>
      <c r="AZ178" s="116">
        <f>IF($G178=Paramètres!D$7,$D178,0)</f>
        <v>0</v>
      </c>
      <c r="BA178" s="116">
        <f>IF($G178=Paramètres!D$8,$D178,0)</f>
        <v>0</v>
      </c>
      <c r="BB178" s="116">
        <f>IF($G178=Paramètres!D$9,$D178,0)</f>
        <v>0</v>
      </c>
      <c r="BC178" s="116">
        <f>IF($G178=Paramètres!D$10,$D178,0)</f>
        <v>0</v>
      </c>
      <c r="BD178" s="116">
        <f>IF($G178=Paramètres!D$11,$D178,0)</f>
        <v>0</v>
      </c>
      <c r="BE178" s="116">
        <f>IF($G178=Paramètres!D$12,$D178,0)</f>
        <v>0</v>
      </c>
      <c r="BF178" s="116">
        <f>IF($G178=Paramètres!E$2,$D178,0)</f>
        <v>0</v>
      </c>
      <c r="BG178" s="116">
        <f>IF($G178=Paramètres!E$3,$D178,0)</f>
        <v>0</v>
      </c>
      <c r="BH178" s="116">
        <f>IF($G178=Paramètres!E$4,$D178,0)</f>
        <v>0</v>
      </c>
      <c r="BI178" s="116">
        <f>IF($G178=Paramètres!F$2,$D178,0)</f>
        <v>0</v>
      </c>
      <c r="BJ178" s="116">
        <f>IF($G178=Paramètres!F$3,$D178,0)</f>
        <v>0</v>
      </c>
      <c r="BK178" s="116">
        <f>IF($G178=Paramètres!F$5,$D178,0)</f>
        <v>0</v>
      </c>
      <c r="BL178" s="116">
        <f>IF($G178=Paramètres!F$6,$D178,0)</f>
        <v>0</v>
      </c>
      <c r="BM178" s="116">
        <f>IF($G178=Paramètres!F$7,$D178,0)</f>
        <v>0</v>
      </c>
      <c r="BN178" s="116">
        <f>IF($G178=Paramètres!F$8,$D178,0)</f>
        <v>0</v>
      </c>
      <c r="BO178" s="116">
        <f>IF($G178=Paramètres!F$9,$D178,0)</f>
        <v>0</v>
      </c>
      <c r="BP178" s="116">
        <f t="shared" si="105"/>
        <v>0</v>
      </c>
      <c r="BQ178" s="116">
        <f>IF($G178=Paramètres!H$6,$D178,0)</f>
        <v>0</v>
      </c>
      <c r="BR178" s="116">
        <f>IF($G178=Paramètres!I$2,$D178,0)</f>
        <v>0</v>
      </c>
      <c r="BS178" s="116">
        <f>IF($G178=Paramètres!I$3,$D178,0)</f>
        <v>0</v>
      </c>
      <c r="BT178" s="116">
        <f>IF($G178=Paramètres!I$4,$D178,0)</f>
        <v>0</v>
      </c>
      <c r="BU178" s="116">
        <f>IF($G178=Paramètres!J$2,$D178,0)</f>
        <v>0</v>
      </c>
      <c r="BV178" s="116">
        <f>IF($G178=Paramètres!J$3,$D178,0)</f>
        <v>0</v>
      </c>
      <c r="BW178" s="116">
        <f>IF($G178=Paramètres!J$4,$D178,0)</f>
        <v>0</v>
      </c>
      <c r="BX178" s="116">
        <f t="shared" si="107"/>
        <v>0</v>
      </c>
      <c r="BY178" s="116">
        <f t="shared" si="108"/>
        <v>0</v>
      </c>
      <c r="BZ178" s="116">
        <f t="shared" si="109"/>
        <v>0</v>
      </c>
      <c r="CA178" s="116">
        <f t="shared" si="110"/>
        <v>0</v>
      </c>
      <c r="CB178" s="116">
        <f t="shared" si="111"/>
        <v>0</v>
      </c>
      <c r="CC178" s="116">
        <f t="shared" si="112"/>
        <v>0</v>
      </c>
      <c r="CD178" s="116">
        <f t="shared" si="113"/>
        <v>0</v>
      </c>
      <c r="CE178" s="116">
        <f t="shared" si="114"/>
        <v>0</v>
      </c>
      <c r="CF178" s="116">
        <f t="shared" si="115"/>
        <v>0</v>
      </c>
      <c r="CG178" s="116">
        <f t="shared" si="116"/>
        <v>0</v>
      </c>
      <c r="CH178" s="116">
        <f t="shared" si="117"/>
        <v>0</v>
      </c>
      <c r="CI178" s="116">
        <f t="shared" si="118"/>
        <v>0</v>
      </c>
      <c r="CJ178" s="116">
        <f t="shared" si="119"/>
        <v>0</v>
      </c>
      <c r="CK178" s="116">
        <f t="shared" si="120"/>
        <v>0</v>
      </c>
      <c r="CL178" s="116">
        <f t="shared" si="121"/>
        <v>0</v>
      </c>
      <c r="CM178" s="116">
        <f t="shared" si="122"/>
        <v>0</v>
      </c>
      <c r="CN178" s="116">
        <f t="shared" si="123"/>
        <v>0</v>
      </c>
      <c r="CO178" s="116">
        <f t="shared" si="124"/>
        <v>0</v>
      </c>
      <c r="CP178" s="116">
        <f t="shared" si="125"/>
        <v>0</v>
      </c>
      <c r="CQ178" s="116">
        <f t="shared" si="126"/>
        <v>0</v>
      </c>
      <c r="CR178" s="116">
        <f t="shared" si="127"/>
        <v>0</v>
      </c>
      <c r="CS178" s="116">
        <f t="shared" si="128"/>
        <v>0</v>
      </c>
      <c r="CT178" s="116">
        <f t="shared" si="129"/>
        <v>0</v>
      </c>
      <c r="CU178" s="116">
        <f t="shared" si="130"/>
        <v>0</v>
      </c>
    </row>
    <row r="179" spans="5:99">
      <c r="E179" s="106"/>
      <c r="F179" s="109"/>
      <c r="G179" s="109"/>
      <c r="H179" s="109"/>
      <c r="I179" s="109"/>
      <c r="J179" s="110" t="str">
        <f t="shared" si="106"/>
        <v/>
      </c>
      <c r="K179" s="116">
        <f>IF(MONTH($B179)=1,IF($G179=Paramètres!H$2,$D179,0),0)</f>
        <v>0</v>
      </c>
      <c r="L179" s="116">
        <f>IF(OR(MONTH($B179)=1,MONTH($B179)=2,MONTH($B179)=3),IF($G179=Paramètres!H$3,$D179,0),0)</f>
        <v>0</v>
      </c>
      <c r="M179" s="116">
        <f>IF(OR(MONTH($B179)=1,MONTH($B179)=2,MONTH($B179)=3),IF($G179=Paramètres!H$4,$D179,0),0)</f>
        <v>0</v>
      </c>
      <c r="N179" s="116">
        <f>IF(OR(MONTH($B179)=1,MONTH($B179)=2,MONTH($B179)=3),IF($G179=Paramètres!H$5,$D179,0),0)</f>
        <v>0</v>
      </c>
      <c r="O179" s="116">
        <f>IF(MONTH($B179)=1,IF($G179=Paramètres!F$4,$D179,0),0)</f>
        <v>0</v>
      </c>
      <c r="P179" s="116">
        <f>IF(MONTH($B179)=2,IF($G179=Paramètres!$H$2,$D179,0),0)</f>
        <v>0</v>
      </c>
      <c r="Q179" s="116">
        <f>IF(MONTH($B179)=2,IF($G179=Paramètres!$F$4,$D179,0),0)</f>
        <v>0</v>
      </c>
      <c r="R179" s="116">
        <f>IF(MONTH($B179)=3,IF($G179=Paramètres!$H$2,$D179,0),0)</f>
        <v>0</v>
      </c>
      <c r="S179" s="116">
        <f>IF(MONTH($B179)=3,IF($G179=Paramètres!$F$4,$D179,0),0)</f>
        <v>0</v>
      </c>
      <c r="T179" s="116">
        <f>IF(MONTH($B179)=4,IF($G179=Paramètres!$H$2,$D179,0),0)</f>
        <v>0</v>
      </c>
      <c r="U179" s="116">
        <f>IF(OR(MONTH($B179)=4,MONTH($B179)=5,MONTH($B179)=6),IF($G179=Paramètres!$H$3,$D179,0),0)</f>
        <v>0</v>
      </c>
      <c r="V179" s="116">
        <f>IF(OR(MONTH($B179)=4,MONTH($B179)=5,MONTH($B179)=6),IF($G179=Paramètres!$H$4,$D179,0),0)</f>
        <v>0</v>
      </c>
      <c r="W179" s="116">
        <f>IF(OR(MONTH($B179)=4,MONTH($B179)=5,MONTH($B179)=6),IF($G179=Paramètres!$H$5,$D179,0),0)</f>
        <v>0</v>
      </c>
      <c r="X179" s="116">
        <f>IF(MONTH($B179)=4,IF($G179=Paramètres!$F$4,$D179,0),0)</f>
        <v>0</v>
      </c>
      <c r="Y179" s="116">
        <f>IF(MONTH($B179)=5,IF($G179=Paramètres!$H$2,$D179,0),0)</f>
        <v>0</v>
      </c>
      <c r="Z179" s="116">
        <f>IF(MONTH($B179)=5,IF($G179=Paramètres!$F$4,$D179,0),0)</f>
        <v>0</v>
      </c>
      <c r="AA179" s="116">
        <f>IF(MONTH($B179)=6,IF($G179=Paramètres!$H$2,$D179,0),0)</f>
        <v>0</v>
      </c>
      <c r="AB179" s="116">
        <f>IF(MONTH($B179)=6,IF($G179=Paramètres!$F$4,$D179,0),0)</f>
        <v>0</v>
      </c>
      <c r="AC179" s="116">
        <f>IF(MONTH($B179)=7,IF($G179=Paramètres!$H$2,$D179,0),0)</f>
        <v>0</v>
      </c>
      <c r="AD179" s="116">
        <f>IF(OR(MONTH($B179)=7,MONTH($B179)=8,MONTH($B179)=9),IF($G179=Paramètres!$H$3,$D179,0),0)</f>
        <v>0</v>
      </c>
      <c r="AE179" s="116">
        <f>IF(OR(MONTH($B179)=7,MONTH($B179)=8,MONTH($B179)=9),IF($G179=Paramètres!$H$4,$D179,0),0)</f>
        <v>0</v>
      </c>
      <c r="AF179" s="116">
        <f>IF(OR(MONTH($B179)=7,MONTH($B179)=8,MONTH($B179)=9),IF($G179=Paramètres!$H$5,$D179,0),0)</f>
        <v>0</v>
      </c>
      <c r="AG179" s="116">
        <f>IF(MONTH($B179)=7,IF($G179=Paramètres!$F$4,$D179,0),0)</f>
        <v>0</v>
      </c>
      <c r="AH179" s="116">
        <f>IF(MONTH($B179)=8,IF($G179=Paramètres!$H$2,$D179,0),0)</f>
        <v>0</v>
      </c>
      <c r="AI179" s="116">
        <f>IF(MONTH($B179)=8,IF($G179=Paramètres!$F$4,$D179,0),0)</f>
        <v>0</v>
      </c>
      <c r="AJ179" s="116">
        <f>IF(MONTH($B179)=9,IF($G179=Paramètres!$H$2,$D179,0),0)</f>
        <v>0</v>
      </c>
      <c r="AK179" s="116">
        <f>IF(MONTH($B179)=9,IF($G179=Paramètres!$F$4,$D179,0),0)</f>
        <v>0</v>
      </c>
      <c r="AL179" s="116">
        <f>IF(MONTH($B179)=10,IF($G179=Paramètres!$H$2,$D179,0),0)</f>
        <v>0</v>
      </c>
      <c r="AM179" s="116">
        <f>IF(OR(MONTH($B179)=10,MONTH($B179)=11,MONTH($B179)=12),IF($G179=Paramètres!$H$3,$D179,0),0)</f>
        <v>0</v>
      </c>
      <c r="AN179" s="116">
        <f>IF(OR(MONTH($B179)=10,MONTH($B179)=11,MONTH($B179)=12),IF($G179=Paramètres!$H$4,$D179,0),0)</f>
        <v>0</v>
      </c>
      <c r="AO179" s="116">
        <f>IF(OR(MONTH($B179)=10,MONTH($B179)=11,MONTH($B179)=12),IF($G179=Paramètres!$H$5,$D179,0),0)</f>
        <v>0</v>
      </c>
      <c r="AP179" s="116">
        <f>IF(MONTH($B179)=10,IF($G179=Paramètres!$F$4,$D179,0),0)</f>
        <v>0</v>
      </c>
      <c r="AQ179" s="116">
        <f>IF(MONTH($B179)=11,IF($G179=Paramètres!$H$2,$D179,0),0)</f>
        <v>0</v>
      </c>
      <c r="AR179" s="116">
        <f>IF(MONTH($B179)=11,IF($G179=Paramètres!$F$4,$D179,0),0)</f>
        <v>0</v>
      </c>
      <c r="AS179" s="116">
        <f>IF(MONTH($B179)=12,IF($G179=Paramètres!$H$2,$D179,0),0)</f>
        <v>0</v>
      </c>
      <c r="AT179" s="116">
        <f>IF(MONTH($B179)=12,IF($G179=Paramètres!$F$4,$D179,0),0)</f>
        <v>0</v>
      </c>
      <c r="AU179" s="116">
        <f>IF($G179=Paramètres!D$2,$D179,0)</f>
        <v>0</v>
      </c>
      <c r="AV179" s="116">
        <f>IF($G179=Paramètres!D$3,$D179,0)</f>
        <v>0</v>
      </c>
      <c r="AW179" s="116">
        <f>IF($G179=Paramètres!D$4,$D179,0)</f>
        <v>0</v>
      </c>
      <c r="AX179" s="116">
        <f>IF($G179=Paramètres!D$5,$D179,0)</f>
        <v>0</v>
      </c>
      <c r="AY179" s="116">
        <f>IF($G179=Paramètres!D$6,$D179,0)</f>
        <v>0</v>
      </c>
      <c r="AZ179" s="116">
        <f>IF($G179=Paramètres!D$7,$D179,0)</f>
        <v>0</v>
      </c>
      <c r="BA179" s="116">
        <f>IF($G179=Paramètres!D$8,$D179,0)</f>
        <v>0</v>
      </c>
      <c r="BB179" s="116">
        <f>IF($G179=Paramètres!D$9,$D179,0)</f>
        <v>0</v>
      </c>
      <c r="BC179" s="116">
        <f>IF($G179=Paramètres!D$10,$D179,0)</f>
        <v>0</v>
      </c>
      <c r="BD179" s="116">
        <f>IF($G179=Paramètres!D$11,$D179,0)</f>
        <v>0</v>
      </c>
      <c r="BE179" s="116">
        <f>IF($G179=Paramètres!D$12,$D179,0)</f>
        <v>0</v>
      </c>
      <c r="BF179" s="116">
        <f>IF($G179=Paramètres!E$2,$D179,0)</f>
        <v>0</v>
      </c>
      <c r="BG179" s="116">
        <f>IF($G179=Paramètres!E$3,$D179,0)</f>
        <v>0</v>
      </c>
      <c r="BH179" s="116">
        <f>IF($G179=Paramètres!E$4,$D179,0)</f>
        <v>0</v>
      </c>
      <c r="BI179" s="116">
        <f>IF($G179=Paramètres!F$2,$D179,0)</f>
        <v>0</v>
      </c>
      <c r="BJ179" s="116">
        <f>IF($G179=Paramètres!F$3,$D179,0)</f>
        <v>0</v>
      </c>
      <c r="BK179" s="116">
        <f>IF($G179=Paramètres!F$5,$D179,0)</f>
        <v>0</v>
      </c>
      <c r="BL179" s="116">
        <f>IF($G179=Paramètres!F$6,$D179,0)</f>
        <v>0</v>
      </c>
      <c r="BM179" s="116">
        <f>IF($G179=Paramètres!F$7,$D179,0)</f>
        <v>0</v>
      </c>
      <c r="BN179" s="116">
        <f>IF($G179=Paramètres!F$8,$D179,0)</f>
        <v>0</v>
      </c>
      <c r="BO179" s="116">
        <f>IF($G179=Paramètres!F$9,$D179,0)</f>
        <v>0</v>
      </c>
      <c r="BP179" s="116">
        <f t="shared" si="105"/>
        <v>0</v>
      </c>
      <c r="BQ179" s="116">
        <f>IF($G179=Paramètres!H$6,$D179,0)</f>
        <v>0</v>
      </c>
      <c r="BR179" s="116">
        <f>IF($G179=Paramètres!I$2,$D179,0)</f>
        <v>0</v>
      </c>
      <c r="BS179" s="116">
        <f>IF($G179=Paramètres!I$3,$D179,0)</f>
        <v>0</v>
      </c>
      <c r="BT179" s="116">
        <f>IF($G179=Paramètres!I$4,$D179,0)</f>
        <v>0</v>
      </c>
      <c r="BU179" s="116">
        <f>IF($G179=Paramètres!J$2,$D179,0)</f>
        <v>0</v>
      </c>
      <c r="BV179" s="116">
        <f>IF($G179=Paramètres!J$3,$D179,0)</f>
        <v>0</v>
      </c>
      <c r="BW179" s="116">
        <f>IF($G179=Paramètres!J$4,$D179,0)</f>
        <v>0</v>
      </c>
      <c r="BX179" s="116">
        <f t="shared" si="107"/>
        <v>0</v>
      </c>
      <c r="BY179" s="116">
        <f t="shared" si="108"/>
        <v>0</v>
      </c>
      <c r="BZ179" s="116">
        <f t="shared" si="109"/>
        <v>0</v>
      </c>
      <c r="CA179" s="116">
        <f t="shared" si="110"/>
        <v>0</v>
      </c>
      <c r="CB179" s="116">
        <f t="shared" si="111"/>
        <v>0</v>
      </c>
      <c r="CC179" s="116">
        <f t="shared" si="112"/>
        <v>0</v>
      </c>
      <c r="CD179" s="116">
        <f t="shared" si="113"/>
        <v>0</v>
      </c>
      <c r="CE179" s="116">
        <f t="shared" si="114"/>
        <v>0</v>
      </c>
      <c r="CF179" s="116">
        <f t="shared" si="115"/>
        <v>0</v>
      </c>
      <c r="CG179" s="116">
        <f t="shared" si="116"/>
        <v>0</v>
      </c>
      <c r="CH179" s="116">
        <f t="shared" si="117"/>
        <v>0</v>
      </c>
      <c r="CI179" s="116">
        <f t="shared" si="118"/>
        <v>0</v>
      </c>
      <c r="CJ179" s="116">
        <f t="shared" si="119"/>
        <v>0</v>
      </c>
      <c r="CK179" s="116">
        <f t="shared" si="120"/>
        <v>0</v>
      </c>
      <c r="CL179" s="116">
        <f t="shared" si="121"/>
        <v>0</v>
      </c>
      <c r="CM179" s="116">
        <f t="shared" si="122"/>
        <v>0</v>
      </c>
      <c r="CN179" s="116">
        <f t="shared" si="123"/>
        <v>0</v>
      </c>
      <c r="CO179" s="116">
        <f t="shared" si="124"/>
        <v>0</v>
      </c>
      <c r="CP179" s="116">
        <f t="shared" si="125"/>
        <v>0</v>
      </c>
      <c r="CQ179" s="116">
        <f t="shared" si="126"/>
        <v>0</v>
      </c>
      <c r="CR179" s="116">
        <f t="shared" si="127"/>
        <v>0</v>
      </c>
      <c r="CS179" s="116">
        <f t="shared" si="128"/>
        <v>0</v>
      </c>
      <c r="CT179" s="116">
        <f t="shared" si="129"/>
        <v>0</v>
      </c>
      <c r="CU179" s="116">
        <f t="shared" si="130"/>
        <v>0</v>
      </c>
    </row>
    <row r="180" spans="5:99">
      <c r="E180" s="106"/>
      <c r="F180" s="109"/>
      <c r="G180" s="109"/>
      <c r="H180" s="109"/>
      <c r="I180" s="109"/>
      <c r="J180" s="110" t="str">
        <f t="shared" si="106"/>
        <v/>
      </c>
      <c r="K180" s="116">
        <f>IF(MONTH($B180)=1,IF($G180=Paramètres!H$2,$D180,0),0)</f>
        <v>0</v>
      </c>
      <c r="L180" s="116">
        <f>IF(OR(MONTH($B180)=1,MONTH($B180)=2,MONTH($B180)=3),IF($G180=Paramètres!H$3,$D180,0),0)</f>
        <v>0</v>
      </c>
      <c r="M180" s="116">
        <f>IF(OR(MONTH($B180)=1,MONTH($B180)=2,MONTH($B180)=3),IF($G180=Paramètres!H$4,$D180,0),0)</f>
        <v>0</v>
      </c>
      <c r="N180" s="116">
        <f>IF(OR(MONTH($B180)=1,MONTH($B180)=2,MONTH($B180)=3),IF($G180=Paramètres!H$5,$D180,0),0)</f>
        <v>0</v>
      </c>
      <c r="O180" s="116">
        <f>IF(MONTH($B180)=1,IF($G180=Paramètres!F$4,$D180,0),0)</f>
        <v>0</v>
      </c>
      <c r="P180" s="116">
        <f>IF(MONTH($B180)=2,IF($G180=Paramètres!$H$2,$D180,0),0)</f>
        <v>0</v>
      </c>
      <c r="Q180" s="116">
        <f>IF(MONTH($B180)=2,IF($G180=Paramètres!$F$4,$D180,0),0)</f>
        <v>0</v>
      </c>
      <c r="R180" s="116">
        <f>IF(MONTH($B180)=3,IF($G180=Paramètres!$H$2,$D180,0),0)</f>
        <v>0</v>
      </c>
      <c r="S180" s="116">
        <f>IF(MONTH($B180)=3,IF($G180=Paramètres!$F$4,$D180,0),0)</f>
        <v>0</v>
      </c>
      <c r="T180" s="116">
        <f>IF(MONTH($B180)=4,IF($G180=Paramètres!$H$2,$D180,0),0)</f>
        <v>0</v>
      </c>
      <c r="U180" s="116">
        <f>IF(OR(MONTH($B180)=4,MONTH($B180)=5,MONTH($B180)=6),IF($G180=Paramètres!$H$3,$D180,0),0)</f>
        <v>0</v>
      </c>
      <c r="V180" s="116">
        <f>IF(OR(MONTH($B180)=4,MONTH($B180)=5,MONTH($B180)=6),IF($G180=Paramètres!$H$4,$D180,0),0)</f>
        <v>0</v>
      </c>
      <c r="W180" s="116">
        <f>IF(OR(MONTH($B180)=4,MONTH($B180)=5,MONTH($B180)=6),IF($G180=Paramètres!$H$5,$D180,0),0)</f>
        <v>0</v>
      </c>
      <c r="X180" s="116">
        <f>IF(MONTH($B180)=4,IF($G180=Paramètres!$F$4,$D180,0),0)</f>
        <v>0</v>
      </c>
      <c r="Y180" s="116">
        <f>IF(MONTH($B180)=5,IF($G180=Paramètres!$H$2,$D180,0),0)</f>
        <v>0</v>
      </c>
      <c r="Z180" s="116">
        <f>IF(MONTH($B180)=5,IF($G180=Paramètres!$F$4,$D180,0),0)</f>
        <v>0</v>
      </c>
      <c r="AA180" s="116">
        <f>IF(MONTH($B180)=6,IF($G180=Paramètres!$H$2,$D180,0),0)</f>
        <v>0</v>
      </c>
      <c r="AB180" s="116">
        <f>IF(MONTH($B180)=6,IF($G180=Paramètres!$F$4,$D180,0),0)</f>
        <v>0</v>
      </c>
      <c r="AC180" s="116">
        <f>IF(MONTH($B180)=7,IF($G180=Paramètres!$H$2,$D180,0),0)</f>
        <v>0</v>
      </c>
      <c r="AD180" s="116">
        <f>IF(OR(MONTH($B180)=7,MONTH($B180)=8,MONTH($B180)=9),IF($G180=Paramètres!$H$3,$D180,0),0)</f>
        <v>0</v>
      </c>
      <c r="AE180" s="116">
        <f>IF(OR(MONTH($B180)=7,MONTH($B180)=8,MONTH($B180)=9),IF($G180=Paramètres!$H$4,$D180,0),0)</f>
        <v>0</v>
      </c>
      <c r="AF180" s="116">
        <f>IF(OR(MONTH($B180)=7,MONTH($B180)=8,MONTH($B180)=9),IF($G180=Paramètres!$H$5,$D180,0),0)</f>
        <v>0</v>
      </c>
      <c r="AG180" s="116">
        <f>IF(MONTH($B180)=7,IF($G180=Paramètres!$F$4,$D180,0),0)</f>
        <v>0</v>
      </c>
      <c r="AH180" s="116">
        <f>IF(MONTH($B180)=8,IF($G180=Paramètres!$H$2,$D180,0),0)</f>
        <v>0</v>
      </c>
      <c r="AI180" s="116">
        <f>IF(MONTH($B180)=8,IF($G180=Paramètres!$F$4,$D180,0),0)</f>
        <v>0</v>
      </c>
      <c r="AJ180" s="116">
        <f>IF(MONTH($B180)=9,IF($G180=Paramètres!$H$2,$D180,0),0)</f>
        <v>0</v>
      </c>
      <c r="AK180" s="116">
        <f>IF(MONTH($B180)=9,IF($G180=Paramètres!$F$4,$D180,0),0)</f>
        <v>0</v>
      </c>
      <c r="AL180" s="116">
        <f>IF(MONTH($B180)=10,IF($G180=Paramètres!$H$2,$D180,0),0)</f>
        <v>0</v>
      </c>
      <c r="AM180" s="116">
        <f>IF(OR(MONTH($B180)=10,MONTH($B180)=11,MONTH($B180)=12),IF($G180=Paramètres!$H$3,$D180,0),0)</f>
        <v>0</v>
      </c>
      <c r="AN180" s="116">
        <f>IF(OR(MONTH($B180)=10,MONTH($B180)=11,MONTH($B180)=12),IF($G180=Paramètres!$H$4,$D180,0),0)</f>
        <v>0</v>
      </c>
      <c r="AO180" s="116">
        <f>IF(OR(MONTH($B180)=10,MONTH($B180)=11,MONTH($B180)=12),IF($G180=Paramètres!$H$5,$D180,0),0)</f>
        <v>0</v>
      </c>
      <c r="AP180" s="116">
        <f>IF(MONTH($B180)=10,IF($G180=Paramètres!$F$4,$D180,0),0)</f>
        <v>0</v>
      </c>
      <c r="AQ180" s="116">
        <f>IF(MONTH($B180)=11,IF($G180=Paramètres!$H$2,$D180,0),0)</f>
        <v>0</v>
      </c>
      <c r="AR180" s="116">
        <f>IF(MONTH($B180)=11,IF($G180=Paramètres!$F$4,$D180,0),0)</f>
        <v>0</v>
      </c>
      <c r="AS180" s="116">
        <f>IF(MONTH($B180)=12,IF($G180=Paramètres!$H$2,$D180,0),0)</f>
        <v>0</v>
      </c>
      <c r="AT180" s="116">
        <f>IF(MONTH($B180)=12,IF($G180=Paramètres!$F$4,$D180,0),0)</f>
        <v>0</v>
      </c>
      <c r="AU180" s="116">
        <f>IF($G180=Paramètres!D$2,$D180,0)</f>
        <v>0</v>
      </c>
      <c r="AV180" s="116">
        <f>IF($G180=Paramètres!D$3,$D180,0)</f>
        <v>0</v>
      </c>
      <c r="AW180" s="116">
        <f>IF($G180=Paramètres!D$4,$D180,0)</f>
        <v>0</v>
      </c>
      <c r="AX180" s="116">
        <f>IF($G180=Paramètres!D$5,$D180,0)</f>
        <v>0</v>
      </c>
      <c r="AY180" s="116">
        <f>IF($G180=Paramètres!D$6,$D180,0)</f>
        <v>0</v>
      </c>
      <c r="AZ180" s="116">
        <f>IF($G180=Paramètres!D$7,$D180,0)</f>
        <v>0</v>
      </c>
      <c r="BA180" s="116">
        <f>IF($G180=Paramètres!D$8,$D180,0)</f>
        <v>0</v>
      </c>
      <c r="BB180" s="116">
        <f>IF($G180=Paramètres!D$9,$D180,0)</f>
        <v>0</v>
      </c>
      <c r="BC180" s="116">
        <f>IF($G180=Paramètres!D$10,$D180,0)</f>
        <v>0</v>
      </c>
      <c r="BD180" s="116">
        <f>IF($G180=Paramètres!D$11,$D180,0)</f>
        <v>0</v>
      </c>
      <c r="BE180" s="116">
        <f>IF($G180=Paramètres!D$12,$D180,0)</f>
        <v>0</v>
      </c>
      <c r="BF180" s="116">
        <f>IF($G180=Paramètres!E$2,$D180,0)</f>
        <v>0</v>
      </c>
      <c r="BG180" s="116">
        <f>IF($G180=Paramètres!E$3,$D180,0)</f>
        <v>0</v>
      </c>
      <c r="BH180" s="116">
        <f>IF($G180=Paramètres!E$4,$D180,0)</f>
        <v>0</v>
      </c>
      <c r="BI180" s="116">
        <f>IF($G180=Paramètres!F$2,$D180,0)</f>
        <v>0</v>
      </c>
      <c r="BJ180" s="116">
        <f>IF($G180=Paramètres!F$3,$D180,0)</f>
        <v>0</v>
      </c>
      <c r="BK180" s="116">
        <f>IF($G180=Paramètres!F$5,$D180,0)</f>
        <v>0</v>
      </c>
      <c r="BL180" s="116">
        <f>IF($G180=Paramètres!F$6,$D180,0)</f>
        <v>0</v>
      </c>
      <c r="BM180" s="116">
        <f>IF($G180=Paramètres!F$7,$D180,0)</f>
        <v>0</v>
      </c>
      <c r="BN180" s="116">
        <f>IF($G180=Paramètres!F$8,$D180,0)</f>
        <v>0</v>
      </c>
      <c r="BO180" s="116">
        <f>IF($G180=Paramètres!F$9,$D180,0)</f>
        <v>0</v>
      </c>
      <c r="BP180" s="116">
        <f t="shared" si="105"/>
        <v>0</v>
      </c>
      <c r="BQ180" s="116">
        <f>IF($G180=Paramètres!H$6,$D180,0)</f>
        <v>0</v>
      </c>
      <c r="BR180" s="116">
        <f>IF($G180=Paramètres!I$2,$D180,0)</f>
        <v>0</v>
      </c>
      <c r="BS180" s="116">
        <f>IF($G180=Paramètres!I$3,$D180,0)</f>
        <v>0</v>
      </c>
      <c r="BT180" s="116">
        <f>IF($G180=Paramètres!I$4,$D180,0)</f>
        <v>0</v>
      </c>
      <c r="BU180" s="116">
        <f>IF($G180=Paramètres!J$2,$D180,0)</f>
        <v>0</v>
      </c>
      <c r="BV180" s="116">
        <f>IF($G180=Paramètres!J$3,$D180,0)</f>
        <v>0</v>
      </c>
      <c r="BW180" s="116">
        <f>IF($G180=Paramètres!J$4,$D180,0)</f>
        <v>0</v>
      </c>
      <c r="BX180" s="116">
        <f t="shared" si="107"/>
        <v>0</v>
      </c>
      <c r="BY180" s="116">
        <f t="shared" si="108"/>
        <v>0</v>
      </c>
      <c r="BZ180" s="116">
        <f t="shared" si="109"/>
        <v>0</v>
      </c>
      <c r="CA180" s="116">
        <f t="shared" si="110"/>
        <v>0</v>
      </c>
      <c r="CB180" s="116">
        <f t="shared" si="111"/>
        <v>0</v>
      </c>
      <c r="CC180" s="116">
        <f t="shared" si="112"/>
        <v>0</v>
      </c>
      <c r="CD180" s="116">
        <f t="shared" si="113"/>
        <v>0</v>
      </c>
      <c r="CE180" s="116">
        <f t="shared" si="114"/>
        <v>0</v>
      </c>
      <c r="CF180" s="116">
        <f t="shared" si="115"/>
        <v>0</v>
      </c>
      <c r="CG180" s="116">
        <f t="shared" si="116"/>
        <v>0</v>
      </c>
      <c r="CH180" s="116">
        <f t="shared" si="117"/>
        <v>0</v>
      </c>
      <c r="CI180" s="116">
        <f t="shared" si="118"/>
        <v>0</v>
      </c>
      <c r="CJ180" s="116">
        <f t="shared" si="119"/>
        <v>0</v>
      </c>
      <c r="CK180" s="116">
        <f t="shared" si="120"/>
        <v>0</v>
      </c>
      <c r="CL180" s="116">
        <f t="shared" si="121"/>
        <v>0</v>
      </c>
      <c r="CM180" s="116">
        <f t="shared" si="122"/>
        <v>0</v>
      </c>
      <c r="CN180" s="116">
        <f t="shared" si="123"/>
        <v>0</v>
      </c>
      <c r="CO180" s="116">
        <f t="shared" si="124"/>
        <v>0</v>
      </c>
      <c r="CP180" s="116">
        <f t="shared" si="125"/>
        <v>0</v>
      </c>
      <c r="CQ180" s="116">
        <f t="shared" si="126"/>
        <v>0</v>
      </c>
      <c r="CR180" s="116">
        <f t="shared" si="127"/>
        <v>0</v>
      </c>
      <c r="CS180" s="116">
        <f t="shared" si="128"/>
        <v>0</v>
      </c>
      <c r="CT180" s="116">
        <f t="shared" si="129"/>
        <v>0</v>
      </c>
      <c r="CU180" s="116">
        <f t="shared" si="130"/>
        <v>0</v>
      </c>
    </row>
    <row r="181" spans="5:99">
      <c r="E181" s="106"/>
      <c r="F181" s="109"/>
      <c r="G181" s="109"/>
      <c r="H181" s="109"/>
      <c r="I181" s="109"/>
      <c r="J181" s="110" t="str">
        <f t="shared" si="106"/>
        <v/>
      </c>
      <c r="K181" s="116">
        <f>IF(MONTH($B181)=1,IF($G181=Paramètres!H$2,$D181,0),0)</f>
        <v>0</v>
      </c>
      <c r="L181" s="116">
        <f>IF(OR(MONTH($B181)=1,MONTH($B181)=2,MONTH($B181)=3),IF($G181=Paramètres!H$3,$D181,0),0)</f>
        <v>0</v>
      </c>
      <c r="M181" s="116">
        <f>IF(OR(MONTH($B181)=1,MONTH($B181)=2,MONTH($B181)=3),IF($G181=Paramètres!H$4,$D181,0),0)</f>
        <v>0</v>
      </c>
      <c r="N181" s="116">
        <f>IF(OR(MONTH($B181)=1,MONTH($B181)=2,MONTH($B181)=3),IF($G181=Paramètres!H$5,$D181,0),0)</f>
        <v>0</v>
      </c>
      <c r="O181" s="116">
        <f>IF(MONTH($B181)=1,IF($G181=Paramètres!F$4,$D181,0),0)</f>
        <v>0</v>
      </c>
      <c r="P181" s="116">
        <f>IF(MONTH($B181)=2,IF($G181=Paramètres!$H$2,$D181,0),0)</f>
        <v>0</v>
      </c>
      <c r="Q181" s="116">
        <f>IF(MONTH($B181)=2,IF($G181=Paramètres!$F$4,$D181,0),0)</f>
        <v>0</v>
      </c>
      <c r="R181" s="116">
        <f>IF(MONTH($B181)=3,IF($G181=Paramètres!$H$2,$D181,0),0)</f>
        <v>0</v>
      </c>
      <c r="S181" s="116">
        <f>IF(MONTH($B181)=3,IF($G181=Paramètres!$F$4,$D181,0),0)</f>
        <v>0</v>
      </c>
      <c r="T181" s="116">
        <f>IF(MONTH($B181)=4,IF($G181=Paramètres!$H$2,$D181,0),0)</f>
        <v>0</v>
      </c>
      <c r="U181" s="116">
        <f>IF(OR(MONTH($B181)=4,MONTH($B181)=5,MONTH($B181)=6),IF($G181=Paramètres!$H$3,$D181,0),0)</f>
        <v>0</v>
      </c>
      <c r="V181" s="116">
        <f>IF(OR(MONTH($B181)=4,MONTH($B181)=5,MONTH($B181)=6),IF($G181=Paramètres!$H$4,$D181,0),0)</f>
        <v>0</v>
      </c>
      <c r="W181" s="116">
        <f>IF(OR(MONTH($B181)=4,MONTH($B181)=5,MONTH($B181)=6),IF($G181=Paramètres!$H$5,$D181,0),0)</f>
        <v>0</v>
      </c>
      <c r="X181" s="116">
        <f>IF(MONTH($B181)=4,IF($G181=Paramètres!$F$4,$D181,0),0)</f>
        <v>0</v>
      </c>
      <c r="Y181" s="116">
        <f>IF(MONTH($B181)=5,IF($G181=Paramètres!$H$2,$D181,0),0)</f>
        <v>0</v>
      </c>
      <c r="Z181" s="116">
        <f>IF(MONTH($B181)=5,IF($G181=Paramètres!$F$4,$D181,0),0)</f>
        <v>0</v>
      </c>
      <c r="AA181" s="116">
        <f>IF(MONTH($B181)=6,IF($G181=Paramètres!$H$2,$D181,0),0)</f>
        <v>0</v>
      </c>
      <c r="AB181" s="116">
        <f>IF(MONTH($B181)=6,IF($G181=Paramètres!$F$4,$D181,0),0)</f>
        <v>0</v>
      </c>
      <c r="AC181" s="116">
        <f>IF(MONTH($B181)=7,IF($G181=Paramètres!$H$2,$D181,0),0)</f>
        <v>0</v>
      </c>
      <c r="AD181" s="116">
        <f>IF(OR(MONTH($B181)=7,MONTH($B181)=8,MONTH($B181)=9),IF($G181=Paramètres!$H$3,$D181,0),0)</f>
        <v>0</v>
      </c>
      <c r="AE181" s="116">
        <f>IF(OR(MONTH($B181)=7,MONTH($B181)=8,MONTH($B181)=9),IF($G181=Paramètres!$H$4,$D181,0),0)</f>
        <v>0</v>
      </c>
      <c r="AF181" s="116">
        <f>IF(OR(MONTH($B181)=7,MONTH($B181)=8,MONTH($B181)=9),IF($G181=Paramètres!$H$5,$D181,0),0)</f>
        <v>0</v>
      </c>
      <c r="AG181" s="116">
        <f>IF(MONTH($B181)=7,IF($G181=Paramètres!$F$4,$D181,0),0)</f>
        <v>0</v>
      </c>
      <c r="AH181" s="116">
        <f>IF(MONTH($B181)=8,IF($G181=Paramètres!$H$2,$D181,0),0)</f>
        <v>0</v>
      </c>
      <c r="AI181" s="116">
        <f>IF(MONTH($B181)=8,IF($G181=Paramètres!$F$4,$D181,0),0)</f>
        <v>0</v>
      </c>
      <c r="AJ181" s="116">
        <f>IF(MONTH($B181)=9,IF($G181=Paramètres!$H$2,$D181,0),0)</f>
        <v>0</v>
      </c>
      <c r="AK181" s="116">
        <f>IF(MONTH($B181)=9,IF($G181=Paramètres!$F$4,$D181,0),0)</f>
        <v>0</v>
      </c>
      <c r="AL181" s="116">
        <f>IF(MONTH($B181)=10,IF($G181=Paramètres!$H$2,$D181,0),0)</f>
        <v>0</v>
      </c>
      <c r="AM181" s="116">
        <f>IF(OR(MONTH($B181)=10,MONTH($B181)=11,MONTH($B181)=12),IF($G181=Paramètres!$H$3,$D181,0),0)</f>
        <v>0</v>
      </c>
      <c r="AN181" s="116">
        <f>IF(OR(MONTH($B181)=10,MONTH($B181)=11,MONTH($B181)=12),IF($G181=Paramètres!$H$4,$D181,0),0)</f>
        <v>0</v>
      </c>
      <c r="AO181" s="116">
        <f>IF(OR(MONTH($B181)=10,MONTH($B181)=11,MONTH($B181)=12),IF($G181=Paramètres!$H$5,$D181,0),0)</f>
        <v>0</v>
      </c>
      <c r="AP181" s="116">
        <f>IF(MONTH($B181)=10,IF($G181=Paramètres!$F$4,$D181,0),0)</f>
        <v>0</v>
      </c>
      <c r="AQ181" s="116">
        <f>IF(MONTH($B181)=11,IF($G181=Paramètres!$H$2,$D181,0),0)</f>
        <v>0</v>
      </c>
      <c r="AR181" s="116">
        <f>IF(MONTH($B181)=11,IF($G181=Paramètres!$F$4,$D181,0),0)</f>
        <v>0</v>
      </c>
      <c r="AS181" s="116">
        <f>IF(MONTH($B181)=12,IF($G181=Paramètres!$H$2,$D181,0),0)</f>
        <v>0</v>
      </c>
      <c r="AT181" s="116">
        <f>IF(MONTH($B181)=12,IF($G181=Paramètres!$F$4,$D181,0),0)</f>
        <v>0</v>
      </c>
      <c r="AU181" s="116">
        <f>IF($G181=Paramètres!D$2,$D181,0)</f>
        <v>0</v>
      </c>
      <c r="AV181" s="116">
        <f>IF($G181=Paramètres!D$3,$D181,0)</f>
        <v>0</v>
      </c>
      <c r="AW181" s="116">
        <f>IF($G181=Paramètres!D$4,$D181,0)</f>
        <v>0</v>
      </c>
      <c r="AX181" s="116">
        <f>IF($G181=Paramètres!D$5,$D181,0)</f>
        <v>0</v>
      </c>
      <c r="AY181" s="116">
        <f>IF($G181=Paramètres!D$6,$D181,0)</f>
        <v>0</v>
      </c>
      <c r="AZ181" s="116">
        <f>IF($G181=Paramètres!D$7,$D181,0)</f>
        <v>0</v>
      </c>
      <c r="BA181" s="116">
        <f>IF($G181=Paramètres!D$8,$D181,0)</f>
        <v>0</v>
      </c>
      <c r="BB181" s="116">
        <f>IF($G181=Paramètres!D$9,$D181,0)</f>
        <v>0</v>
      </c>
      <c r="BC181" s="116">
        <f>IF($G181=Paramètres!D$10,$D181,0)</f>
        <v>0</v>
      </c>
      <c r="BD181" s="116">
        <f>IF($G181=Paramètres!D$11,$D181,0)</f>
        <v>0</v>
      </c>
      <c r="BE181" s="116">
        <f>IF($G181=Paramètres!D$12,$D181,0)</f>
        <v>0</v>
      </c>
      <c r="BF181" s="116">
        <f>IF($G181=Paramètres!E$2,$D181,0)</f>
        <v>0</v>
      </c>
      <c r="BG181" s="116">
        <f>IF($G181=Paramètres!E$3,$D181,0)</f>
        <v>0</v>
      </c>
      <c r="BH181" s="116">
        <f>IF($G181=Paramètres!E$4,$D181,0)</f>
        <v>0</v>
      </c>
      <c r="BI181" s="116">
        <f>IF($G181=Paramètres!F$2,$D181,0)</f>
        <v>0</v>
      </c>
      <c r="BJ181" s="116">
        <f>IF($G181=Paramètres!F$3,$D181,0)</f>
        <v>0</v>
      </c>
      <c r="BK181" s="116">
        <f>IF($G181=Paramètres!F$5,$D181,0)</f>
        <v>0</v>
      </c>
      <c r="BL181" s="116">
        <f>IF($G181=Paramètres!F$6,$D181,0)</f>
        <v>0</v>
      </c>
      <c r="BM181" s="116">
        <f>IF($G181=Paramètres!F$7,$D181,0)</f>
        <v>0</v>
      </c>
      <c r="BN181" s="116">
        <f>IF($G181=Paramètres!F$8,$D181,0)</f>
        <v>0</v>
      </c>
      <c r="BO181" s="116">
        <f>IF($G181=Paramètres!F$9,$D181,0)</f>
        <v>0</v>
      </c>
      <c r="BP181" s="116">
        <f t="shared" si="105"/>
        <v>0</v>
      </c>
      <c r="BQ181" s="116">
        <f>IF($G181=Paramètres!H$6,$D181,0)</f>
        <v>0</v>
      </c>
      <c r="BR181" s="116">
        <f>IF($G181=Paramètres!I$2,$D181,0)</f>
        <v>0</v>
      </c>
      <c r="BS181" s="116">
        <f>IF($G181=Paramètres!I$3,$D181,0)</f>
        <v>0</v>
      </c>
      <c r="BT181" s="116">
        <f>IF($G181=Paramètres!I$4,$D181,0)</f>
        <v>0</v>
      </c>
      <c r="BU181" s="116">
        <f>IF($G181=Paramètres!J$2,$D181,0)</f>
        <v>0</v>
      </c>
      <c r="BV181" s="116">
        <f>IF($G181=Paramètres!J$3,$D181,0)</f>
        <v>0</v>
      </c>
      <c r="BW181" s="116">
        <f>IF($G181=Paramètres!J$4,$D181,0)</f>
        <v>0</v>
      </c>
      <c r="BX181" s="116">
        <f t="shared" si="107"/>
        <v>0</v>
      </c>
      <c r="BY181" s="116">
        <f t="shared" si="108"/>
        <v>0</v>
      </c>
      <c r="BZ181" s="116">
        <f t="shared" si="109"/>
        <v>0</v>
      </c>
      <c r="CA181" s="116">
        <f t="shared" si="110"/>
        <v>0</v>
      </c>
      <c r="CB181" s="116">
        <f t="shared" si="111"/>
        <v>0</v>
      </c>
      <c r="CC181" s="116">
        <f t="shared" si="112"/>
        <v>0</v>
      </c>
      <c r="CD181" s="116">
        <f t="shared" si="113"/>
        <v>0</v>
      </c>
      <c r="CE181" s="116">
        <f t="shared" si="114"/>
        <v>0</v>
      </c>
      <c r="CF181" s="116">
        <f t="shared" si="115"/>
        <v>0</v>
      </c>
      <c r="CG181" s="116">
        <f t="shared" si="116"/>
        <v>0</v>
      </c>
      <c r="CH181" s="116">
        <f t="shared" si="117"/>
        <v>0</v>
      </c>
      <c r="CI181" s="116">
        <f t="shared" si="118"/>
        <v>0</v>
      </c>
      <c r="CJ181" s="116">
        <f t="shared" si="119"/>
        <v>0</v>
      </c>
      <c r="CK181" s="116">
        <f t="shared" si="120"/>
        <v>0</v>
      </c>
      <c r="CL181" s="116">
        <f t="shared" si="121"/>
        <v>0</v>
      </c>
      <c r="CM181" s="116">
        <f t="shared" si="122"/>
        <v>0</v>
      </c>
      <c r="CN181" s="116">
        <f t="shared" si="123"/>
        <v>0</v>
      </c>
      <c r="CO181" s="116">
        <f t="shared" si="124"/>
        <v>0</v>
      </c>
      <c r="CP181" s="116">
        <f t="shared" si="125"/>
        <v>0</v>
      </c>
      <c r="CQ181" s="116">
        <f t="shared" si="126"/>
        <v>0</v>
      </c>
      <c r="CR181" s="116">
        <f t="shared" si="127"/>
        <v>0</v>
      </c>
      <c r="CS181" s="116">
        <f t="shared" si="128"/>
        <v>0</v>
      </c>
      <c r="CT181" s="116">
        <f t="shared" si="129"/>
        <v>0</v>
      </c>
      <c r="CU181" s="116">
        <f t="shared" si="130"/>
        <v>0</v>
      </c>
    </row>
    <row r="182" spans="5:99">
      <c r="E182" s="106"/>
      <c r="F182" s="109"/>
      <c r="G182" s="109"/>
      <c r="H182" s="109"/>
      <c r="I182" s="109"/>
      <c r="J182" s="110" t="str">
        <f t="shared" si="106"/>
        <v/>
      </c>
      <c r="K182" s="116">
        <f>IF(MONTH($B182)=1,IF($G182=Paramètres!H$2,$D182,0),0)</f>
        <v>0</v>
      </c>
      <c r="L182" s="116">
        <f>IF(OR(MONTH($B182)=1,MONTH($B182)=2,MONTH($B182)=3),IF($G182=Paramètres!H$3,$D182,0),0)</f>
        <v>0</v>
      </c>
      <c r="M182" s="116">
        <f>IF(OR(MONTH($B182)=1,MONTH($B182)=2,MONTH($B182)=3),IF($G182=Paramètres!H$4,$D182,0),0)</f>
        <v>0</v>
      </c>
      <c r="N182" s="116">
        <f>IF(OR(MONTH($B182)=1,MONTH($B182)=2,MONTH($B182)=3),IF($G182=Paramètres!H$5,$D182,0),0)</f>
        <v>0</v>
      </c>
      <c r="O182" s="116">
        <f>IF(MONTH($B182)=1,IF($G182=Paramètres!F$4,$D182,0),0)</f>
        <v>0</v>
      </c>
      <c r="P182" s="116">
        <f>IF(MONTH($B182)=2,IF($G182=Paramètres!$H$2,$D182,0),0)</f>
        <v>0</v>
      </c>
      <c r="Q182" s="116">
        <f>IF(MONTH($B182)=2,IF($G182=Paramètres!$F$4,$D182,0),0)</f>
        <v>0</v>
      </c>
      <c r="R182" s="116">
        <f>IF(MONTH($B182)=3,IF($G182=Paramètres!$H$2,$D182,0),0)</f>
        <v>0</v>
      </c>
      <c r="S182" s="116">
        <f>IF(MONTH($B182)=3,IF($G182=Paramètres!$F$4,$D182,0),0)</f>
        <v>0</v>
      </c>
      <c r="T182" s="116">
        <f>IF(MONTH($B182)=4,IF($G182=Paramètres!$H$2,$D182,0),0)</f>
        <v>0</v>
      </c>
      <c r="U182" s="116">
        <f>IF(OR(MONTH($B182)=4,MONTH($B182)=5,MONTH($B182)=6),IF($G182=Paramètres!$H$3,$D182,0),0)</f>
        <v>0</v>
      </c>
      <c r="V182" s="116">
        <f>IF(OR(MONTH($B182)=4,MONTH($B182)=5,MONTH($B182)=6),IF($G182=Paramètres!$H$4,$D182,0),0)</f>
        <v>0</v>
      </c>
      <c r="W182" s="116">
        <f>IF(OR(MONTH($B182)=4,MONTH($B182)=5,MONTH($B182)=6),IF($G182=Paramètres!$H$5,$D182,0),0)</f>
        <v>0</v>
      </c>
      <c r="X182" s="116">
        <f>IF(MONTH($B182)=4,IF($G182=Paramètres!$F$4,$D182,0),0)</f>
        <v>0</v>
      </c>
      <c r="Y182" s="116">
        <f>IF(MONTH($B182)=5,IF($G182=Paramètres!$H$2,$D182,0),0)</f>
        <v>0</v>
      </c>
      <c r="Z182" s="116">
        <f>IF(MONTH($B182)=5,IF($G182=Paramètres!$F$4,$D182,0),0)</f>
        <v>0</v>
      </c>
      <c r="AA182" s="116">
        <f>IF(MONTH($B182)=6,IF($G182=Paramètres!$H$2,$D182,0),0)</f>
        <v>0</v>
      </c>
      <c r="AB182" s="116">
        <f>IF(MONTH($B182)=6,IF($G182=Paramètres!$F$4,$D182,0),0)</f>
        <v>0</v>
      </c>
      <c r="AC182" s="116">
        <f>IF(MONTH($B182)=7,IF($G182=Paramètres!$H$2,$D182,0),0)</f>
        <v>0</v>
      </c>
      <c r="AD182" s="116">
        <f>IF(OR(MONTH($B182)=7,MONTH($B182)=8,MONTH($B182)=9),IF($G182=Paramètres!$H$3,$D182,0),0)</f>
        <v>0</v>
      </c>
      <c r="AE182" s="116">
        <f>IF(OR(MONTH($B182)=7,MONTH($B182)=8,MONTH($B182)=9),IF($G182=Paramètres!$H$4,$D182,0),0)</f>
        <v>0</v>
      </c>
      <c r="AF182" s="116">
        <f>IF(OR(MONTH($B182)=7,MONTH($B182)=8,MONTH($B182)=9),IF($G182=Paramètres!$H$5,$D182,0),0)</f>
        <v>0</v>
      </c>
      <c r="AG182" s="116">
        <f>IF(MONTH($B182)=7,IF($G182=Paramètres!$F$4,$D182,0),0)</f>
        <v>0</v>
      </c>
      <c r="AH182" s="116">
        <f>IF(MONTH($B182)=8,IF($G182=Paramètres!$H$2,$D182,0),0)</f>
        <v>0</v>
      </c>
      <c r="AI182" s="116">
        <f>IF(MONTH($B182)=8,IF($G182=Paramètres!$F$4,$D182,0),0)</f>
        <v>0</v>
      </c>
      <c r="AJ182" s="116">
        <f>IF(MONTH($B182)=9,IF($G182=Paramètres!$H$2,$D182,0),0)</f>
        <v>0</v>
      </c>
      <c r="AK182" s="116">
        <f>IF(MONTH($B182)=9,IF($G182=Paramètres!$F$4,$D182,0),0)</f>
        <v>0</v>
      </c>
      <c r="AL182" s="116">
        <f>IF(MONTH($B182)=10,IF($G182=Paramètres!$H$2,$D182,0),0)</f>
        <v>0</v>
      </c>
      <c r="AM182" s="116">
        <f>IF(OR(MONTH($B182)=10,MONTH($B182)=11,MONTH($B182)=12),IF($G182=Paramètres!$H$3,$D182,0),0)</f>
        <v>0</v>
      </c>
      <c r="AN182" s="116">
        <f>IF(OR(MONTH($B182)=10,MONTH($B182)=11,MONTH($B182)=12),IF($G182=Paramètres!$H$4,$D182,0),0)</f>
        <v>0</v>
      </c>
      <c r="AO182" s="116">
        <f>IF(OR(MONTH($B182)=10,MONTH($B182)=11,MONTH($B182)=12),IF($G182=Paramètres!$H$5,$D182,0),0)</f>
        <v>0</v>
      </c>
      <c r="AP182" s="116">
        <f>IF(MONTH($B182)=10,IF($G182=Paramètres!$F$4,$D182,0),0)</f>
        <v>0</v>
      </c>
      <c r="AQ182" s="116">
        <f>IF(MONTH($B182)=11,IF($G182=Paramètres!$H$2,$D182,0),0)</f>
        <v>0</v>
      </c>
      <c r="AR182" s="116">
        <f>IF(MONTH($B182)=11,IF($G182=Paramètres!$F$4,$D182,0),0)</f>
        <v>0</v>
      </c>
      <c r="AS182" s="116">
        <f>IF(MONTH($B182)=12,IF($G182=Paramètres!$H$2,$D182,0),0)</f>
        <v>0</v>
      </c>
      <c r="AT182" s="116">
        <f>IF(MONTH($B182)=12,IF($G182=Paramètres!$F$4,$D182,0),0)</f>
        <v>0</v>
      </c>
      <c r="AU182" s="116">
        <f>IF($G182=Paramètres!D$2,$D182,0)</f>
        <v>0</v>
      </c>
      <c r="AV182" s="116">
        <f>IF($G182=Paramètres!D$3,$D182,0)</f>
        <v>0</v>
      </c>
      <c r="AW182" s="116">
        <f>IF($G182=Paramètres!D$4,$D182,0)</f>
        <v>0</v>
      </c>
      <c r="AX182" s="116">
        <f>IF($G182=Paramètres!D$5,$D182,0)</f>
        <v>0</v>
      </c>
      <c r="AY182" s="116">
        <f>IF($G182=Paramètres!D$6,$D182,0)</f>
        <v>0</v>
      </c>
      <c r="AZ182" s="116">
        <f>IF($G182=Paramètres!D$7,$D182,0)</f>
        <v>0</v>
      </c>
      <c r="BA182" s="116">
        <f>IF($G182=Paramètres!D$8,$D182,0)</f>
        <v>0</v>
      </c>
      <c r="BB182" s="116">
        <f>IF($G182=Paramètres!D$9,$D182,0)</f>
        <v>0</v>
      </c>
      <c r="BC182" s="116">
        <f>IF($G182=Paramètres!D$10,$D182,0)</f>
        <v>0</v>
      </c>
      <c r="BD182" s="116">
        <f>IF($G182=Paramètres!D$11,$D182,0)</f>
        <v>0</v>
      </c>
      <c r="BE182" s="116">
        <f>IF($G182=Paramètres!D$12,$D182,0)</f>
        <v>0</v>
      </c>
      <c r="BF182" s="116">
        <f>IF($G182=Paramètres!E$2,$D182,0)</f>
        <v>0</v>
      </c>
      <c r="BG182" s="116">
        <f>IF($G182=Paramètres!E$3,$D182,0)</f>
        <v>0</v>
      </c>
      <c r="BH182" s="116">
        <f>IF($G182=Paramètres!E$4,$D182,0)</f>
        <v>0</v>
      </c>
      <c r="BI182" s="116">
        <f>IF($G182=Paramètres!F$2,$D182,0)</f>
        <v>0</v>
      </c>
      <c r="BJ182" s="116">
        <f>IF($G182=Paramètres!F$3,$D182,0)</f>
        <v>0</v>
      </c>
      <c r="BK182" s="116">
        <f>IF($G182=Paramètres!F$5,$D182,0)</f>
        <v>0</v>
      </c>
      <c r="BL182" s="116">
        <f>IF($G182=Paramètres!F$6,$D182,0)</f>
        <v>0</v>
      </c>
      <c r="BM182" s="116">
        <f>IF($G182=Paramètres!F$7,$D182,0)</f>
        <v>0</v>
      </c>
      <c r="BN182" s="116">
        <f>IF($G182=Paramètres!F$8,$D182,0)</f>
        <v>0</v>
      </c>
      <c r="BO182" s="116">
        <f>IF($G182=Paramètres!F$9,$D182,0)</f>
        <v>0</v>
      </c>
      <c r="BP182" s="116">
        <f t="shared" si="105"/>
        <v>0</v>
      </c>
      <c r="BQ182" s="116">
        <f>IF($G182=Paramètres!H$6,$D182,0)</f>
        <v>0</v>
      </c>
      <c r="BR182" s="116">
        <f>IF($G182=Paramètres!I$2,$D182,0)</f>
        <v>0</v>
      </c>
      <c r="BS182" s="116">
        <f>IF($G182=Paramètres!I$3,$D182,0)</f>
        <v>0</v>
      </c>
      <c r="BT182" s="116">
        <f>IF($G182=Paramètres!I$4,$D182,0)</f>
        <v>0</v>
      </c>
      <c r="BU182" s="116">
        <f>IF($G182=Paramètres!J$2,$D182,0)</f>
        <v>0</v>
      </c>
      <c r="BV182" s="116">
        <f>IF($G182=Paramètres!J$3,$D182,0)</f>
        <v>0</v>
      </c>
      <c r="BW182" s="116">
        <f>IF($G182=Paramètres!J$4,$D182,0)</f>
        <v>0</v>
      </c>
      <c r="BX182" s="116">
        <f t="shared" si="107"/>
        <v>0</v>
      </c>
      <c r="BY182" s="116">
        <f t="shared" si="108"/>
        <v>0</v>
      </c>
      <c r="BZ182" s="116">
        <f t="shared" si="109"/>
        <v>0</v>
      </c>
      <c r="CA182" s="116">
        <f t="shared" si="110"/>
        <v>0</v>
      </c>
      <c r="CB182" s="116">
        <f t="shared" si="111"/>
        <v>0</v>
      </c>
      <c r="CC182" s="116">
        <f t="shared" si="112"/>
        <v>0</v>
      </c>
      <c r="CD182" s="116">
        <f t="shared" si="113"/>
        <v>0</v>
      </c>
      <c r="CE182" s="116">
        <f t="shared" si="114"/>
        <v>0</v>
      </c>
      <c r="CF182" s="116">
        <f t="shared" si="115"/>
        <v>0</v>
      </c>
      <c r="CG182" s="116">
        <f t="shared" si="116"/>
        <v>0</v>
      </c>
      <c r="CH182" s="116">
        <f t="shared" si="117"/>
        <v>0</v>
      </c>
      <c r="CI182" s="116">
        <f t="shared" si="118"/>
        <v>0</v>
      </c>
      <c r="CJ182" s="116">
        <f t="shared" si="119"/>
        <v>0</v>
      </c>
      <c r="CK182" s="116">
        <f t="shared" si="120"/>
        <v>0</v>
      </c>
      <c r="CL182" s="116">
        <f t="shared" si="121"/>
        <v>0</v>
      </c>
      <c r="CM182" s="116">
        <f t="shared" si="122"/>
        <v>0</v>
      </c>
      <c r="CN182" s="116">
        <f t="shared" si="123"/>
        <v>0</v>
      </c>
      <c r="CO182" s="116">
        <f t="shared" si="124"/>
        <v>0</v>
      </c>
      <c r="CP182" s="116">
        <f t="shared" si="125"/>
        <v>0</v>
      </c>
      <c r="CQ182" s="116">
        <f t="shared" si="126"/>
        <v>0</v>
      </c>
      <c r="CR182" s="116">
        <f t="shared" si="127"/>
        <v>0</v>
      </c>
      <c r="CS182" s="116">
        <f t="shared" si="128"/>
        <v>0</v>
      </c>
      <c r="CT182" s="116">
        <f t="shared" si="129"/>
        <v>0</v>
      </c>
      <c r="CU182" s="116">
        <f t="shared" si="130"/>
        <v>0</v>
      </c>
    </row>
    <row r="183" spans="5:99">
      <c r="E183" s="106"/>
      <c r="F183" s="109"/>
      <c r="G183" s="109"/>
      <c r="H183" s="109"/>
      <c r="I183" s="109"/>
      <c r="J183" s="110" t="str">
        <f t="shared" si="106"/>
        <v/>
      </c>
      <c r="K183" s="116">
        <f>IF(MONTH($B183)=1,IF($G183=Paramètres!H$2,$D183,0),0)</f>
        <v>0</v>
      </c>
      <c r="L183" s="116">
        <f>IF(OR(MONTH($B183)=1,MONTH($B183)=2,MONTH($B183)=3),IF($G183=Paramètres!H$3,$D183,0),0)</f>
        <v>0</v>
      </c>
      <c r="M183" s="116">
        <f>IF(OR(MONTH($B183)=1,MONTH($B183)=2,MONTH($B183)=3),IF($G183=Paramètres!H$4,$D183,0),0)</f>
        <v>0</v>
      </c>
      <c r="N183" s="116">
        <f>IF(OR(MONTH($B183)=1,MONTH($B183)=2,MONTH($B183)=3),IF($G183=Paramètres!H$5,$D183,0),0)</f>
        <v>0</v>
      </c>
      <c r="O183" s="116">
        <f>IF(MONTH($B183)=1,IF($G183=Paramètres!F$4,$D183,0),0)</f>
        <v>0</v>
      </c>
      <c r="P183" s="116">
        <f>IF(MONTH($B183)=2,IF($G183=Paramètres!$H$2,$D183,0),0)</f>
        <v>0</v>
      </c>
      <c r="Q183" s="116">
        <f>IF(MONTH($B183)=2,IF($G183=Paramètres!$F$4,$D183,0),0)</f>
        <v>0</v>
      </c>
      <c r="R183" s="116">
        <f>IF(MONTH($B183)=3,IF($G183=Paramètres!$H$2,$D183,0),0)</f>
        <v>0</v>
      </c>
      <c r="S183" s="116">
        <f>IF(MONTH($B183)=3,IF($G183=Paramètres!$F$4,$D183,0),0)</f>
        <v>0</v>
      </c>
      <c r="T183" s="116">
        <f>IF(MONTH($B183)=4,IF($G183=Paramètres!$H$2,$D183,0),0)</f>
        <v>0</v>
      </c>
      <c r="U183" s="116">
        <f>IF(OR(MONTH($B183)=4,MONTH($B183)=5,MONTH($B183)=6),IF($G183=Paramètres!$H$3,$D183,0),0)</f>
        <v>0</v>
      </c>
      <c r="V183" s="116">
        <f>IF(OR(MONTH($B183)=4,MONTH($B183)=5,MONTH($B183)=6),IF($G183=Paramètres!$H$4,$D183,0),0)</f>
        <v>0</v>
      </c>
      <c r="W183" s="116">
        <f>IF(OR(MONTH($B183)=4,MONTH($B183)=5,MONTH($B183)=6),IF($G183=Paramètres!$H$5,$D183,0),0)</f>
        <v>0</v>
      </c>
      <c r="X183" s="116">
        <f>IF(MONTH($B183)=4,IF($G183=Paramètres!$F$4,$D183,0),0)</f>
        <v>0</v>
      </c>
      <c r="Y183" s="116">
        <f>IF(MONTH($B183)=5,IF($G183=Paramètres!$H$2,$D183,0),0)</f>
        <v>0</v>
      </c>
      <c r="Z183" s="116">
        <f>IF(MONTH($B183)=5,IF($G183=Paramètres!$F$4,$D183,0),0)</f>
        <v>0</v>
      </c>
      <c r="AA183" s="116">
        <f>IF(MONTH($B183)=6,IF($G183=Paramètres!$H$2,$D183,0),0)</f>
        <v>0</v>
      </c>
      <c r="AB183" s="116">
        <f>IF(MONTH($B183)=6,IF($G183=Paramètres!$F$4,$D183,0),0)</f>
        <v>0</v>
      </c>
      <c r="AC183" s="116">
        <f>IF(MONTH($B183)=7,IF($G183=Paramètres!$H$2,$D183,0),0)</f>
        <v>0</v>
      </c>
      <c r="AD183" s="116">
        <f>IF(OR(MONTH($B183)=7,MONTH($B183)=8,MONTH($B183)=9),IF($G183=Paramètres!$H$3,$D183,0),0)</f>
        <v>0</v>
      </c>
      <c r="AE183" s="116">
        <f>IF(OR(MONTH($B183)=7,MONTH($B183)=8,MONTH($B183)=9),IF($G183=Paramètres!$H$4,$D183,0),0)</f>
        <v>0</v>
      </c>
      <c r="AF183" s="116">
        <f>IF(OR(MONTH($B183)=7,MONTH($B183)=8,MONTH($B183)=9),IF($G183=Paramètres!$H$5,$D183,0),0)</f>
        <v>0</v>
      </c>
      <c r="AG183" s="116">
        <f>IF(MONTH($B183)=7,IF($G183=Paramètres!$F$4,$D183,0),0)</f>
        <v>0</v>
      </c>
      <c r="AH183" s="116">
        <f>IF(MONTH($B183)=8,IF($G183=Paramètres!$H$2,$D183,0),0)</f>
        <v>0</v>
      </c>
      <c r="AI183" s="116">
        <f>IF(MONTH($B183)=8,IF($G183=Paramètres!$F$4,$D183,0),0)</f>
        <v>0</v>
      </c>
      <c r="AJ183" s="116">
        <f>IF(MONTH($B183)=9,IF($G183=Paramètres!$H$2,$D183,0),0)</f>
        <v>0</v>
      </c>
      <c r="AK183" s="116">
        <f>IF(MONTH($B183)=9,IF($G183=Paramètres!$F$4,$D183,0),0)</f>
        <v>0</v>
      </c>
      <c r="AL183" s="116">
        <f>IF(MONTH($B183)=10,IF($G183=Paramètres!$H$2,$D183,0),0)</f>
        <v>0</v>
      </c>
      <c r="AM183" s="116">
        <f>IF(OR(MONTH($B183)=10,MONTH($B183)=11,MONTH($B183)=12),IF($G183=Paramètres!$H$3,$D183,0),0)</f>
        <v>0</v>
      </c>
      <c r="AN183" s="116">
        <f>IF(OR(MONTH($B183)=10,MONTH($B183)=11,MONTH($B183)=12),IF($G183=Paramètres!$H$4,$D183,0),0)</f>
        <v>0</v>
      </c>
      <c r="AO183" s="116">
        <f>IF(OR(MONTH($B183)=10,MONTH($B183)=11,MONTH($B183)=12),IF($G183=Paramètres!$H$5,$D183,0),0)</f>
        <v>0</v>
      </c>
      <c r="AP183" s="116">
        <f>IF(MONTH($B183)=10,IF($G183=Paramètres!$F$4,$D183,0),0)</f>
        <v>0</v>
      </c>
      <c r="AQ183" s="116">
        <f>IF(MONTH($B183)=11,IF($G183=Paramètres!$H$2,$D183,0),0)</f>
        <v>0</v>
      </c>
      <c r="AR183" s="116">
        <f>IF(MONTH($B183)=11,IF($G183=Paramètres!$F$4,$D183,0),0)</f>
        <v>0</v>
      </c>
      <c r="AS183" s="116">
        <f>IF(MONTH($B183)=12,IF($G183=Paramètres!$H$2,$D183,0),0)</f>
        <v>0</v>
      </c>
      <c r="AT183" s="116">
        <f>IF(MONTH($B183)=12,IF($G183=Paramètres!$F$4,$D183,0),0)</f>
        <v>0</v>
      </c>
      <c r="AU183" s="116">
        <f>IF($G183=Paramètres!D$2,$D183,0)</f>
        <v>0</v>
      </c>
      <c r="AV183" s="116">
        <f>IF($G183=Paramètres!D$3,$D183,0)</f>
        <v>0</v>
      </c>
      <c r="AW183" s="116">
        <f>IF($G183=Paramètres!D$4,$D183,0)</f>
        <v>0</v>
      </c>
      <c r="AX183" s="116">
        <f>IF($G183=Paramètres!D$5,$D183,0)</f>
        <v>0</v>
      </c>
      <c r="AY183" s="116">
        <f>IF($G183=Paramètres!D$6,$D183,0)</f>
        <v>0</v>
      </c>
      <c r="AZ183" s="116">
        <f>IF($G183=Paramètres!D$7,$D183,0)</f>
        <v>0</v>
      </c>
      <c r="BA183" s="116">
        <f>IF($G183=Paramètres!D$8,$D183,0)</f>
        <v>0</v>
      </c>
      <c r="BB183" s="116">
        <f>IF($G183=Paramètres!D$9,$D183,0)</f>
        <v>0</v>
      </c>
      <c r="BC183" s="116">
        <f>IF($G183=Paramètres!D$10,$D183,0)</f>
        <v>0</v>
      </c>
      <c r="BD183" s="116">
        <f>IF($G183=Paramètres!D$11,$D183,0)</f>
        <v>0</v>
      </c>
      <c r="BE183" s="116">
        <f>IF($G183=Paramètres!D$12,$D183,0)</f>
        <v>0</v>
      </c>
      <c r="BF183" s="116">
        <f>IF($G183=Paramètres!E$2,$D183,0)</f>
        <v>0</v>
      </c>
      <c r="BG183" s="116">
        <f>IF($G183=Paramètres!E$3,$D183,0)</f>
        <v>0</v>
      </c>
      <c r="BH183" s="116">
        <f>IF($G183=Paramètres!E$4,$D183,0)</f>
        <v>0</v>
      </c>
      <c r="BI183" s="116">
        <f>IF($G183=Paramètres!F$2,$D183,0)</f>
        <v>0</v>
      </c>
      <c r="BJ183" s="116">
        <f>IF($G183=Paramètres!F$3,$D183,0)</f>
        <v>0</v>
      </c>
      <c r="BK183" s="116">
        <f>IF($G183=Paramètres!F$5,$D183,0)</f>
        <v>0</v>
      </c>
      <c r="BL183" s="116">
        <f>IF($G183=Paramètres!F$6,$D183,0)</f>
        <v>0</v>
      </c>
      <c r="BM183" s="116">
        <f>IF($G183=Paramètres!F$7,$D183,0)</f>
        <v>0</v>
      </c>
      <c r="BN183" s="116">
        <f>IF($G183=Paramètres!F$8,$D183,0)</f>
        <v>0</v>
      </c>
      <c r="BO183" s="116">
        <f>IF($G183=Paramètres!F$9,$D183,0)</f>
        <v>0</v>
      </c>
      <c r="BP183" s="116">
        <f t="shared" si="105"/>
        <v>0</v>
      </c>
      <c r="BQ183" s="116">
        <f>IF($G183=Paramètres!H$6,$D183,0)</f>
        <v>0</v>
      </c>
      <c r="BR183" s="116">
        <f>IF($G183=Paramètres!I$2,$D183,0)</f>
        <v>0</v>
      </c>
      <c r="BS183" s="116">
        <f>IF($G183=Paramètres!I$3,$D183,0)</f>
        <v>0</v>
      </c>
      <c r="BT183" s="116">
        <f>IF($G183=Paramètres!I$4,$D183,0)</f>
        <v>0</v>
      </c>
      <c r="BU183" s="116">
        <f>IF($G183=Paramètres!J$2,$D183,0)</f>
        <v>0</v>
      </c>
      <c r="BV183" s="116">
        <f>IF($G183=Paramètres!J$3,$D183,0)</f>
        <v>0</v>
      </c>
      <c r="BW183" s="116">
        <f>IF($G183=Paramètres!J$4,$D183,0)</f>
        <v>0</v>
      </c>
      <c r="BX183" s="116">
        <f t="shared" si="107"/>
        <v>0</v>
      </c>
      <c r="BY183" s="116">
        <f t="shared" si="108"/>
        <v>0</v>
      </c>
      <c r="BZ183" s="116">
        <f t="shared" si="109"/>
        <v>0</v>
      </c>
      <c r="CA183" s="116">
        <f t="shared" si="110"/>
        <v>0</v>
      </c>
      <c r="CB183" s="116">
        <f t="shared" si="111"/>
        <v>0</v>
      </c>
      <c r="CC183" s="116">
        <f t="shared" si="112"/>
        <v>0</v>
      </c>
      <c r="CD183" s="116">
        <f t="shared" si="113"/>
        <v>0</v>
      </c>
      <c r="CE183" s="116">
        <f t="shared" si="114"/>
        <v>0</v>
      </c>
      <c r="CF183" s="116">
        <f t="shared" si="115"/>
        <v>0</v>
      </c>
      <c r="CG183" s="116">
        <f t="shared" si="116"/>
        <v>0</v>
      </c>
      <c r="CH183" s="116">
        <f t="shared" si="117"/>
        <v>0</v>
      </c>
      <c r="CI183" s="116">
        <f t="shared" si="118"/>
        <v>0</v>
      </c>
      <c r="CJ183" s="116">
        <f t="shared" si="119"/>
        <v>0</v>
      </c>
      <c r="CK183" s="116">
        <f t="shared" si="120"/>
        <v>0</v>
      </c>
      <c r="CL183" s="116">
        <f t="shared" si="121"/>
        <v>0</v>
      </c>
      <c r="CM183" s="116">
        <f t="shared" si="122"/>
        <v>0</v>
      </c>
      <c r="CN183" s="116">
        <f t="shared" si="123"/>
        <v>0</v>
      </c>
      <c r="CO183" s="116">
        <f t="shared" si="124"/>
        <v>0</v>
      </c>
      <c r="CP183" s="116">
        <f t="shared" si="125"/>
        <v>0</v>
      </c>
      <c r="CQ183" s="116">
        <f t="shared" si="126"/>
        <v>0</v>
      </c>
      <c r="CR183" s="116">
        <f t="shared" si="127"/>
        <v>0</v>
      </c>
      <c r="CS183" s="116">
        <f t="shared" si="128"/>
        <v>0</v>
      </c>
      <c r="CT183" s="116">
        <f t="shared" si="129"/>
        <v>0</v>
      </c>
      <c r="CU183" s="116">
        <f t="shared" si="130"/>
        <v>0</v>
      </c>
    </row>
    <row r="184" spans="5:99">
      <c r="E184" s="106"/>
      <c r="F184" s="109"/>
      <c r="G184" s="109"/>
      <c r="H184" s="109"/>
      <c r="I184" s="109"/>
      <c r="J184" s="110" t="str">
        <f t="shared" si="106"/>
        <v/>
      </c>
      <c r="K184" s="116">
        <f>IF(MONTH($B184)=1,IF($G184=Paramètres!H$2,$D184,0),0)</f>
        <v>0</v>
      </c>
      <c r="L184" s="116">
        <f>IF(OR(MONTH($B184)=1,MONTH($B184)=2,MONTH($B184)=3),IF($G184=Paramètres!H$3,$D184,0),0)</f>
        <v>0</v>
      </c>
      <c r="M184" s="116">
        <f>IF(OR(MONTH($B184)=1,MONTH($B184)=2,MONTH($B184)=3),IF($G184=Paramètres!H$4,$D184,0),0)</f>
        <v>0</v>
      </c>
      <c r="N184" s="116">
        <f>IF(OR(MONTH($B184)=1,MONTH($B184)=2,MONTH($B184)=3),IF($G184=Paramètres!H$5,$D184,0),0)</f>
        <v>0</v>
      </c>
      <c r="O184" s="116">
        <f>IF(MONTH($B184)=1,IF($G184=Paramètres!F$4,$D184,0),0)</f>
        <v>0</v>
      </c>
      <c r="P184" s="116">
        <f>IF(MONTH($B184)=2,IF($G184=Paramètres!$H$2,$D184,0),0)</f>
        <v>0</v>
      </c>
      <c r="Q184" s="116">
        <f>IF(MONTH($B184)=2,IF($G184=Paramètres!$F$4,$D184,0),0)</f>
        <v>0</v>
      </c>
      <c r="R184" s="116">
        <f>IF(MONTH($B184)=3,IF($G184=Paramètres!$H$2,$D184,0),0)</f>
        <v>0</v>
      </c>
      <c r="S184" s="116">
        <f>IF(MONTH($B184)=3,IF($G184=Paramètres!$F$4,$D184,0),0)</f>
        <v>0</v>
      </c>
      <c r="T184" s="116">
        <f>IF(MONTH($B184)=4,IF($G184=Paramètres!$H$2,$D184,0),0)</f>
        <v>0</v>
      </c>
      <c r="U184" s="116">
        <f>IF(OR(MONTH($B184)=4,MONTH($B184)=5,MONTH($B184)=6),IF($G184=Paramètres!$H$3,$D184,0),0)</f>
        <v>0</v>
      </c>
      <c r="V184" s="116">
        <f>IF(OR(MONTH($B184)=4,MONTH($B184)=5,MONTH($B184)=6),IF($G184=Paramètres!$H$4,$D184,0),0)</f>
        <v>0</v>
      </c>
      <c r="W184" s="116">
        <f>IF(OR(MONTH($B184)=4,MONTH($B184)=5,MONTH($B184)=6),IF($G184=Paramètres!$H$5,$D184,0),0)</f>
        <v>0</v>
      </c>
      <c r="X184" s="116">
        <f>IF(MONTH($B184)=4,IF($G184=Paramètres!$F$4,$D184,0),0)</f>
        <v>0</v>
      </c>
      <c r="Y184" s="116">
        <f>IF(MONTH($B184)=5,IF($G184=Paramètres!$H$2,$D184,0),0)</f>
        <v>0</v>
      </c>
      <c r="Z184" s="116">
        <f>IF(MONTH($B184)=5,IF($G184=Paramètres!$F$4,$D184,0),0)</f>
        <v>0</v>
      </c>
      <c r="AA184" s="116">
        <f>IF(MONTH($B184)=6,IF($G184=Paramètres!$H$2,$D184,0),0)</f>
        <v>0</v>
      </c>
      <c r="AB184" s="116">
        <f>IF(MONTH($B184)=6,IF($G184=Paramètres!$F$4,$D184,0),0)</f>
        <v>0</v>
      </c>
      <c r="AC184" s="116">
        <f>IF(MONTH($B184)=7,IF($G184=Paramètres!$H$2,$D184,0),0)</f>
        <v>0</v>
      </c>
      <c r="AD184" s="116">
        <f>IF(OR(MONTH($B184)=7,MONTH($B184)=8,MONTH($B184)=9),IF($G184=Paramètres!$H$3,$D184,0),0)</f>
        <v>0</v>
      </c>
      <c r="AE184" s="116">
        <f>IF(OR(MONTH($B184)=7,MONTH($B184)=8,MONTH($B184)=9),IF($G184=Paramètres!$H$4,$D184,0),0)</f>
        <v>0</v>
      </c>
      <c r="AF184" s="116">
        <f>IF(OR(MONTH($B184)=7,MONTH($B184)=8,MONTH($B184)=9),IF($G184=Paramètres!$H$5,$D184,0),0)</f>
        <v>0</v>
      </c>
      <c r="AG184" s="116">
        <f>IF(MONTH($B184)=7,IF($G184=Paramètres!$F$4,$D184,0),0)</f>
        <v>0</v>
      </c>
      <c r="AH184" s="116">
        <f>IF(MONTH($B184)=8,IF($G184=Paramètres!$H$2,$D184,0),0)</f>
        <v>0</v>
      </c>
      <c r="AI184" s="116">
        <f>IF(MONTH($B184)=8,IF($G184=Paramètres!$F$4,$D184,0),0)</f>
        <v>0</v>
      </c>
      <c r="AJ184" s="116">
        <f>IF(MONTH($B184)=9,IF($G184=Paramètres!$H$2,$D184,0),0)</f>
        <v>0</v>
      </c>
      <c r="AK184" s="116">
        <f>IF(MONTH($B184)=9,IF($G184=Paramètres!$F$4,$D184,0),0)</f>
        <v>0</v>
      </c>
      <c r="AL184" s="116">
        <f>IF(MONTH($B184)=10,IF($G184=Paramètres!$H$2,$D184,0),0)</f>
        <v>0</v>
      </c>
      <c r="AM184" s="116">
        <f>IF(OR(MONTH($B184)=10,MONTH($B184)=11,MONTH($B184)=12),IF($G184=Paramètres!$H$3,$D184,0),0)</f>
        <v>0</v>
      </c>
      <c r="AN184" s="116">
        <f>IF(OR(MONTH($B184)=10,MONTH($B184)=11,MONTH($B184)=12),IF($G184=Paramètres!$H$4,$D184,0),0)</f>
        <v>0</v>
      </c>
      <c r="AO184" s="116">
        <f>IF(OR(MONTH($B184)=10,MONTH($B184)=11,MONTH($B184)=12),IF($G184=Paramètres!$H$5,$D184,0),0)</f>
        <v>0</v>
      </c>
      <c r="AP184" s="116">
        <f>IF(MONTH($B184)=10,IF($G184=Paramètres!$F$4,$D184,0),0)</f>
        <v>0</v>
      </c>
      <c r="AQ184" s="116">
        <f>IF(MONTH($B184)=11,IF($G184=Paramètres!$H$2,$D184,0),0)</f>
        <v>0</v>
      </c>
      <c r="AR184" s="116">
        <f>IF(MONTH($B184)=11,IF($G184=Paramètres!$F$4,$D184,0),0)</f>
        <v>0</v>
      </c>
      <c r="AS184" s="116">
        <f>IF(MONTH($B184)=12,IF($G184=Paramètres!$H$2,$D184,0),0)</f>
        <v>0</v>
      </c>
      <c r="AT184" s="116">
        <f>IF(MONTH($B184)=12,IF($G184=Paramètres!$F$4,$D184,0),0)</f>
        <v>0</v>
      </c>
      <c r="AU184" s="116">
        <f>IF($G184=Paramètres!D$2,$D184,0)</f>
        <v>0</v>
      </c>
      <c r="AV184" s="116">
        <f>IF($G184=Paramètres!D$3,$D184,0)</f>
        <v>0</v>
      </c>
      <c r="AW184" s="116">
        <f>IF($G184=Paramètres!D$4,$D184,0)</f>
        <v>0</v>
      </c>
      <c r="AX184" s="116">
        <f>IF($G184=Paramètres!D$5,$D184,0)</f>
        <v>0</v>
      </c>
      <c r="AY184" s="116">
        <f>IF($G184=Paramètres!D$6,$D184,0)</f>
        <v>0</v>
      </c>
      <c r="AZ184" s="116">
        <f>IF($G184=Paramètres!D$7,$D184,0)</f>
        <v>0</v>
      </c>
      <c r="BA184" s="116">
        <f>IF($G184=Paramètres!D$8,$D184,0)</f>
        <v>0</v>
      </c>
      <c r="BB184" s="116">
        <f>IF($G184=Paramètres!D$9,$D184,0)</f>
        <v>0</v>
      </c>
      <c r="BC184" s="116">
        <f>IF($G184=Paramètres!D$10,$D184,0)</f>
        <v>0</v>
      </c>
      <c r="BD184" s="116">
        <f>IF($G184=Paramètres!D$11,$D184,0)</f>
        <v>0</v>
      </c>
      <c r="BE184" s="116">
        <f>IF($G184=Paramètres!D$12,$D184,0)</f>
        <v>0</v>
      </c>
      <c r="BF184" s="116">
        <f>IF($G184=Paramètres!E$2,$D184,0)</f>
        <v>0</v>
      </c>
      <c r="BG184" s="116">
        <f>IF($G184=Paramètres!E$3,$D184,0)</f>
        <v>0</v>
      </c>
      <c r="BH184" s="116">
        <f>IF($G184=Paramètres!E$4,$D184,0)</f>
        <v>0</v>
      </c>
      <c r="BI184" s="116">
        <f>IF($G184=Paramètres!F$2,$D184,0)</f>
        <v>0</v>
      </c>
      <c r="BJ184" s="116">
        <f>IF($G184=Paramètres!F$3,$D184,0)</f>
        <v>0</v>
      </c>
      <c r="BK184" s="116">
        <f>IF($G184=Paramètres!F$5,$D184,0)</f>
        <v>0</v>
      </c>
      <c r="BL184" s="116">
        <f>IF($G184=Paramètres!F$6,$D184,0)</f>
        <v>0</v>
      </c>
      <c r="BM184" s="116">
        <f>IF($G184=Paramètres!F$7,$D184,0)</f>
        <v>0</v>
      </c>
      <c r="BN184" s="116">
        <f>IF($G184=Paramètres!F$8,$D184,0)</f>
        <v>0</v>
      </c>
      <c r="BO184" s="116">
        <f>IF($G184=Paramètres!F$9,$D184,0)</f>
        <v>0</v>
      </c>
      <c r="BP184" s="116">
        <f t="shared" si="105"/>
        <v>0</v>
      </c>
      <c r="BQ184" s="116">
        <f>IF($G184=Paramètres!H$6,$D184,0)</f>
        <v>0</v>
      </c>
      <c r="BR184" s="116">
        <f>IF($G184=Paramètres!I$2,$D184,0)</f>
        <v>0</v>
      </c>
      <c r="BS184" s="116">
        <f>IF($G184=Paramètres!I$3,$D184,0)</f>
        <v>0</v>
      </c>
      <c r="BT184" s="116">
        <f>IF($G184=Paramètres!I$4,$D184,0)</f>
        <v>0</v>
      </c>
      <c r="BU184" s="116">
        <f>IF($G184=Paramètres!J$2,$D184,0)</f>
        <v>0</v>
      </c>
      <c r="BV184" s="116">
        <f>IF($G184=Paramètres!J$3,$D184,0)</f>
        <v>0</v>
      </c>
      <c r="BW184" s="116">
        <f>IF($G184=Paramètres!J$4,$D184,0)</f>
        <v>0</v>
      </c>
      <c r="BX184" s="116">
        <f t="shared" si="107"/>
        <v>0</v>
      </c>
      <c r="BY184" s="116">
        <f t="shared" si="108"/>
        <v>0</v>
      </c>
      <c r="BZ184" s="116">
        <f t="shared" si="109"/>
        <v>0</v>
      </c>
      <c r="CA184" s="116">
        <f t="shared" si="110"/>
        <v>0</v>
      </c>
      <c r="CB184" s="116">
        <f t="shared" si="111"/>
        <v>0</v>
      </c>
      <c r="CC184" s="116">
        <f t="shared" si="112"/>
        <v>0</v>
      </c>
      <c r="CD184" s="116">
        <f t="shared" si="113"/>
        <v>0</v>
      </c>
      <c r="CE184" s="116">
        <f t="shared" si="114"/>
        <v>0</v>
      </c>
      <c r="CF184" s="116">
        <f t="shared" si="115"/>
        <v>0</v>
      </c>
      <c r="CG184" s="116">
        <f t="shared" si="116"/>
        <v>0</v>
      </c>
      <c r="CH184" s="116">
        <f t="shared" si="117"/>
        <v>0</v>
      </c>
      <c r="CI184" s="116">
        <f t="shared" si="118"/>
        <v>0</v>
      </c>
      <c r="CJ184" s="116">
        <f t="shared" si="119"/>
        <v>0</v>
      </c>
      <c r="CK184" s="116">
        <f t="shared" si="120"/>
        <v>0</v>
      </c>
      <c r="CL184" s="116">
        <f t="shared" si="121"/>
        <v>0</v>
      </c>
      <c r="CM184" s="116">
        <f t="shared" si="122"/>
        <v>0</v>
      </c>
      <c r="CN184" s="116">
        <f t="shared" si="123"/>
        <v>0</v>
      </c>
      <c r="CO184" s="116">
        <f t="shared" si="124"/>
        <v>0</v>
      </c>
      <c r="CP184" s="116">
        <f t="shared" si="125"/>
        <v>0</v>
      </c>
      <c r="CQ184" s="116">
        <f t="shared" si="126"/>
        <v>0</v>
      </c>
      <c r="CR184" s="116">
        <f t="shared" si="127"/>
        <v>0</v>
      </c>
      <c r="CS184" s="116">
        <f t="shared" si="128"/>
        <v>0</v>
      </c>
      <c r="CT184" s="116">
        <f t="shared" si="129"/>
        <v>0</v>
      </c>
      <c r="CU184" s="116">
        <f t="shared" si="130"/>
        <v>0</v>
      </c>
    </row>
    <row r="185" spans="5:99">
      <c r="E185" s="106"/>
      <c r="F185" s="109"/>
      <c r="G185" s="109"/>
      <c r="H185" s="109"/>
      <c r="I185" s="109"/>
      <c r="J185" s="110" t="str">
        <f t="shared" si="106"/>
        <v/>
      </c>
      <c r="K185" s="116">
        <f>IF(MONTH($B185)=1,IF($G185=Paramètres!H$2,$D185,0),0)</f>
        <v>0</v>
      </c>
      <c r="L185" s="116">
        <f>IF(OR(MONTH($B185)=1,MONTH($B185)=2,MONTH($B185)=3),IF($G185=Paramètres!H$3,$D185,0),0)</f>
        <v>0</v>
      </c>
      <c r="M185" s="116">
        <f>IF(OR(MONTH($B185)=1,MONTH($B185)=2,MONTH($B185)=3),IF($G185=Paramètres!H$4,$D185,0),0)</f>
        <v>0</v>
      </c>
      <c r="N185" s="116">
        <f>IF(OR(MONTH($B185)=1,MONTH($B185)=2,MONTH($B185)=3),IF($G185=Paramètres!H$5,$D185,0),0)</f>
        <v>0</v>
      </c>
      <c r="O185" s="116">
        <f>IF(MONTH($B185)=1,IF($G185=Paramètres!F$4,$D185,0),0)</f>
        <v>0</v>
      </c>
      <c r="P185" s="116">
        <f>IF(MONTH($B185)=2,IF($G185=Paramètres!$H$2,$D185,0),0)</f>
        <v>0</v>
      </c>
      <c r="Q185" s="116">
        <f>IF(MONTH($B185)=2,IF($G185=Paramètres!$F$4,$D185,0),0)</f>
        <v>0</v>
      </c>
      <c r="R185" s="116">
        <f>IF(MONTH($B185)=3,IF($G185=Paramètres!$H$2,$D185,0),0)</f>
        <v>0</v>
      </c>
      <c r="S185" s="116">
        <f>IF(MONTH($B185)=3,IF($G185=Paramètres!$F$4,$D185,0),0)</f>
        <v>0</v>
      </c>
      <c r="T185" s="116">
        <f>IF(MONTH($B185)=4,IF($G185=Paramètres!$H$2,$D185,0),0)</f>
        <v>0</v>
      </c>
      <c r="U185" s="116">
        <f>IF(OR(MONTH($B185)=4,MONTH($B185)=5,MONTH($B185)=6),IF($G185=Paramètres!$H$3,$D185,0),0)</f>
        <v>0</v>
      </c>
      <c r="V185" s="116">
        <f>IF(OR(MONTH($B185)=4,MONTH($B185)=5,MONTH($B185)=6),IF($G185=Paramètres!$H$4,$D185,0),0)</f>
        <v>0</v>
      </c>
      <c r="W185" s="116">
        <f>IF(OR(MONTH($B185)=4,MONTH($B185)=5,MONTH($B185)=6),IF($G185=Paramètres!$H$5,$D185,0),0)</f>
        <v>0</v>
      </c>
      <c r="X185" s="116">
        <f>IF(MONTH($B185)=4,IF($G185=Paramètres!$F$4,$D185,0),0)</f>
        <v>0</v>
      </c>
      <c r="Y185" s="116">
        <f>IF(MONTH($B185)=5,IF($G185=Paramètres!$H$2,$D185,0),0)</f>
        <v>0</v>
      </c>
      <c r="Z185" s="116">
        <f>IF(MONTH($B185)=5,IF($G185=Paramètres!$F$4,$D185,0),0)</f>
        <v>0</v>
      </c>
      <c r="AA185" s="116">
        <f>IF(MONTH($B185)=6,IF($G185=Paramètres!$H$2,$D185,0),0)</f>
        <v>0</v>
      </c>
      <c r="AB185" s="116">
        <f>IF(MONTH($B185)=6,IF($G185=Paramètres!$F$4,$D185,0),0)</f>
        <v>0</v>
      </c>
      <c r="AC185" s="116">
        <f>IF(MONTH($B185)=7,IF($G185=Paramètres!$H$2,$D185,0),0)</f>
        <v>0</v>
      </c>
      <c r="AD185" s="116">
        <f>IF(OR(MONTH($B185)=7,MONTH($B185)=8,MONTH($B185)=9),IF($G185=Paramètres!$H$3,$D185,0),0)</f>
        <v>0</v>
      </c>
      <c r="AE185" s="116">
        <f>IF(OR(MONTH($B185)=7,MONTH($B185)=8,MONTH($B185)=9),IF($G185=Paramètres!$H$4,$D185,0),0)</f>
        <v>0</v>
      </c>
      <c r="AF185" s="116">
        <f>IF(OR(MONTH($B185)=7,MONTH($B185)=8,MONTH($B185)=9),IF($G185=Paramètres!$H$5,$D185,0),0)</f>
        <v>0</v>
      </c>
      <c r="AG185" s="116">
        <f>IF(MONTH($B185)=7,IF($G185=Paramètres!$F$4,$D185,0),0)</f>
        <v>0</v>
      </c>
      <c r="AH185" s="116">
        <f>IF(MONTH($B185)=8,IF($G185=Paramètres!$H$2,$D185,0),0)</f>
        <v>0</v>
      </c>
      <c r="AI185" s="116">
        <f>IF(MONTH($B185)=8,IF($G185=Paramètres!$F$4,$D185,0),0)</f>
        <v>0</v>
      </c>
      <c r="AJ185" s="116">
        <f>IF(MONTH($B185)=9,IF($G185=Paramètres!$H$2,$D185,0),0)</f>
        <v>0</v>
      </c>
      <c r="AK185" s="116">
        <f>IF(MONTH($B185)=9,IF($G185=Paramètres!$F$4,$D185,0),0)</f>
        <v>0</v>
      </c>
      <c r="AL185" s="116">
        <f>IF(MONTH($B185)=10,IF($G185=Paramètres!$H$2,$D185,0),0)</f>
        <v>0</v>
      </c>
      <c r="AM185" s="116">
        <f>IF(OR(MONTH($B185)=10,MONTH($B185)=11,MONTH($B185)=12),IF($G185=Paramètres!$H$3,$D185,0),0)</f>
        <v>0</v>
      </c>
      <c r="AN185" s="116">
        <f>IF(OR(MONTH($B185)=10,MONTH($B185)=11,MONTH($B185)=12),IF($G185=Paramètres!$H$4,$D185,0),0)</f>
        <v>0</v>
      </c>
      <c r="AO185" s="116">
        <f>IF(OR(MONTH($B185)=10,MONTH($B185)=11,MONTH($B185)=12),IF($G185=Paramètres!$H$5,$D185,0),0)</f>
        <v>0</v>
      </c>
      <c r="AP185" s="116">
        <f>IF(MONTH($B185)=10,IF($G185=Paramètres!$F$4,$D185,0),0)</f>
        <v>0</v>
      </c>
      <c r="AQ185" s="116">
        <f>IF(MONTH($B185)=11,IF($G185=Paramètres!$H$2,$D185,0),0)</f>
        <v>0</v>
      </c>
      <c r="AR185" s="116">
        <f>IF(MONTH($B185)=11,IF($G185=Paramètres!$F$4,$D185,0),0)</f>
        <v>0</v>
      </c>
      <c r="AS185" s="116">
        <f>IF(MONTH($B185)=12,IF($G185=Paramètres!$H$2,$D185,0),0)</f>
        <v>0</v>
      </c>
      <c r="AT185" s="116">
        <f>IF(MONTH($B185)=12,IF($G185=Paramètres!$F$4,$D185,0),0)</f>
        <v>0</v>
      </c>
      <c r="AU185" s="116">
        <f>IF($G185=Paramètres!D$2,$D185,0)</f>
        <v>0</v>
      </c>
      <c r="AV185" s="116">
        <f>IF($G185=Paramètres!D$3,$D185,0)</f>
        <v>0</v>
      </c>
      <c r="AW185" s="116">
        <f>IF($G185=Paramètres!D$4,$D185,0)</f>
        <v>0</v>
      </c>
      <c r="AX185" s="116">
        <f>IF($G185=Paramètres!D$5,$D185,0)</f>
        <v>0</v>
      </c>
      <c r="AY185" s="116">
        <f>IF($G185=Paramètres!D$6,$D185,0)</f>
        <v>0</v>
      </c>
      <c r="AZ185" s="116">
        <f>IF($G185=Paramètres!D$7,$D185,0)</f>
        <v>0</v>
      </c>
      <c r="BA185" s="116">
        <f>IF($G185=Paramètres!D$8,$D185,0)</f>
        <v>0</v>
      </c>
      <c r="BB185" s="116">
        <f>IF($G185=Paramètres!D$9,$D185,0)</f>
        <v>0</v>
      </c>
      <c r="BC185" s="116">
        <f>IF($G185=Paramètres!D$10,$D185,0)</f>
        <v>0</v>
      </c>
      <c r="BD185" s="116">
        <f>IF($G185=Paramètres!D$11,$D185,0)</f>
        <v>0</v>
      </c>
      <c r="BE185" s="116">
        <f>IF($G185=Paramètres!D$12,$D185,0)</f>
        <v>0</v>
      </c>
      <c r="BF185" s="116">
        <f>IF($G185=Paramètres!E$2,$D185,0)</f>
        <v>0</v>
      </c>
      <c r="BG185" s="116">
        <f>IF($G185=Paramètres!E$3,$D185,0)</f>
        <v>0</v>
      </c>
      <c r="BH185" s="116">
        <f>IF($G185=Paramètres!E$4,$D185,0)</f>
        <v>0</v>
      </c>
      <c r="BI185" s="116">
        <f>IF($G185=Paramètres!F$2,$D185,0)</f>
        <v>0</v>
      </c>
      <c r="BJ185" s="116">
        <f>IF($G185=Paramètres!F$3,$D185,0)</f>
        <v>0</v>
      </c>
      <c r="BK185" s="116">
        <f>IF($G185=Paramètres!F$5,$D185,0)</f>
        <v>0</v>
      </c>
      <c r="BL185" s="116">
        <f>IF($G185=Paramètres!F$6,$D185,0)</f>
        <v>0</v>
      </c>
      <c r="BM185" s="116">
        <f>IF($G185=Paramètres!F$7,$D185,0)</f>
        <v>0</v>
      </c>
      <c r="BN185" s="116">
        <f>IF($G185=Paramètres!F$8,$D185,0)</f>
        <v>0</v>
      </c>
      <c r="BO185" s="116">
        <f>IF($G185=Paramètres!F$9,$D185,0)</f>
        <v>0</v>
      </c>
      <c r="BP185" s="116">
        <f t="shared" si="105"/>
        <v>0</v>
      </c>
      <c r="BQ185" s="116">
        <f>IF($G185=Paramètres!H$6,$D185,0)</f>
        <v>0</v>
      </c>
      <c r="BR185" s="116">
        <f>IF($G185=Paramètres!I$2,$D185,0)</f>
        <v>0</v>
      </c>
      <c r="BS185" s="116">
        <f>IF($G185=Paramètres!I$3,$D185,0)</f>
        <v>0</v>
      </c>
      <c r="BT185" s="116">
        <f>IF($G185=Paramètres!I$4,$D185,0)</f>
        <v>0</v>
      </c>
      <c r="BU185" s="116">
        <f>IF($G185=Paramètres!J$2,$D185,0)</f>
        <v>0</v>
      </c>
      <c r="BV185" s="116">
        <f>IF($G185=Paramètres!J$3,$D185,0)</f>
        <v>0</v>
      </c>
      <c r="BW185" s="116">
        <f>IF($G185=Paramètres!J$4,$D185,0)</f>
        <v>0</v>
      </c>
      <c r="BX185" s="116">
        <f t="shared" si="107"/>
        <v>0</v>
      </c>
      <c r="BY185" s="116">
        <f t="shared" si="108"/>
        <v>0</v>
      </c>
      <c r="BZ185" s="116">
        <f t="shared" si="109"/>
        <v>0</v>
      </c>
      <c r="CA185" s="116">
        <f t="shared" si="110"/>
        <v>0</v>
      </c>
      <c r="CB185" s="116">
        <f t="shared" si="111"/>
        <v>0</v>
      </c>
      <c r="CC185" s="116">
        <f t="shared" si="112"/>
        <v>0</v>
      </c>
      <c r="CD185" s="116">
        <f t="shared" si="113"/>
        <v>0</v>
      </c>
      <c r="CE185" s="116">
        <f t="shared" si="114"/>
        <v>0</v>
      </c>
      <c r="CF185" s="116">
        <f t="shared" si="115"/>
        <v>0</v>
      </c>
      <c r="CG185" s="116">
        <f t="shared" si="116"/>
        <v>0</v>
      </c>
      <c r="CH185" s="116">
        <f t="shared" si="117"/>
        <v>0</v>
      </c>
      <c r="CI185" s="116">
        <f t="shared" si="118"/>
        <v>0</v>
      </c>
      <c r="CJ185" s="116">
        <f t="shared" si="119"/>
        <v>0</v>
      </c>
      <c r="CK185" s="116">
        <f t="shared" si="120"/>
        <v>0</v>
      </c>
      <c r="CL185" s="116">
        <f t="shared" si="121"/>
        <v>0</v>
      </c>
      <c r="CM185" s="116">
        <f t="shared" si="122"/>
        <v>0</v>
      </c>
      <c r="CN185" s="116">
        <f t="shared" si="123"/>
        <v>0</v>
      </c>
      <c r="CO185" s="116">
        <f t="shared" si="124"/>
        <v>0</v>
      </c>
      <c r="CP185" s="116">
        <f t="shared" si="125"/>
        <v>0</v>
      </c>
      <c r="CQ185" s="116">
        <f t="shared" si="126"/>
        <v>0</v>
      </c>
      <c r="CR185" s="116">
        <f t="shared" si="127"/>
        <v>0</v>
      </c>
      <c r="CS185" s="116">
        <f t="shared" si="128"/>
        <v>0</v>
      </c>
      <c r="CT185" s="116">
        <f t="shared" si="129"/>
        <v>0</v>
      </c>
      <c r="CU185" s="116">
        <f t="shared" si="130"/>
        <v>0</v>
      </c>
    </row>
    <row r="186" spans="5:99">
      <c r="E186" s="106"/>
      <c r="F186" s="109"/>
      <c r="G186" s="109"/>
      <c r="H186" s="109"/>
      <c r="I186" s="109"/>
      <c r="J186" s="110" t="str">
        <f t="shared" si="106"/>
        <v/>
      </c>
      <c r="K186" s="116">
        <f>IF(MONTH($B186)=1,IF($G186=Paramètres!H$2,$D186,0),0)</f>
        <v>0</v>
      </c>
      <c r="L186" s="116">
        <f>IF(OR(MONTH($B186)=1,MONTH($B186)=2,MONTH($B186)=3),IF($G186=Paramètres!H$3,$D186,0),0)</f>
        <v>0</v>
      </c>
      <c r="M186" s="116">
        <f>IF(OR(MONTH($B186)=1,MONTH($B186)=2,MONTH($B186)=3),IF($G186=Paramètres!H$4,$D186,0),0)</f>
        <v>0</v>
      </c>
      <c r="N186" s="116">
        <f>IF(OR(MONTH($B186)=1,MONTH($B186)=2,MONTH($B186)=3),IF($G186=Paramètres!H$5,$D186,0),0)</f>
        <v>0</v>
      </c>
      <c r="O186" s="116">
        <f>IF(MONTH($B186)=1,IF($G186=Paramètres!F$4,$D186,0),0)</f>
        <v>0</v>
      </c>
      <c r="P186" s="116">
        <f>IF(MONTH($B186)=2,IF($G186=Paramètres!$H$2,$D186,0),0)</f>
        <v>0</v>
      </c>
      <c r="Q186" s="116">
        <f>IF(MONTH($B186)=2,IF($G186=Paramètres!$F$4,$D186,0),0)</f>
        <v>0</v>
      </c>
      <c r="R186" s="116">
        <f>IF(MONTH($B186)=3,IF($G186=Paramètres!$H$2,$D186,0),0)</f>
        <v>0</v>
      </c>
      <c r="S186" s="116">
        <f>IF(MONTH($B186)=3,IF($G186=Paramètres!$F$4,$D186,0),0)</f>
        <v>0</v>
      </c>
      <c r="T186" s="116">
        <f>IF(MONTH($B186)=4,IF($G186=Paramètres!$H$2,$D186,0),0)</f>
        <v>0</v>
      </c>
      <c r="U186" s="116">
        <f>IF(OR(MONTH($B186)=4,MONTH($B186)=5,MONTH($B186)=6),IF($G186=Paramètres!$H$3,$D186,0),0)</f>
        <v>0</v>
      </c>
      <c r="V186" s="116">
        <f>IF(OR(MONTH($B186)=4,MONTH($B186)=5,MONTH($B186)=6),IF($G186=Paramètres!$H$4,$D186,0),0)</f>
        <v>0</v>
      </c>
      <c r="W186" s="116">
        <f>IF(OR(MONTH($B186)=4,MONTH($B186)=5,MONTH($B186)=6),IF($G186=Paramètres!$H$5,$D186,0),0)</f>
        <v>0</v>
      </c>
      <c r="X186" s="116">
        <f>IF(MONTH($B186)=4,IF($G186=Paramètres!$F$4,$D186,0),0)</f>
        <v>0</v>
      </c>
      <c r="Y186" s="116">
        <f>IF(MONTH($B186)=5,IF($G186=Paramètres!$H$2,$D186,0),0)</f>
        <v>0</v>
      </c>
      <c r="Z186" s="116">
        <f>IF(MONTH($B186)=5,IF($G186=Paramètres!$F$4,$D186,0),0)</f>
        <v>0</v>
      </c>
      <c r="AA186" s="116">
        <f>IF(MONTH($B186)=6,IF($G186=Paramètres!$H$2,$D186,0),0)</f>
        <v>0</v>
      </c>
      <c r="AB186" s="116">
        <f>IF(MONTH($B186)=6,IF($G186=Paramètres!$F$4,$D186,0),0)</f>
        <v>0</v>
      </c>
      <c r="AC186" s="116">
        <f>IF(MONTH($B186)=7,IF($G186=Paramètres!$H$2,$D186,0),0)</f>
        <v>0</v>
      </c>
      <c r="AD186" s="116">
        <f>IF(OR(MONTH($B186)=7,MONTH($B186)=8,MONTH($B186)=9),IF($G186=Paramètres!$H$3,$D186,0),0)</f>
        <v>0</v>
      </c>
      <c r="AE186" s="116">
        <f>IF(OR(MONTH($B186)=7,MONTH($B186)=8,MONTH($B186)=9),IF($G186=Paramètres!$H$4,$D186,0),0)</f>
        <v>0</v>
      </c>
      <c r="AF186" s="116">
        <f>IF(OR(MONTH($B186)=7,MONTH($B186)=8,MONTH($B186)=9),IF($G186=Paramètres!$H$5,$D186,0),0)</f>
        <v>0</v>
      </c>
      <c r="AG186" s="116">
        <f>IF(MONTH($B186)=7,IF($G186=Paramètres!$F$4,$D186,0),0)</f>
        <v>0</v>
      </c>
      <c r="AH186" s="116">
        <f>IF(MONTH($B186)=8,IF($G186=Paramètres!$H$2,$D186,0),0)</f>
        <v>0</v>
      </c>
      <c r="AI186" s="116">
        <f>IF(MONTH($B186)=8,IF($G186=Paramètres!$F$4,$D186,0),0)</f>
        <v>0</v>
      </c>
      <c r="AJ186" s="116">
        <f>IF(MONTH($B186)=9,IF($G186=Paramètres!$H$2,$D186,0),0)</f>
        <v>0</v>
      </c>
      <c r="AK186" s="116">
        <f>IF(MONTH($B186)=9,IF($G186=Paramètres!$F$4,$D186,0),0)</f>
        <v>0</v>
      </c>
      <c r="AL186" s="116">
        <f>IF(MONTH($B186)=10,IF($G186=Paramètres!$H$2,$D186,0),0)</f>
        <v>0</v>
      </c>
      <c r="AM186" s="116">
        <f>IF(OR(MONTH($B186)=10,MONTH($B186)=11,MONTH($B186)=12),IF($G186=Paramètres!$H$3,$D186,0),0)</f>
        <v>0</v>
      </c>
      <c r="AN186" s="116">
        <f>IF(OR(MONTH($B186)=10,MONTH($B186)=11,MONTH($B186)=12),IF($G186=Paramètres!$H$4,$D186,0),0)</f>
        <v>0</v>
      </c>
      <c r="AO186" s="116">
        <f>IF(OR(MONTH($B186)=10,MONTH($B186)=11,MONTH($B186)=12),IF($G186=Paramètres!$H$5,$D186,0),0)</f>
        <v>0</v>
      </c>
      <c r="AP186" s="116">
        <f>IF(MONTH($B186)=10,IF($G186=Paramètres!$F$4,$D186,0),0)</f>
        <v>0</v>
      </c>
      <c r="AQ186" s="116">
        <f>IF(MONTH($B186)=11,IF($G186=Paramètres!$H$2,$D186,0),0)</f>
        <v>0</v>
      </c>
      <c r="AR186" s="116">
        <f>IF(MONTH($B186)=11,IF($G186=Paramètres!$F$4,$D186,0),0)</f>
        <v>0</v>
      </c>
      <c r="AS186" s="116">
        <f>IF(MONTH($B186)=12,IF($G186=Paramètres!$H$2,$D186,0),0)</f>
        <v>0</v>
      </c>
      <c r="AT186" s="116">
        <f>IF(MONTH($B186)=12,IF($G186=Paramètres!$F$4,$D186,0),0)</f>
        <v>0</v>
      </c>
      <c r="AU186" s="116">
        <f>IF($G186=Paramètres!D$2,$D186,0)</f>
        <v>0</v>
      </c>
      <c r="AV186" s="116">
        <f>IF($G186=Paramètres!D$3,$D186,0)</f>
        <v>0</v>
      </c>
      <c r="AW186" s="116">
        <f>IF($G186=Paramètres!D$4,$D186,0)</f>
        <v>0</v>
      </c>
      <c r="AX186" s="116">
        <f>IF($G186=Paramètres!D$5,$D186,0)</f>
        <v>0</v>
      </c>
      <c r="AY186" s="116">
        <f>IF($G186=Paramètres!D$6,$D186,0)</f>
        <v>0</v>
      </c>
      <c r="AZ186" s="116">
        <f>IF($G186=Paramètres!D$7,$D186,0)</f>
        <v>0</v>
      </c>
      <c r="BA186" s="116">
        <f>IF($G186=Paramètres!D$8,$D186,0)</f>
        <v>0</v>
      </c>
      <c r="BB186" s="116">
        <f>IF($G186=Paramètres!D$9,$D186,0)</f>
        <v>0</v>
      </c>
      <c r="BC186" s="116">
        <f>IF($G186=Paramètres!D$10,$D186,0)</f>
        <v>0</v>
      </c>
      <c r="BD186" s="116">
        <f>IF($G186=Paramètres!D$11,$D186,0)</f>
        <v>0</v>
      </c>
      <c r="BE186" s="116">
        <f>IF($G186=Paramètres!D$12,$D186,0)</f>
        <v>0</v>
      </c>
      <c r="BF186" s="116">
        <f>IF($G186=Paramètres!E$2,$D186,0)</f>
        <v>0</v>
      </c>
      <c r="BG186" s="116">
        <f>IF($G186=Paramètres!E$3,$D186,0)</f>
        <v>0</v>
      </c>
      <c r="BH186" s="116">
        <f>IF($G186=Paramètres!E$4,$D186,0)</f>
        <v>0</v>
      </c>
      <c r="BI186" s="116">
        <f>IF($G186=Paramètres!F$2,$D186,0)</f>
        <v>0</v>
      </c>
      <c r="BJ186" s="116">
        <f>IF($G186=Paramètres!F$3,$D186,0)</f>
        <v>0</v>
      </c>
      <c r="BK186" s="116">
        <f>IF($G186=Paramètres!F$5,$D186,0)</f>
        <v>0</v>
      </c>
      <c r="BL186" s="116">
        <f>IF($G186=Paramètres!F$6,$D186,0)</f>
        <v>0</v>
      </c>
      <c r="BM186" s="116">
        <f>IF($G186=Paramètres!F$7,$D186,0)</f>
        <v>0</v>
      </c>
      <c r="BN186" s="116">
        <f>IF($G186=Paramètres!F$8,$D186,0)</f>
        <v>0</v>
      </c>
      <c r="BO186" s="116">
        <f>IF($G186=Paramètres!F$9,$D186,0)</f>
        <v>0</v>
      </c>
      <c r="BP186" s="116">
        <f t="shared" si="105"/>
        <v>0</v>
      </c>
      <c r="BQ186" s="116">
        <f>IF($G186=Paramètres!H$6,$D186,0)</f>
        <v>0</v>
      </c>
      <c r="BR186" s="116">
        <f>IF($G186=Paramètres!I$2,$D186,0)</f>
        <v>0</v>
      </c>
      <c r="BS186" s="116">
        <f>IF($G186=Paramètres!I$3,$D186,0)</f>
        <v>0</v>
      </c>
      <c r="BT186" s="116">
        <f>IF($G186=Paramètres!I$4,$D186,0)</f>
        <v>0</v>
      </c>
      <c r="BU186" s="116">
        <f>IF($G186=Paramètres!J$2,$D186,0)</f>
        <v>0</v>
      </c>
      <c r="BV186" s="116">
        <f>IF($G186=Paramètres!J$3,$D186,0)</f>
        <v>0</v>
      </c>
      <c r="BW186" s="116">
        <f>IF($G186=Paramètres!J$4,$D186,0)</f>
        <v>0</v>
      </c>
      <c r="BX186" s="116">
        <f t="shared" si="107"/>
        <v>0</v>
      </c>
      <c r="BY186" s="116">
        <f t="shared" si="108"/>
        <v>0</v>
      </c>
      <c r="BZ186" s="116">
        <f t="shared" si="109"/>
        <v>0</v>
      </c>
      <c r="CA186" s="116">
        <f t="shared" si="110"/>
        <v>0</v>
      </c>
      <c r="CB186" s="116">
        <f t="shared" si="111"/>
        <v>0</v>
      </c>
      <c r="CC186" s="116">
        <f t="shared" si="112"/>
        <v>0</v>
      </c>
      <c r="CD186" s="116">
        <f t="shared" si="113"/>
        <v>0</v>
      </c>
      <c r="CE186" s="116">
        <f t="shared" si="114"/>
        <v>0</v>
      </c>
      <c r="CF186" s="116">
        <f t="shared" si="115"/>
        <v>0</v>
      </c>
      <c r="CG186" s="116">
        <f t="shared" si="116"/>
        <v>0</v>
      </c>
      <c r="CH186" s="116">
        <f t="shared" si="117"/>
        <v>0</v>
      </c>
      <c r="CI186" s="116">
        <f t="shared" si="118"/>
        <v>0</v>
      </c>
      <c r="CJ186" s="116">
        <f t="shared" si="119"/>
        <v>0</v>
      </c>
      <c r="CK186" s="116">
        <f t="shared" si="120"/>
        <v>0</v>
      </c>
      <c r="CL186" s="116">
        <f t="shared" si="121"/>
        <v>0</v>
      </c>
      <c r="CM186" s="116">
        <f t="shared" si="122"/>
        <v>0</v>
      </c>
      <c r="CN186" s="116">
        <f t="shared" si="123"/>
        <v>0</v>
      </c>
      <c r="CO186" s="116">
        <f t="shared" si="124"/>
        <v>0</v>
      </c>
      <c r="CP186" s="116">
        <f t="shared" si="125"/>
        <v>0</v>
      </c>
      <c r="CQ186" s="116">
        <f t="shared" si="126"/>
        <v>0</v>
      </c>
      <c r="CR186" s="116">
        <f t="shared" si="127"/>
        <v>0</v>
      </c>
      <c r="CS186" s="116">
        <f t="shared" si="128"/>
        <v>0</v>
      </c>
      <c r="CT186" s="116">
        <f t="shared" si="129"/>
        <v>0</v>
      </c>
      <c r="CU186" s="116">
        <f t="shared" si="130"/>
        <v>0</v>
      </c>
    </row>
    <row r="187" spans="5:99">
      <c r="E187" s="106"/>
      <c r="F187" s="109"/>
      <c r="G187" s="109"/>
      <c r="H187" s="109"/>
      <c r="I187" s="109"/>
      <c r="J187" s="110" t="str">
        <f t="shared" si="106"/>
        <v/>
      </c>
      <c r="K187" s="116">
        <f>IF(MONTH($B187)=1,IF($G187=Paramètres!H$2,$D187,0),0)</f>
        <v>0</v>
      </c>
      <c r="L187" s="116">
        <f>IF(OR(MONTH($B187)=1,MONTH($B187)=2,MONTH($B187)=3),IF($G187=Paramètres!H$3,$D187,0),0)</f>
        <v>0</v>
      </c>
      <c r="M187" s="116">
        <f>IF(OR(MONTH($B187)=1,MONTH($B187)=2,MONTH($B187)=3),IF($G187=Paramètres!H$4,$D187,0),0)</f>
        <v>0</v>
      </c>
      <c r="N187" s="116">
        <f>IF(OR(MONTH($B187)=1,MONTH($B187)=2,MONTH($B187)=3),IF($G187=Paramètres!H$5,$D187,0),0)</f>
        <v>0</v>
      </c>
      <c r="O187" s="116">
        <f>IF(MONTH($B187)=1,IF($G187=Paramètres!F$4,$D187,0),0)</f>
        <v>0</v>
      </c>
      <c r="P187" s="116">
        <f>IF(MONTH($B187)=2,IF($G187=Paramètres!$H$2,$D187,0),0)</f>
        <v>0</v>
      </c>
      <c r="Q187" s="116">
        <f>IF(MONTH($B187)=2,IF($G187=Paramètres!$F$4,$D187,0),0)</f>
        <v>0</v>
      </c>
      <c r="R187" s="116">
        <f>IF(MONTH($B187)=3,IF($G187=Paramètres!$H$2,$D187,0),0)</f>
        <v>0</v>
      </c>
      <c r="S187" s="116">
        <f>IF(MONTH($B187)=3,IF($G187=Paramètres!$F$4,$D187,0),0)</f>
        <v>0</v>
      </c>
      <c r="T187" s="116">
        <f>IF(MONTH($B187)=4,IF($G187=Paramètres!$H$2,$D187,0),0)</f>
        <v>0</v>
      </c>
      <c r="U187" s="116">
        <f>IF(OR(MONTH($B187)=4,MONTH($B187)=5,MONTH($B187)=6),IF($G187=Paramètres!$H$3,$D187,0),0)</f>
        <v>0</v>
      </c>
      <c r="V187" s="116">
        <f>IF(OR(MONTH($B187)=4,MONTH($B187)=5,MONTH($B187)=6),IF($G187=Paramètres!$H$4,$D187,0),0)</f>
        <v>0</v>
      </c>
      <c r="W187" s="116">
        <f>IF(OR(MONTH($B187)=4,MONTH($B187)=5,MONTH($B187)=6),IF($G187=Paramètres!$H$5,$D187,0),0)</f>
        <v>0</v>
      </c>
      <c r="X187" s="116">
        <f>IF(MONTH($B187)=4,IF($G187=Paramètres!$F$4,$D187,0),0)</f>
        <v>0</v>
      </c>
      <c r="Y187" s="116">
        <f>IF(MONTH($B187)=5,IF($G187=Paramètres!$H$2,$D187,0),0)</f>
        <v>0</v>
      </c>
      <c r="Z187" s="116">
        <f>IF(MONTH($B187)=5,IF($G187=Paramètres!$F$4,$D187,0),0)</f>
        <v>0</v>
      </c>
      <c r="AA187" s="116">
        <f>IF(MONTH($B187)=6,IF($G187=Paramètres!$H$2,$D187,0),0)</f>
        <v>0</v>
      </c>
      <c r="AB187" s="116">
        <f>IF(MONTH($B187)=6,IF($G187=Paramètres!$F$4,$D187,0),0)</f>
        <v>0</v>
      </c>
      <c r="AC187" s="116">
        <f>IF(MONTH($B187)=7,IF($G187=Paramètres!$H$2,$D187,0),0)</f>
        <v>0</v>
      </c>
      <c r="AD187" s="116">
        <f>IF(OR(MONTH($B187)=7,MONTH($B187)=8,MONTH($B187)=9),IF($G187=Paramètres!$H$3,$D187,0),0)</f>
        <v>0</v>
      </c>
      <c r="AE187" s="116">
        <f>IF(OR(MONTH($B187)=7,MONTH($B187)=8,MONTH($B187)=9),IF($G187=Paramètres!$H$4,$D187,0),0)</f>
        <v>0</v>
      </c>
      <c r="AF187" s="116">
        <f>IF(OR(MONTH($B187)=7,MONTH($B187)=8,MONTH($B187)=9),IF($G187=Paramètres!$H$5,$D187,0),0)</f>
        <v>0</v>
      </c>
      <c r="AG187" s="116">
        <f>IF(MONTH($B187)=7,IF($G187=Paramètres!$F$4,$D187,0),0)</f>
        <v>0</v>
      </c>
      <c r="AH187" s="116">
        <f>IF(MONTH($B187)=8,IF($G187=Paramètres!$H$2,$D187,0),0)</f>
        <v>0</v>
      </c>
      <c r="AI187" s="116">
        <f>IF(MONTH($B187)=8,IF($G187=Paramètres!$F$4,$D187,0),0)</f>
        <v>0</v>
      </c>
      <c r="AJ187" s="116">
        <f>IF(MONTH($B187)=9,IF($G187=Paramètres!$H$2,$D187,0),0)</f>
        <v>0</v>
      </c>
      <c r="AK187" s="116">
        <f>IF(MONTH($B187)=9,IF($G187=Paramètres!$F$4,$D187,0),0)</f>
        <v>0</v>
      </c>
      <c r="AL187" s="116">
        <f>IF(MONTH($B187)=10,IF($G187=Paramètres!$H$2,$D187,0),0)</f>
        <v>0</v>
      </c>
      <c r="AM187" s="116">
        <f>IF(OR(MONTH($B187)=10,MONTH($B187)=11,MONTH($B187)=12),IF($G187=Paramètres!$H$3,$D187,0),0)</f>
        <v>0</v>
      </c>
      <c r="AN187" s="116">
        <f>IF(OR(MONTH($B187)=10,MONTH($B187)=11,MONTH($B187)=12),IF($G187=Paramètres!$H$4,$D187,0),0)</f>
        <v>0</v>
      </c>
      <c r="AO187" s="116">
        <f>IF(OR(MONTH($B187)=10,MONTH($B187)=11,MONTH($B187)=12),IF($G187=Paramètres!$H$5,$D187,0),0)</f>
        <v>0</v>
      </c>
      <c r="AP187" s="116">
        <f>IF(MONTH($B187)=10,IF($G187=Paramètres!$F$4,$D187,0),0)</f>
        <v>0</v>
      </c>
      <c r="AQ187" s="116">
        <f>IF(MONTH($B187)=11,IF($G187=Paramètres!$H$2,$D187,0),0)</f>
        <v>0</v>
      </c>
      <c r="AR187" s="116">
        <f>IF(MONTH($B187)=11,IF($G187=Paramètres!$F$4,$D187,0),0)</f>
        <v>0</v>
      </c>
      <c r="AS187" s="116">
        <f>IF(MONTH($B187)=12,IF($G187=Paramètres!$H$2,$D187,0),0)</f>
        <v>0</v>
      </c>
      <c r="AT187" s="116">
        <f>IF(MONTH($B187)=12,IF($G187=Paramètres!$F$4,$D187,0),0)</f>
        <v>0</v>
      </c>
      <c r="AU187" s="116">
        <f>IF($G187=Paramètres!D$2,$D187,0)</f>
        <v>0</v>
      </c>
      <c r="AV187" s="116">
        <f>IF($G187=Paramètres!D$3,$D187,0)</f>
        <v>0</v>
      </c>
      <c r="AW187" s="116">
        <f>IF($G187=Paramètres!D$4,$D187,0)</f>
        <v>0</v>
      </c>
      <c r="AX187" s="116">
        <f>IF($G187=Paramètres!D$5,$D187,0)</f>
        <v>0</v>
      </c>
      <c r="AY187" s="116">
        <f>IF($G187=Paramètres!D$6,$D187,0)</f>
        <v>0</v>
      </c>
      <c r="AZ187" s="116">
        <f>IF($G187=Paramètres!D$7,$D187,0)</f>
        <v>0</v>
      </c>
      <c r="BA187" s="116">
        <f>IF($G187=Paramètres!D$8,$D187,0)</f>
        <v>0</v>
      </c>
      <c r="BB187" s="116">
        <f>IF($G187=Paramètres!D$9,$D187,0)</f>
        <v>0</v>
      </c>
      <c r="BC187" s="116">
        <f>IF($G187=Paramètres!D$10,$D187,0)</f>
        <v>0</v>
      </c>
      <c r="BD187" s="116">
        <f>IF($G187=Paramètres!D$11,$D187,0)</f>
        <v>0</v>
      </c>
      <c r="BE187" s="116">
        <f>IF($G187=Paramètres!D$12,$D187,0)</f>
        <v>0</v>
      </c>
      <c r="BF187" s="116">
        <f>IF($G187=Paramètres!E$2,$D187,0)</f>
        <v>0</v>
      </c>
      <c r="BG187" s="116">
        <f>IF($G187=Paramètres!E$3,$D187,0)</f>
        <v>0</v>
      </c>
      <c r="BH187" s="116">
        <f>IF($G187=Paramètres!E$4,$D187,0)</f>
        <v>0</v>
      </c>
      <c r="BI187" s="116">
        <f>IF($G187=Paramètres!F$2,$D187,0)</f>
        <v>0</v>
      </c>
      <c r="BJ187" s="116">
        <f>IF($G187=Paramètres!F$3,$D187,0)</f>
        <v>0</v>
      </c>
      <c r="BK187" s="116">
        <f>IF($G187=Paramètres!F$5,$D187,0)</f>
        <v>0</v>
      </c>
      <c r="BL187" s="116">
        <f>IF($G187=Paramètres!F$6,$D187,0)</f>
        <v>0</v>
      </c>
      <c r="BM187" s="116">
        <f>IF($G187=Paramètres!F$7,$D187,0)</f>
        <v>0</v>
      </c>
      <c r="BN187" s="116">
        <f>IF($G187=Paramètres!F$8,$D187,0)</f>
        <v>0</v>
      </c>
      <c r="BO187" s="116">
        <f>IF($G187=Paramètres!F$9,$D187,0)</f>
        <v>0</v>
      </c>
      <c r="BP187" s="116">
        <f t="shared" si="105"/>
        <v>0</v>
      </c>
      <c r="BQ187" s="116">
        <f>IF($G187=Paramètres!H$6,$D187,0)</f>
        <v>0</v>
      </c>
      <c r="BR187" s="116">
        <f>IF($G187=Paramètres!I$2,$D187,0)</f>
        <v>0</v>
      </c>
      <c r="BS187" s="116">
        <f>IF($G187=Paramètres!I$3,$D187,0)</f>
        <v>0</v>
      </c>
      <c r="BT187" s="116">
        <f>IF($G187=Paramètres!I$4,$D187,0)</f>
        <v>0</v>
      </c>
      <c r="BU187" s="116">
        <f>IF($G187=Paramètres!J$2,$D187,0)</f>
        <v>0</v>
      </c>
      <c r="BV187" s="116">
        <f>IF($G187=Paramètres!J$3,$D187,0)</f>
        <v>0</v>
      </c>
      <c r="BW187" s="116">
        <f>IF($G187=Paramètres!J$4,$D187,0)</f>
        <v>0</v>
      </c>
      <c r="BX187" s="116">
        <f t="shared" si="107"/>
        <v>0</v>
      </c>
      <c r="BY187" s="116">
        <f t="shared" si="108"/>
        <v>0</v>
      </c>
      <c r="BZ187" s="116">
        <f t="shared" si="109"/>
        <v>0</v>
      </c>
      <c r="CA187" s="116">
        <f t="shared" si="110"/>
        <v>0</v>
      </c>
      <c r="CB187" s="116">
        <f t="shared" si="111"/>
        <v>0</v>
      </c>
      <c r="CC187" s="116">
        <f t="shared" si="112"/>
        <v>0</v>
      </c>
      <c r="CD187" s="116">
        <f t="shared" si="113"/>
        <v>0</v>
      </c>
      <c r="CE187" s="116">
        <f t="shared" si="114"/>
        <v>0</v>
      </c>
      <c r="CF187" s="116">
        <f t="shared" si="115"/>
        <v>0</v>
      </c>
      <c r="CG187" s="116">
        <f t="shared" si="116"/>
        <v>0</v>
      </c>
      <c r="CH187" s="116">
        <f t="shared" si="117"/>
        <v>0</v>
      </c>
      <c r="CI187" s="116">
        <f t="shared" si="118"/>
        <v>0</v>
      </c>
      <c r="CJ187" s="116">
        <f t="shared" si="119"/>
        <v>0</v>
      </c>
      <c r="CK187" s="116">
        <f t="shared" si="120"/>
        <v>0</v>
      </c>
      <c r="CL187" s="116">
        <f t="shared" si="121"/>
        <v>0</v>
      </c>
      <c r="CM187" s="116">
        <f t="shared" si="122"/>
        <v>0</v>
      </c>
      <c r="CN187" s="116">
        <f t="shared" si="123"/>
        <v>0</v>
      </c>
      <c r="CO187" s="116">
        <f t="shared" si="124"/>
        <v>0</v>
      </c>
      <c r="CP187" s="116">
        <f t="shared" si="125"/>
        <v>0</v>
      </c>
      <c r="CQ187" s="116">
        <f t="shared" si="126"/>
        <v>0</v>
      </c>
      <c r="CR187" s="116">
        <f t="shared" si="127"/>
        <v>0</v>
      </c>
      <c r="CS187" s="116">
        <f t="shared" si="128"/>
        <v>0</v>
      </c>
      <c r="CT187" s="116">
        <f t="shared" si="129"/>
        <v>0</v>
      </c>
      <c r="CU187" s="116">
        <f t="shared" si="130"/>
        <v>0</v>
      </c>
    </row>
    <row r="188" spans="5:99">
      <c r="E188" s="106"/>
      <c r="F188" s="109"/>
      <c r="G188" s="109"/>
      <c r="H188" s="109"/>
      <c r="I188" s="109"/>
      <c r="J188" s="110" t="str">
        <f t="shared" si="106"/>
        <v/>
      </c>
      <c r="K188" s="116">
        <f>IF(MONTH($B188)=1,IF($G188=Paramètres!H$2,$D188,0),0)</f>
        <v>0</v>
      </c>
      <c r="L188" s="116">
        <f>IF(OR(MONTH($B188)=1,MONTH($B188)=2,MONTH($B188)=3),IF($G188=Paramètres!H$3,$D188,0),0)</f>
        <v>0</v>
      </c>
      <c r="M188" s="116">
        <f>IF(OR(MONTH($B188)=1,MONTH($B188)=2,MONTH($B188)=3),IF($G188=Paramètres!H$4,$D188,0),0)</f>
        <v>0</v>
      </c>
      <c r="N188" s="116">
        <f>IF(OR(MONTH($B188)=1,MONTH($B188)=2,MONTH($B188)=3),IF($G188=Paramètres!H$5,$D188,0),0)</f>
        <v>0</v>
      </c>
      <c r="O188" s="116">
        <f>IF(MONTH($B188)=1,IF($G188=Paramètres!F$4,$D188,0),0)</f>
        <v>0</v>
      </c>
      <c r="P188" s="116">
        <f>IF(MONTH($B188)=2,IF($G188=Paramètres!$H$2,$D188,0),0)</f>
        <v>0</v>
      </c>
      <c r="Q188" s="116">
        <f>IF(MONTH($B188)=2,IF($G188=Paramètres!$F$4,$D188,0),0)</f>
        <v>0</v>
      </c>
      <c r="R188" s="116">
        <f>IF(MONTH($B188)=3,IF($G188=Paramètres!$H$2,$D188,0),0)</f>
        <v>0</v>
      </c>
      <c r="S188" s="116">
        <f>IF(MONTH($B188)=3,IF($G188=Paramètres!$F$4,$D188,0),0)</f>
        <v>0</v>
      </c>
      <c r="T188" s="116">
        <f>IF(MONTH($B188)=4,IF($G188=Paramètres!$H$2,$D188,0),0)</f>
        <v>0</v>
      </c>
      <c r="U188" s="116">
        <f>IF(OR(MONTH($B188)=4,MONTH($B188)=5,MONTH($B188)=6),IF($G188=Paramètres!$H$3,$D188,0),0)</f>
        <v>0</v>
      </c>
      <c r="V188" s="116">
        <f>IF(OR(MONTH($B188)=4,MONTH($B188)=5,MONTH($B188)=6),IF($G188=Paramètres!$H$4,$D188,0),0)</f>
        <v>0</v>
      </c>
      <c r="W188" s="116">
        <f>IF(OR(MONTH($B188)=4,MONTH($B188)=5,MONTH($B188)=6),IF($G188=Paramètres!$H$5,$D188,0),0)</f>
        <v>0</v>
      </c>
      <c r="X188" s="116">
        <f>IF(MONTH($B188)=4,IF($G188=Paramètres!$F$4,$D188,0),0)</f>
        <v>0</v>
      </c>
      <c r="Y188" s="116">
        <f>IF(MONTH($B188)=5,IF($G188=Paramètres!$H$2,$D188,0),0)</f>
        <v>0</v>
      </c>
      <c r="Z188" s="116">
        <f>IF(MONTH($B188)=5,IF($G188=Paramètres!$F$4,$D188,0),0)</f>
        <v>0</v>
      </c>
      <c r="AA188" s="116">
        <f>IF(MONTH($B188)=6,IF($G188=Paramètres!$H$2,$D188,0),0)</f>
        <v>0</v>
      </c>
      <c r="AB188" s="116">
        <f>IF(MONTH($B188)=6,IF($G188=Paramètres!$F$4,$D188,0),0)</f>
        <v>0</v>
      </c>
      <c r="AC188" s="116">
        <f>IF(MONTH($B188)=7,IF($G188=Paramètres!$H$2,$D188,0),0)</f>
        <v>0</v>
      </c>
      <c r="AD188" s="116">
        <f>IF(OR(MONTH($B188)=7,MONTH($B188)=8,MONTH($B188)=9),IF($G188=Paramètres!$H$3,$D188,0),0)</f>
        <v>0</v>
      </c>
      <c r="AE188" s="116">
        <f>IF(OR(MONTH($B188)=7,MONTH($B188)=8,MONTH($B188)=9),IF($G188=Paramètres!$H$4,$D188,0),0)</f>
        <v>0</v>
      </c>
      <c r="AF188" s="116">
        <f>IF(OR(MONTH($B188)=7,MONTH($B188)=8,MONTH($B188)=9),IF($G188=Paramètres!$H$5,$D188,0),0)</f>
        <v>0</v>
      </c>
      <c r="AG188" s="116">
        <f>IF(MONTH($B188)=7,IF($G188=Paramètres!$F$4,$D188,0),0)</f>
        <v>0</v>
      </c>
      <c r="AH188" s="116">
        <f>IF(MONTH($B188)=8,IF($G188=Paramètres!$H$2,$D188,0),0)</f>
        <v>0</v>
      </c>
      <c r="AI188" s="116">
        <f>IF(MONTH($B188)=8,IF($G188=Paramètres!$F$4,$D188,0),0)</f>
        <v>0</v>
      </c>
      <c r="AJ188" s="116">
        <f>IF(MONTH($B188)=9,IF($G188=Paramètres!$H$2,$D188,0),0)</f>
        <v>0</v>
      </c>
      <c r="AK188" s="116">
        <f>IF(MONTH($B188)=9,IF($G188=Paramètres!$F$4,$D188,0),0)</f>
        <v>0</v>
      </c>
      <c r="AL188" s="116">
        <f>IF(MONTH($B188)=10,IF($G188=Paramètres!$H$2,$D188,0),0)</f>
        <v>0</v>
      </c>
      <c r="AM188" s="116">
        <f>IF(OR(MONTH($B188)=10,MONTH($B188)=11,MONTH($B188)=12),IF($G188=Paramètres!$H$3,$D188,0),0)</f>
        <v>0</v>
      </c>
      <c r="AN188" s="116">
        <f>IF(OR(MONTH($B188)=10,MONTH($B188)=11,MONTH($B188)=12),IF($G188=Paramètres!$H$4,$D188,0),0)</f>
        <v>0</v>
      </c>
      <c r="AO188" s="116">
        <f>IF(OR(MONTH($B188)=10,MONTH($B188)=11,MONTH($B188)=12),IF($G188=Paramètres!$H$5,$D188,0),0)</f>
        <v>0</v>
      </c>
      <c r="AP188" s="116">
        <f>IF(MONTH($B188)=10,IF($G188=Paramètres!$F$4,$D188,0),0)</f>
        <v>0</v>
      </c>
      <c r="AQ188" s="116">
        <f>IF(MONTH($B188)=11,IF($G188=Paramètres!$H$2,$D188,0),0)</f>
        <v>0</v>
      </c>
      <c r="AR188" s="116">
        <f>IF(MONTH($B188)=11,IF($G188=Paramètres!$F$4,$D188,0),0)</f>
        <v>0</v>
      </c>
      <c r="AS188" s="116">
        <f>IF(MONTH($B188)=12,IF($G188=Paramètres!$H$2,$D188,0),0)</f>
        <v>0</v>
      </c>
      <c r="AT188" s="116">
        <f>IF(MONTH($B188)=12,IF($G188=Paramètres!$F$4,$D188,0),0)</f>
        <v>0</v>
      </c>
      <c r="AU188" s="116">
        <f>IF($G188=Paramètres!D$2,$D188,0)</f>
        <v>0</v>
      </c>
      <c r="AV188" s="116">
        <f>IF($G188=Paramètres!D$3,$D188,0)</f>
        <v>0</v>
      </c>
      <c r="AW188" s="116">
        <f>IF($G188=Paramètres!D$4,$D188,0)</f>
        <v>0</v>
      </c>
      <c r="AX188" s="116">
        <f>IF($G188=Paramètres!D$5,$D188,0)</f>
        <v>0</v>
      </c>
      <c r="AY188" s="116">
        <f>IF($G188=Paramètres!D$6,$D188,0)</f>
        <v>0</v>
      </c>
      <c r="AZ188" s="116">
        <f>IF($G188=Paramètres!D$7,$D188,0)</f>
        <v>0</v>
      </c>
      <c r="BA188" s="116">
        <f>IF($G188=Paramètres!D$8,$D188,0)</f>
        <v>0</v>
      </c>
      <c r="BB188" s="116">
        <f>IF($G188=Paramètres!D$9,$D188,0)</f>
        <v>0</v>
      </c>
      <c r="BC188" s="116">
        <f>IF($G188=Paramètres!D$10,$D188,0)</f>
        <v>0</v>
      </c>
      <c r="BD188" s="116">
        <f>IF($G188=Paramètres!D$11,$D188,0)</f>
        <v>0</v>
      </c>
      <c r="BE188" s="116">
        <f>IF($G188=Paramètres!D$12,$D188,0)</f>
        <v>0</v>
      </c>
      <c r="BF188" s="116">
        <f>IF($G188=Paramètres!E$2,$D188,0)</f>
        <v>0</v>
      </c>
      <c r="BG188" s="116">
        <f>IF($G188=Paramètres!E$3,$D188,0)</f>
        <v>0</v>
      </c>
      <c r="BH188" s="116">
        <f>IF($G188=Paramètres!E$4,$D188,0)</f>
        <v>0</v>
      </c>
      <c r="BI188" s="116">
        <f>IF($G188=Paramètres!F$2,$D188,0)</f>
        <v>0</v>
      </c>
      <c r="BJ188" s="116">
        <f>IF($G188=Paramètres!F$3,$D188,0)</f>
        <v>0</v>
      </c>
      <c r="BK188" s="116">
        <f>IF($G188=Paramètres!F$5,$D188,0)</f>
        <v>0</v>
      </c>
      <c r="BL188" s="116">
        <f>IF($G188=Paramètres!F$6,$D188,0)</f>
        <v>0</v>
      </c>
      <c r="BM188" s="116">
        <f>IF($G188=Paramètres!F$7,$D188,0)</f>
        <v>0</v>
      </c>
      <c r="BN188" s="116">
        <f>IF($G188=Paramètres!F$8,$D188,0)</f>
        <v>0</v>
      </c>
      <c r="BO188" s="116">
        <f>IF($G188=Paramètres!F$9,$D188,0)</f>
        <v>0</v>
      </c>
      <c r="BP188" s="116">
        <f t="shared" si="105"/>
        <v>0</v>
      </c>
      <c r="BQ188" s="116">
        <f>IF($G188=Paramètres!H$6,$D188,0)</f>
        <v>0</v>
      </c>
      <c r="BR188" s="116">
        <f>IF($G188=Paramètres!I$2,$D188,0)</f>
        <v>0</v>
      </c>
      <c r="BS188" s="116">
        <f>IF($G188=Paramètres!I$3,$D188,0)</f>
        <v>0</v>
      </c>
      <c r="BT188" s="116">
        <f>IF($G188=Paramètres!I$4,$D188,0)</f>
        <v>0</v>
      </c>
      <c r="BU188" s="116">
        <f>IF($G188=Paramètres!J$2,$D188,0)</f>
        <v>0</v>
      </c>
      <c r="BV188" s="116">
        <f>IF($G188=Paramètres!J$3,$D188,0)</f>
        <v>0</v>
      </c>
      <c r="BW188" s="116">
        <f>IF($G188=Paramètres!J$4,$D188,0)</f>
        <v>0</v>
      </c>
      <c r="BX188" s="116">
        <f t="shared" si="107"/>
        <v>0</v>
      </c>
      <c r="BY188" s="116">
        <f t="shared" si="108"/>
        <v>0</v>
      </c>
      <c r="BZ188" s="116">
        <f t="shared" si="109"/>
        <v>0</v>
      </c>
      <c r="CA188" s="116">
        <f t="shared" si="110"/>
        <v>0</v>
      </c>
      <c r="CB188" s="116">
        <f t="shared" si="111"/>
        <v>0</v>
      </c>
      <c r="CC188" s="116">
        <f t="shared" si="112"/>
        <v>0</v>
      </c>
      <c r="CD188" s="116">
        <f t="shared" si="113"/>
        <v>0</v>
      </c>
      <c r="CE188" s="116">
        <f t="shared" si="114"/>
        <v>0</v>
      </c>
      <c r="CF188" s="116">
        <f t="shared" si="115"/>
        <v>0</v>
      </c>
      <c r="CG188" s="116">
        <f t="shared" si="116"/>
        <v>0</v>
      </c>
      <c r="CH188" s="116">
        <f t="shared" si="117"/>
        <v>0</v>
      </c>
      <c r="CI188" s="116">
        <f t="shared" si="118"/>
        <v>0</v>
      </c>
      <c r="CJ188" s="116">
        <f t="shared" si="119"/>
        <v>0</v>
      </c>
      <c r="CK188" s="116">
        <f t="shared" si="120"/>
        <v>0</v>
      </c>
      <c r="CL188" s="116">
        <f t="shared" si="121"/>
        <v>0</v>
      </c>
      <c r="CM188" s="116">
        <f t="shared" si="122"/>
        <v>0</v>
      </c>
      <c r="CN188" s="116">
        <f t="shared" si="123"/>
        <v>0</v>
      </c>
      <c r="CO188" s="116">
        <f t="shared" si="124"/>
        <v>0</v>
      </c>
      <c r="CP188" s="116">
        <f t="shared" si="125"/>
        <v>0</v>
      </c>
      <c r="CQ188" s="116">
        <f t="shared" si="126"/>
        <v>0</v>
      </c>
      <c r="CR188" s="116">
        <f t="shared" si="127"/>
        <v>0</v>
      </c>
      <c r="CS188" s="116">
        <f t="shared" si="128"/>
        <v>0</v>
      </c>
      <c r="CT188" s="116">
        <f t="shared" si="129"/>
        <v>0</v>
      </c>
      <c r="CU188" s="116">
        <f t="shared" si="130"/>
        <v>0</v>
      </c>
    </row>
    <row r="189" spans="5:99">
      <c r="E189" s="106"/>
      <c r="F189" s="109"/>
      <c r="G189" s="109"/>
      <c r="H189" s="109"/>
      <c r="I189" s="109"/>
      <c r="J189" s="110" t="str">
        <f t="shared" si="106"/>
        <v/>
      </c>
      <c r="K189" s="116">
        <f>IF(MONTH($B189)=1,IF($G189=Paramètres!H$2,$D189,0),0)</f>
        <v>0</v>
      </c>
      <c r="L189" s="116">
        <f>IF(OR(MONTH($B189)=1,MONTH($B189)=2,MONTH($B189)=3),IF($G189=Paramètres!H$3,$D189,0),0)</f>
        <v>0</v>
      </c>
      <c r="M189" s="116">
        <f>IF(OR(MONTH($B189)=1,MONTH($B189)=2,MONTH($B189)=3),IF($G189=Paramètres!H$4,$D189,0),0)</f>
        <v>0</v>
      </c>
      <c r="N189" s="116">
        <f>IF(OR(MONTH($B189)=1,MONTH($B189)=2,MONTH($B189)=3),IF($G189=Paramètres!H$5,$D189,0),0)</f>
        <v>0</v>
      </c>
      <c r="O189" s="116">
        <f>IF(MONTH($B189)=1,IF($G189=Paramètres!F$4,$D189,0),0)</f>
        <v>0</v>
      </c>
      <c r="P189" s="116">
        <f>IF(MONTH($B189)=2,IF($G189=Paramètres!$H$2,$D189,0),0)</f>
        <v>0</v>
      </c>
      <c r="Q189" s="116">
        <f>IF(MONTH($B189)=2,IF($G189=Paramètres!$F$4,$D189,0),0)</f>
        <v>0</v>
      </c>
      <c r="R189" s="116">
        <f>IF(MONTH($B189)=3,IF($G189=Paramètres!$H$2,$D189,0),0)</f>
        <v>0</v>
      </c>
      <c r="S189" s="116">
        <f>IF(MONTH($B189)=3,IF($G189=Paramètres!$F$4,$D189,0),0)</f>
        <v>0</v>
      </c>
      <c r="T189" s="116">
        <f>IF(MONTH($B189)=4,IF($G189=Paramètres!$H$2,$D189,0),0)</f>
        <v>0</v>
      </c>
      <c r="U189" s="116">
        <f>IF(OR(MONTH($B189)=4,MONTH($B189)=5,MONTH($B189)=6),IF($G189=Paramètres!$H$3,$D189,0),0)</f>
        <v>0</v>
      </c>
      <c r="V189" s="116">
        <f>IF(OR(MONTH($B189)=4,MONTH($B189)=5,MONTH($B189)=6),IF($G189=Paramètres!$H$4,$D189,0),0)</f>
        <v>0</v>
      </c>
      <c r="W189" s="116">
        <f>IF(OR(MONTH($B189)=4,MONTH($B189)=5,MONTH($B189)=6),IF($G189=Paramètres!$H$5,$D189,0),0)</f>
        <v>0</v>
      </c>
      <c r="X189" s="116">
        <f>IF(MONTH($B189)=4,IF($G189=Paramètres!$F$4,$D189,0),0)</f>
        <v>0</v>
      </c>
      <c r="Y189" s="116">
        <f>IF(MONTH($B189)=5,IF($G189=Paramètres!$H$2,$D189,0),0)</f>
        <v>0</v>
      </c>
      <c r="Z189" s="116">
        <f>IF(MONTH($B189)=5,IF($G189=Paramètres!$F$4,$D189,0),0)</f>
        <v>0</v>
      </c>
      <c r="AA189" s="116">
        <f>IF(MONTH($B189)=6,IF($G189=Paramètres!$H$2,$D189,0),0)</f>
        <v>0</v>
      </c>
      <c r="AB189" s="116">
        <f>IF(MONTH($B189)=6,IF($G189=Paramètres!$F$4,$D189,0),0)</f>
        <v>0</v>
      </c>
      <c r="AC189" s="116">
        <f>IF(MONTH($B189)=7,IF($G189=Paramètres!$H$2,$D189,0),0)</f>
        <v>0</v>
      </c>
      <c r="AD189" s="116">
        <f>IF(OR(MONTH($B189)=7,MONTH($B189)=8,MONTH($B189)=9),IF($G189=Paramètres!$H$3,$D189,0),0)</f>
        <v>0</v>
      </c>
      <c r="AE189" s="116">
        <f>IF(OR(MONTH($B189)=7,MONTH($B189)=8,MONTH($B189)=9),IF($G189=Paramètres!$H$4,$D189,0),0)</f>
        <v>0</v>
      </c>
      <c r="AF189" s="116">
        <f>IF(OR(MONTH($B189)=7,MONTH($B189)=8,MONTH($B189)=9),IF($G189=Paramètres!$H$5,$D189,0),0)</f>
        <v>0</v>
      </c>
      <c r="AG189" s="116">
        <f>IF(MONTH($B189)=7,IF($G189=Paramètres!$F$4,$D189,0),0)</f>
        <v>0</v>
      </c>
      <c r="AH189" s="116">
        <f>IF(MONTH($B189)=8,IF($G189=Paramètres!$H$2,$D189,0),0)</f>
        <v>0</v>
      </c>
      <c r="AI189" s="116">
        <f>IF(MONTH($B189)=8,IF($G189=Paramètres!$F$4,$D189,0),0)</f>
        <v>0</v>
      </c>
      <c r="AJ189" s="116">
        <f>IF(MONTH($B189)=9,IF($G189=Paramètres!$H$2,$D189,0),0)</f>
        <v>0</v>
      </c>
      <c r="AK189" s="116">
        <f>IF(MONTH($B189)=9,IF($G189=Paramètres!$F$4,$D189,0),0)</f>
        <v>0</v>
      </c>
      <c r="AL189" s="116">
        <f>IF(MONTH($B189)=10,IF($G189=Paramètres!$H$2,$D189,0),0)</f>
        <v>0</v>
      </c>
      <c r="AM189" s="116">
        <f>IF(OR(MONTH($B189)=10,MONTH($B189)=11,MONTH($B189)=12),IF($G189=Paramètres!$H$3,$D189,0),0)</f>
        <v>0</v>
      </c>
      <c r="AN189" s="116">
        <f>IF(OR(MONTH($B189)=10,MONTH($B189)=11,MONTH($B189)=12),IF($G189=Paramètres!$H$4,$D189,0),0)</f>
        <v>0</v>
      </c>
      <c r="AO189" s="116">
        <f>IF(OR(MONTH($B189)=10,MONTH($B189)=11,MONTH($B189)=12),IF($G189=Paramètres!$H$5,$D189,0),0)</f>
        <v>0</v>
      </c>
      <c r="AP189" s="116">
        <f>IF(MONTH($B189)=10,IF($G189=Paramètres!$F$4,$D189,0),0)</f>
        <v>0</v>
      </c>
      <c r="AQ189" s="116">
        <f>IF(MONTH($B189)=11,IF($G189=Paramètres!$H$2,$D189,0),0)</f>
        <v>0</v>
      </c>
      <c r="AR189" s="116">
        <f>IF(MONTH($B189)=11,IF($G189=Paramètres!$F$4,$D189,0),0)</f>
        <v>0</v>
      </c>
      <c r="AS189" s="116">
        <f>IF(MONTH($B189)=12,IF($G189=Paramètres!$H$2,$D189,0),0)</f>
        <v>0</v>
      </c>
      <c r="AT189" s="116">
        <f>IF(MONTH($B189)=12,IF($G189=Paramètres!$F$4,$D189,0),0)</f>
        <v>0</v>
      </c>
      <c r="AU189" s="116">
        <f>IF($G189=Paramètres!D$2,$D189,0)</f>
        <v>0</v>
      </c>
      <c r="AV189" s="116">
        <f>IF($G189=Paramètres!D$3,$D189,0)</f>
        <v>0</v>
      </c>
      <c r="AW189" s="116">
        <f>IF($G189=Paramètres!D$4,$D189,0)</f>
        <v>0</v>
      </c>
      <c r="AX189" s="116">
        <f>IF($G189=Paramètres!D$5,$D189,0)</f>
        <v>0</v>
      </c>
      <c r="AY189" s="116">
        <f>IF($G189=Paramètres!D$6,$D189,0)</f>
        <v>0</v>
      </c>
      <c r="AZ189" s="116">
        <f>IF($G189=Paramètres!D$7,$D189,0)</f>
        <v>0</v>
      </c>
      <c r="BA189" s="116">
        <f>IF($G189=Paramètres!D$8,$D189,0)</f>
        <v>0</v>
      </c>
      <c r="BB189" s="116">
        <f>IF($G189=Paramètres!D$9,$D189,0)</f>
        <v>0</v>
      </c>
      <c r="BC189" s="116">
        <f>IF($G189=Paramètres!D$10,$D189,0)</f>
        <v>0</v>
      </c>
      <c r="BD189" s="116">
        <f>IF($G189=Paramètres!D$11,$D189,0)</f>
        <v>0</v>
      </c>
      <c r="BE189" s="116">
        <f>IF($G189=Paramètres!D$12,$D189,0)</f>
        <v>0</v>
      </c>
      <c r="BF189" s="116">
        <f>IF($G189=Paramètres!E$2,$D189,0)</f>
        <v>0</v>
      </c>
      <c r="BG189" s="116">
        <f>IF($G189=Paramètres!E$3,$D189,0)</f>
        <v>0</v>
      </c>
      <c r="BH189" s="116">
        <f>IF($G189=Paramètres!E$4,$D189,0)</f>
        <v>0</v>
      </c>
      <c r="BI189" s="116">
        <f>IF($G189=Paramètres!F$2,$D189,0)</f>
        <v>0</v>
      </c>
      <c r="BJ189" s="116">
        <f>IF($G189=Paramètres!F$3,$D189,0)</f>
        <v>0</v>
      </c>
      <c r="BK189" s="116">
        <f>IF($G189=Paramètres!F$5,$D189,0)</f>
        <v>0</v>
      </c>
      <c r="BL189" s="116">
        <f>IF($G189=Paramètres!F$6,$D189,0)</f>
        <v>0</v>
      </c>
      <c r="BM189" s="116">
        <f>IF($G189=Paramètres!F$7,$D189,0)</f>
        <v>0</v>
      </c>
      <c r="BN189" s="116">
        <f>IF($G189=Paramètres!F$8,$D189,0)</f>
        <v>0</v>
      </c>
      <c r="BO189" s="116">
        <f>IF($G189=Paramètres!F$9,$D189,0)</f>
        <v>0</v>
      </c>
      <c r="BP189" s="116">
        <f t="shared" si="105"/>
        <v>0</v>
      </c>
      <c r="BQ189" s="116">
        <f>IF($G189=Paramètres!H$6,$D189,0)</f>
        <v>0</v>
      </c>
      <c r="BR189" s="116">
        <f>IF($G189=Paramètres!I$2,$D189,0)</f>
        <v>0</v>
      </c>
      <c r="BS189" s="116">
        <f>IF($G189=Paramètres!I$3,$D189,0)</f>
        <v>0</v>
      </c>
      <c r="BT189" s="116">
        <f>IF($G189=Paramètres!I$4,$D189,0)</f>
        <v>0</v>
      </c>
      <c r="BU189" s="116">
        <f>IF($G189=Paramètres!J$2,$D189,0)</f>
        <v>0</v>
      </c>
      <c r="BV189" s="116">
        <f>IF($G189=Paramètres!J$3,$D189,0)</f>
        <v>0</v>
      </c>
      <c r="BW189" s="116">
        <f>IF($G189=Paramètres!J$4,$D189,0)</f>
        <v>0</v>
      </c>
      <c r="BX189" s="116">
        <f t="shared" si="107"/>
        <v>0</v>
      </c>
      <c r="BY189" s="116">
        <f t="shared" si="108"/>
        <v>0</v>
      </c>
      <c r="BZ189" s="116">
        <f t="shared" si="109"/>
        <v>0</v>
      </c>
      <c r="CA189" s="116">
        <f t="shared" si="110"/>
        <v>0</v>
      </c>
      <c r="CB189" s="116">
        <f t="shared" si="111"/>
        <v>0</v>
      </c>
      <c r="CC189" s="116">
        <f t="shared" si="112"/>
        <v>0</v>
      </c>
      <c r="CD189" s="116">
        <f t="shared" si="113"/>
        <v>0</v>
      </c>
      <c r="CE189" s="116">
        <f t="shared" si="114"/>
        <v>0</v>
      </c>
      <c r="CF189" s="116">
        <f t="shared" si="115"/>
        <v>0</v>
      </c>
      <c r="CG189" s="116">
        <f t="shared" si="116"/>
        <v>0</v>
      </c>
      <c r="CH189" s="116">
        <f t="shared" si="117"/>
        <v>0</v>
      </c>
      <c r="CI189" s="116">
        <f t="shared" si="118"/>
        <v>0</v>
      </c>
      <c r="CJ189" s="116">
        <f t="shared" si="119"/>
        <v>0</v>
      </c>
      <c r="CK189" s="116">
        <f t="shared" si="120"/>
        <v>0</v>
      </c>
      <c r="CL189" s="116">
        <f t="shared" si="121"/>
        <v>0</v>
      </c>
      <c r="CM189" s="116">
        <f t="shared" si="122"/>
        <v>0</v>
      </c>
      <c r="CN189" s="116">
        <f t="shared" si="123"/>
        <v>0</v>
      </c>
      <c r="CO189" s="116">
        <f t="shared" si="124"/>
        <v>0</v>
      </c>
      <c r="CP189" s="116">
        <f t="shared" si="125"/>
        <v>0</v>
      </c>
      <c r="CQ189" s="116">
        <f t="shared" si="126"/>
        <v>0</v>
      </c>
      <c r="CR189" s="116">
        <f t="shared" si="127"/>
        <v>0</v>
      </c>
      <c r="CS189" s="116">
        <f t="shared" si="128"/>
        <v>0</v>
      </c>
      <c r="CT189" s="116">
        <f t="shared" si="129"/>
        <v>0</v>
      </c>
      <c r="CU189" s="116">
        <f t="shared" si="130"/>
        <v>0</v>
      </c>
    </row>
    <row r="190" spans="5:99">
      <c r="E190" s="106"/>
      <c r="F190" s="109"/>
      <c r="G190" s="109"/>
      <c r="H190" s="109"/>
      <c r="I190" s="109"/>
      <c r="J190" s="110" t="str">
        <f t="shared" si="106"/>
        <v/>
      </c>
      <c r="K190" s="116">
        <f>IF(MONTH($B190)=1,IF($G190=Paramètres!H$2,$D190,0),0)</f>
        <v>0</v>
      </c>
      <c r="L190" s="116">
        <f>IF(OR(MONTH($B190)=1,MONTH($B190)=2,MONTH($B190)=3),IF($G190=Paramètres!H$3,$D190,0),0)</f>
        <v>0</v>
      </c>
      <c r="M190" s="116">
        <f>IF(OR(MONTH($B190)=1,MONTH($B190)=2,MONTH($B190)=3),IF($G190=Paramètres!H$4,$D190,0),0)</f>
        <v>0</v>
      </c>
      <c r="N190" s="116">
        <f>IF(OR(MONTH($B190)=1,MONTH($B190)=2,MONTH($B190)=3),IF($G190=Paramètres!H$5,$D190,0),0)</f>
        <v>0</v>
      </c>
      <c r="O190" s="116">
        <f>IF(MONTH($B190)=1,IF($G190=Paramètres!F$4,$D190,0),0)</f>
        <v>0</v>
      </c>
      <c r="P190" s="116">
        <f>IF(MONTH($B190)=2,IF($G190=Paramètres!$H$2,$D190,0),0)</f>
        <v>0</v>
      </c>
      <c r="Q190" s="116">
        <f>IF(MONTH($B190)=2,IF($G190=Paramètres!$F$4,$D190,0),0)</f>
        <v>0</v>
      </c>
      <c r="R190" s="116">
        <f>IF(MONTH($B190)=3,IF($G190=Paramètres!$H$2,$D190,0),0)</f>
        <v>0</v>
      </c>
      <c r="S190" s="116">
        <f>IF(MONTH($B190)=3,IF($G190=Paramètres!$F$4,$D190,0),0)</f>
        <v>0</v>
      </c>
      <c r="T190" s="116">
        <f>IF(MONTH($B190)=4,IF($G190=Paramètres!$H$2,$D190,0),0)</f>
        <v>0</v>
      </c>
      <c r="U190" s="116">
        <f>IF(OR(MONTH($B190)=4,MONTH($B190)=5,MONTH($B190)=6),IF($G190=Paramètres!$H$3,$D190,0),0)</f>
        <v>0</v>
      </c>
      <c r="V190" s="116">
        <f>IF(OR(MONTH($B190)=4,MONTH($B190)=5,MONTH($B190)=6),IF($G190=Paramètres!$H$4,$D190,0),0)</f>
        <v>0</v>
      </c>
      <c r="W190" s="116">
        <f>IF(OR(MONTH($B190)=4,MONTH($B190)=5,MONTH($B190)=6),IF($G190=Paramètres!$H$5,$D190,0),0)</f>
        <v>0</v>
      </c>
      <c r="X190" s="116">
        <f>IF(MONTH($B190)=4,IF($G190=Paramètres!$F$4,$D190,0),0)</f>
        <v>0</v>
      </c>
      <c r="Y190" s="116">
        <f>IF(MONTH($B190)=5,IF($G190=Paramètres!$H$2,$D190,0),0)</f>
        <v>0</v>
      </c>
      <c r="Z190" s="116">
        <f>IF(MONTH($B190)=5,IF($G190=Paramètres!$F$4,$D190,0),0)</f>
        <v>0</v>
      </c>
      <c r="AA190" s="116">
        <f>IF(MONTH($B190)=6,IF($G190=Paramètres!$H$2,$D190,0),0)</f>
        <v>0</v>
      </c>
      <c r="AB190" s="116">
        <f>IF(MONTH($B190)=6,IF($G190=Paramètres!$F$4,$D190,0),0)</f>
        <v>0</v>
      </c>
      <c r="AC190" s="116">
        <f>IF(MONTH($B190)=7,IF($G190=Paramètres!$H$2,$D190,0),0)</f>
        <v>0</v>
      </c>
      <c r="AD190" s="116">
        <f>IF(OR(MONTH($B190)=7,MONTH($B190)=8,MONTH($B190)=9),IF($G190=Paramètres!$H$3,$D190,0),0)</f>
        <v>0</v>
      </c>
      <c r="AE190" s="116">
        <f>IF(OR(MONTH($B190)=7,MONTH($B190)=8,MONTH($B190)=9),IF($G190=Paramètres!$H$4,$D190,0),0)</f>
        <v>0</v>
      </c>
      <c r="AF190" s="116">
        <f>IF(OR(MONTH($B190)=7,MONTH($B190)=8,MONTH($B190)=9),IF($G190=Paramètres!$H$5,$D190,0),0)</f>
        <v>0</v>
      </c>
      <c r="AG190" s="116">
        <f>IF(MONTH($B190)=7,IF($G190=Paramètres!$F$4,$D190,0),0)</f>
        <v>0</v>
      </c>
      <c r="AH190" s="116">
        <f>IF(MONTH($B190)=8,IF($G190=Paramètres!$H$2,$D190,0),0)</f>
        <v>0</v>
      </c>
      <c r="AI190" s="116">
        <f>IF(MONTH($B190)=8,IF($G190=Paramètres!$F$4,$D190,0),0)</f>
        <v>0</v>
      </c>
      <c r="AJ190" s="116">
        <f>IF(MONTH($B190)=9,IF($G190=Paramètres!$H$2,$D190,0),0)</f>
        <v>0</v>
      </c>
      <c r="AK190" s="116">
        <f>IF(MONTH($B190)=9,IF($G190=Paramètres!$F$4,$D190,0),0)</f>
        <v>0</v>
      </c>
      <c r="AL190" s="116">
        <f>IF(MONTH($B190)=10,IF($G190=Paramètres!$H$2,$D190,0),0)</f>
        <v>0</v>
      </c>
      <c r="AM190" s="116">
        <f>IF(OR(MONTH($B190)=10,MONTH($B190)=11,MONTH($B190)=12),IF($G190=Paramètres!$H$3,$D190,0),0)</f>
        <v>0</v>
      </c>
      <c r="AN190" s="116">
        <f>IF(OR(MONTH($B190)=10,MONTH($B190)=11,MONTH($B190)=12),IF($G190=Paramètres!$H$4,$D190,0),0)</f>
        <v>0</v>
      </c>
      <c r="AO190" s="116">
        <f>IF(OR(MONTH($B190)=10,MONTH($B190)=11,MONTH($B190)=12),IF($G190=Paramètres!$H$5,$D190,0),0)</f>
        <v>0</v>
      </c>
      <c r="AP190" s="116">
        <f>IF(MONTH($B190)=10,IF($G190=Paramètres!$F$4,$D190,0),0)</f>
        <v>0</v>
      </c>
      <c r="AQ190" s="116">
        <f>IF(MONTH($B190)=11,IF($G190=Paramètres!$H$2,$D190,0),0)</f>
        <v>0</v>
      </c>
      <c r="AR190" s="116">
        <f>IF(MONTH($B190)=11,IF($G190=Paramètres!$F$4,$D190,0),0)</f>
        <v>0</v>
      </c>
      <c r="AS190" s="116">
        <f>IF(MONTH($B190)=12,IF($G190=Paramètres!$H$2,$D190,0),0)</f>
        <v>0</v>
      </c>
      <c r="AT190" s="116">
        <f>IF(MONTH($B190)=12,IF($G190=Paramètres!$F$4,$D190,0),0)</f>
        <v>0</v>
      </c>
      <c r="AU190" s="116">
        <f>IF($G190=Paramètres!D$2,$D190,0)</f>
        <v>0</v>
      </c>
      <c r="AV190" s="116">
        <f>IF($G190=Paramètres!D$3,$D190,0)</f>
        <v>0</v>
      </c>
      <c r="AW190" s="116">
        <f>IF($G190=Paramètres!D$4,$D190,0)</f>
        <v>0</v>
      </c>
      <c r="AX190" s="116">
        <f>IF($G190=Paramètres!D$5,$D190,0)</f>
        <v>0</v>
      </c>
      <c r="AY190" s="116">
        <f>IF($G190=Paramètres!D$6,$D190,0)</f>
        <v>0</v>
      </c>
      <c r="AZ190" s="116">
        <f>IF($G190=Paramètres!D$7,$D190,0)</f>
        <v>0</v>
      </c>
      <c r="BA190" s="116">
        <f>IF($G190=Paramètres!D$8,$D190,0)</f>
        <v>0</v>
      </c>
      <c r="BB190" s="116">
        <f>IF($G190=Paramètres!D$9,$D190,0)</f>
        <v>0</v>
      </c>
      <c r="BC190" s="116">
        <f>IF($G190=Paramètres!D$10,$D190,0)</f>
        <v>0</v>
      </c>
      <c r="BD190" s="116">
        <f>IF($G190=Paramètres!D$11,$D190,0)</f>
        <v>0</v>
      </c>
      <c r="BE190" s="116">
        <f>IF($G190=Paramètres!D$12,$D190,0)</f>
        <v>0</v>
      </c>
      <c r="BF190" s="116">
        <f>IF($G190=Paramètres!E$2,$D190,0)</f>
        <v>0</v>
      </c>
      <c r="BG190" s="116">
        <f>IF($G190=Paramètres!E$3,$D190,0)</f>
        <v>0</v>
      </c>
      <c r="BH190" s="116">
        <f>IF($G190=Paramètres!E$4,$D190,0)</f>
        <v>0</v>
      </c>
      <c r="BI190" s="116">
        <f>IF($G190=Paramètres!F$2,$D190,0)</f>
        <v>0</v>
      </c>
      <c r="BJ190" s="116">
        <f>IF($G190=Paramètres!F$3,$D190,0)</f>
        <v>0</v>
      </c>
      <c r="BK190" s="116">
        <f>IF($G190=Paramètres!F$5,$D190,0)</f>
        <v>0</v>
      </c>
      <c r="BL190" s="116">
        <f>IF($G190=Paramètres!F$6,$D190,0)</f>
        <v>0</v>
      </c>
      <c r="BM190" s="116">
        <f>IF($G190=Paramètres!F$7,$D190,0)</f>
        <v>0</v>
      </c>
      <c r="BN190" s="116">
        <f>IF($G190=Paramètres!F$8,$D190,0)</f>
        <v>0</v>
      </c>
      <c r="BO190" s="116">
        <f>IF($G190=Paramètres!F$9,$D190,0)</f>
        <v>0</v>
      </c>
      <c r="BP190" s="116">
        <f t="shared" si="105"/>
        <v>0</v>
      </c>
      <c r="BQ190" s="116">
        <f>IF($G190=Paramètres!H$6,$D190,0)</f>
        <v>0</v>
      </c>
      <c r="BR190" s="116">
        <f>IF($G190=Paramètres!I$2,$D190,0)</f>
        <v>0</v>
      </c>
      <c r="BS190" s="116">
        <f>IF($G190=Paramètres!I$3,$D190,0)</f>
        <v>0</v>
      </c>
      <c r="BT190" s="116">
        <f>IF($G190=Paramètres!I$4,$D190,0)</f>
        <v>0</v>
      </c>
      <c r="BU190" s="116">
        <f>IF($G190=Paramètres!J$2,$D190,0)</f>
        <v>0</v>
      </c>
      <c r="BV190" s="116">
        <f>IF($G190=Paramètres!J$3,$D190,0)</f>
        <v>0</v>
      </c>
      <c r="BW190" s="116">
        <f>IF($G190=Paramètres!J$4,$D190,0)</f>
        <v>0</v>
      </c>
      <c r="BX190" s="116">
        <f t="shared" si="107"/>
        <v>0</v>
      </c>
      <c r="BY190" s="116">
        <f t="shared" si="108"/>
        <v>0</v>
      </c>
      <c r="BZ190" s="116">
        <f t="shared" si="109"/>
        <v>0</v>
      </c>
      <c r="CA190" s="116">
        <f t="shared" si="110"/>
        <v>0</v>
      </c>
      <c r="CB190" s="116">
        <f t="shared" si="111"/>
        <v>0</v>
      </c>
      <c r="CC190" s="116">
        <f t="shared" si="112"/>
        <v>0</v>
      </c>
      <c r="CD190" s="116">
        <f t="shared" si="113"/>
        <v>0</v>
      </c>
      <c r="CE190" s="116">
        <f t="shared" si="114"/>
        <v>0</v>
      </c>
      <c r="CF190" s="116">
        <f t="shared" si="115"/>
        <v>0</v>
      </c>
      <c r="CG190" s="116">
        <f t="shared" si="116"/>
        <v>0</v>
      </c>
      <c r="CH190" s="116">
        <f t="shared" si="117"/>
        <v>0</v>
      </c>
      <c r="CI190" s="116">
        <f t="shared" si="118"/>
        <v>0</v>
      </c>
      <c r="CJ190" s="116">
        <f t="shared" si="119"/>
        <v>0</v>
      </c>
      <c r="CK190" s="116">
        <f t="shared" si="120"/>
        <v>0</v>
      </c>
      <c r="CL190" s="116">
        <f t="shared" si="121"/>
        <v>0</v>
      </c>
      <c r="CM190" s="116">
        <f t="shared" si="122"/>
        <v>0</v>
      </c>
      <c r="CN190" s="116">
        <f t="shared" si="123"/>
        <v>0</v>
      </c>
      <c r="CO190" s="116">
        <f t="shared" si="124"/>
        <v>0</v>
      </c>
      <c r="CP190" s="116">
        <f t="shared" si="125"/>
        <v>0</v>
      </c>
      <c r="CQ190" s="116">
        <f t="shared" si="126"/>
        <v>0</v>
      </c>
      <c r="CR190" s="116">
        <f t="shared" si="127"/>
        <v>0</v>
      </c>
      <c r="CS190" s="116">
        <f t="shared" si="128"/>
        <v>0</v>
      </c>
      <c r="CT190" s="116">
        <f t="shared" si="129"/>
        <v>0</v>
      </c>
      <c r="CU190" s="116">
        <f t="shared" si="130"/>
        <v>0</v>
      </c>
    </row>
    <row r="191" spans="5:99">
      <c r="E191" s="106"/>
      <c r="F191" s="109"/>
      <c r="G191" s="109"/>
      <c r="H191" s="109"/>
      <c r="I191" s="109"/>
      <c r="J191" s="110" t="str">
        <f t="shared" si="106"/>
        <v/>
      </c>
      <c r="K191" s="116">
        <f>IF(MONTH($B191)=1,IF($G191=Paramètres!H$2,$D191,0),0)</f>
        <v>0</v>
      </c>
      <c r="L191" s="116">
        <f>IF(OR(MONTH($B191)=1,MONTH($B191)=2,MONTH($B191)=3),IF($G191=Paramètres!H$3,$D191,0),0)</f>
        <v>0</v>
      </c>
      <c r="M191" s="116">
        <f>IF(OR(MONTH($B191)=1,MONTH($B191)=2,MONTH($B191)=3),IF($G191=Paramètres!H$4,$D191,0),0)</f>
        <v>0</v>
      </c>
      <c r="N191" s="116">
        <f>IF(OR(MONTH($B191)=1,MONTH($B191)=2,MONTH($B191)=3),IF($G191=Paramètres!H$5,$D191,0),0)</f>
        <v>0</v>
      </c>
      <c r="O191" s="116">
        <f>IF(MONTH($B191)=1,IF($G191=Paramètres!F$4,$D191,0),0)</f>
        <v>0</v>
      </c>
      <c r="P191" s="116">
        <f>IF(MONTH($B191)=2,IF($G191=Paramètres!$H$2,$D191,0),0)</f>
        <v>0</v>
      </c>
      <c r="Q191" s="116">
        <f>IF(MONTH($B191)=2,IF($G191=Paramètres!$F$4,$D191,0),0)</f>
        <v>0</v>
      </c>
      <c r="R191" s="116">
        <f>IF(MONTH($B191)=3,IF($G191=Paramètres!$H$2,$D191,0),0)</f>
        <v>0</v>
      </c>
      <c r="S191" s="116">
        <f>IF(MONTH($B191)=3,IF($G191=Paramètres!$F$4,$D191,0),0)</f>
        <v>0</v>
      </c>
      <c r="T191" s="116">
        <f>IF(MONTH($B191)=4,IF($G191=Paramètres!$H$2,$D191,0),0)</f>
        <v>0</v>
      </c>
      <c r="U191" s="116">
        <f>IF(OR(MONTH($B191)=4,MONTH($B191)=5,MONTH($B191)=6),IF($G191=Paramètres!$H$3,$D191,0),0)</f>
        <v>0</v>
      </c>
      <c r="V191" s="116">
        <f>IF(OR(MONTH($B191)=4,MONTH($B191)=5,MONTH($B191)=6),IF($G191=Paramètres!$H$4,$D191,0),0)</f>
        <v>0</v>
      </c>
      <c r="W191" s="116">
        <f>IF(OR(MONTH($B191)=4,MONTH($B191)=5,MONTH($B191)=6),IF($G191=Paramètres!$H$5,$D191,0),0)</f>
        <v>0</v>
      </c>
      <c r="X191" s="116">
        <f>IF(MONTH($B191)=4,IF($G191=Paramètres!$F$4,$D191,0),0)</f>
        <v>0</v>
      </c>
      <c r="Y191" s="116">
        <f>IF(MONTH($B191)=5,IF($G191=Paramètres!$H$2,$D191,0),0)</f>
        <v>0</v>
      </c>
      <c r="Z191" s="116">
        <f>IF(MONTH($B191)=5,IF($G191=Paramètres!$F$4,$D191,0),0)</f>
        <v>0</v>
      </c>
      <c r="AA191" s="116">
        <f>IF(MONTH($B191)=6,IF($G191=Paramètres!$H$2,$D191,0),0)</f>
        <v>0</v>
      </c>
      <c r="AB191" s="116">
        <f>IF(MONTH($B191)=6,IF($G191=Paramètres!$F$4,$D191,0),0)</f>
        <v>0</v>
      </c>
      <c r="AC191" s="116">
        <f>IF(MONTH($B191)=7,IF($G191=Paramètres!$H$2,$D191,0),0)</f>
        <v>0</v>
      </c>
      <c r="AD191" s="116">
        <f>IF(OR(MONTH($B191)=7,MONTH($B191)=8,MONTH($B191)=9),IF($G191=Paramètres!$H$3,$D191,0),0)</f>
        <v>0</v>
      </c>
      <c r="AE191" s="116">
        <f>IF(OR(MONTH($B191)=7,MONTH($B191)=8,MONTH($B191)=9),IF($G191=Paramètres!$H$4,$D191,0),0)</f>
        <v>0</v>
      </c>
      <c r="AF191" s="116">
        <f>IF(OR(MONTH($B191)=7,MONTH($B191)=8,MONTH($B191)=9),IF($G191=Paramètres!$H$5,$D191,0),0)</f>
        <v>0</v>
      </c>
      <c r="AG191" s="116">
        <f>IF(MONTH($B191)=7,IF($G191=Paramètres!$F$4,$D191,0),0)</f>
        <v>0</v>
      </c>
      <c r="AH191" s="116">
        <f>IF(MONTH($B191)=8,IF($G191=Paramètres!$H$2,$D191,0),0)</f>
        <v>0</v>
      </c>
      <c r="AI191" s="116">
        <f>IF(MONTH($B191)=8,IF($G191=Paramètres!$F$4,$D191,0),0)</f>
        <v>0</v>
      </c>
      <c r="AJ191" s="116">
        <f>IF(MONTH($B191)=9,IF($G191=Paramètres!$H$2,$D191,0),0)</f>
        <v>0</v>
      </c>
      <c r="AK191" s="116">
        <f>IF(MONTH($B191)=9,IF($G191=Paramètres!$F$4,$D191,0),0)</f>
        <v>0</v>
      </c>
      <c r="AL191" s="116">
        <f>IF(MONTH($B191)=10,IF($G191=Paramètres!$H$2,$D191,0),0)</f>
        <v>0</v>
      </c>
      <c r="AM191" s="116">
        <f>IF(OR(MONTH($B191)=10,MONTH($B191)=11,MONTH($B191)=12),IF($G191=Paramètres!$H$3,$D191,0),0)</f>
        <v>0</v>
      </c>
      <c r="AN191" s="116">
        <f>IF(OR(MONTH($B191)=10,MONTH($B191)=11,MONTH($B191)=12),IF($G191=Paramètres!$H$4,$D191,0),0)</f>
        <v>0</v>
      </c>
      <c r="AO191" s="116">
        <f>IF(OR(MONTH($B191)=10,MONTH($B191)=11,MONTH($B191)=12),IF($G191=Paramètres!$H$5,$D191,0),0)</f>
        <v>0</v>
      </c>
      <c r="AP191" s="116">
        <f>IF(MONTH($B191)=10,IF($G191=Paramètres!$F$4,$D191,0),0)</f>
        <v>0</v>
      </c>
      <c r="AQ191" s="116">
        <f>IF(MONTH($B191)=11,IF($G191=Paramètres!$H$2,$D191,0),0)</f>
        <v>0</v>
      </c>
      <c r="AR191" s="116">
        <f>IF(MONTH($B191)=11,IF($G191=Paramètres!$F$4,$D191,0),0)</f>
        <v>0</v>
      </c>
      <c r="AS191" s="116">
        <f>IF(MONTH($B191)=12,IF($G191=Paramètres!$H$2,$D191,0),0)</f>
        <v>0</v>
      </c>
      <c r="AT191" s="116">
        <f>IF(MONTH($B191)=12,IF($G191=Paramètres!$F$4,$D191,0),0)</f>
        <v>0</v>
      </c>
      <c r="AU191" s="116">
        <f>IF($G191=Paramètres!D$2,$D191,0)</f>
        <v>0</v>
      </c>
      <c r="AV191" s="116">
        <f>IF($G191=Paramètres!D$3,$D191,0)</f>
        <v>0</v>
      </c>
      <c r="AW191" s="116">
        <f>IF($G191=Paramètres!D$4,$D191,0)</f>
        <v>0</v>
      </c>
      <c r="AX191" s="116">
        <f>IF($G191=Paramètres!D$5,$D191,0)</f>
        <v>0</v>
      </c>
      <c r="AY191" s="116">
        <f>IF($G191=Paramètres!D$6,$D191,0)</f>
        <v>0</v>
      </c>
      <c r="AZ191" s="116">
        <f>IF($G191=Paramètres!D$7,$D191,0)</f>
        <v>0</v>
      </c>
      <c r="BA191" s="116">
        <f>IF($G191=Paramètres!D$8,$D191,0)</f>
        <v>0</v>
      </c>
      <c r="BB191" s="116">
        <f>IF($G191=Paramètres!D$9,$D191,0)</f>
        <v>0</v>
      </c>
      <c r="BC191" s="116">
        <f>IF($G191=Paramètres!D$10,$D191,0)</f>
        <v>0</v>
      </c>
      <c r="BD191" s="116">
        <f>IF($G191=Paramètres!D$11,$D191,0)</f>
        <v>0</v>
      </c>
      <c r="BE191" s="116">
        <f>IF($G191=Paramètres!D$12,$D191,0)</f>
        <v>0</v>
      </c>
      <c r="BF191" s="116">
        <f>IF($G191=Paramètres!E$2,$D191,0)</f>
        <v>0</v>
      </c>
      <c r="BG191" s="116">
        <f>IF($G191=Paramètres!E$3,$D191,0)</f>
        <v>0</v>
      </c>
      <c r="BH191" s="116">
        <f>IF($G191=Paramètres!E$4,$D191,0)</f>
        <v>0</v>
      </c>
      <c r="BI191" s="116">
        <f>IF($G191=Paramètres!F$2,$D191,0)</f>
        <v>0</v>
      </c>
      <c r="BJ191" s="116">
        <f>IF($G191=Paramètres!F$3,$D191,0)</f>
        <v>0</v>
      </c>
      <c r="BK191" s="116">
        <f>IF($G191=Paramètres!F$5,$D191,0)</f>
        <v>0</v>
      </c>
      <c r="BL191" s="116">
        <f>IF($G191=Paramètres!F$6,$D191,0)</f>
        <v>0</v>
      </c>
      <c r="BM191" s="116">
        <f>IF($G191=Paramètres!F$7,$D191,0)</f>
        <v>0</v>
      </c>
      <c r="BN191" s="116">
        <f>IF($G191=Paramètres!F$8,$D191,0)</f>
        <v>0</v>
      </c>
      <c r="BO191" s="116">
        <f>IF($G191=Paramètres!F$9,$D191,0)</f>
        <v>0</v>
      </c>
      <c r="BP191" s="116">
        <f t="shared" si="105"/>
        <v>0</v>
      </c>
      <c r="BQ191" s="116">
        <f>IF($G191=Paramètres!H$6,$D191,0)</f>
        <v>0</v>
      </c>
      <c r="BR191" s="116">
        <f>IF($G191=Paramètres!I$2,$D191,0)</f>
        <v>0</v>
      </c>
      <c r="BS191" s="116">
        <f>IF($G191=Paramètres!I$3,$D191,0)</f>
        <v>0</v>
      </c>
      <c r="BT191" s="116">
        <f>IF($G191=Paramètres!I$4,$D191,0)</f>
        <v>0</v>
      </c>
      <c r="BU191" s="116">
        <f>IF($G191=Paramètres!J$2,$D191,0)</f>
        <v>0</v>
      </c>
      <c r="BV191" s="116">
        <f>IF($G191=Paramètres!J$3,$D191,0)</f>
        <v>0</v>
      </c>
      <c r="BW191" s="116">
        <f>IF($G191=Paramètres!J$4,$D191,0)</f>
        <v>0</v>
      </c>
      <c r="BX191" s="116">
        <f t="shared" si="107"/>
        <v>0</v>
      </c>
      <c r="BY191" s="116">
        <f t="shared" si="108"/>
        <v>0</v>
      </c>
      <c r="BZ191" s="116">
        <f t="shared" si="109"/>
        <v>0</v>
      </c>
      <c r="CA191" s="116">
        <f t="shared" si="110"/>
        <v>0</v>
      </c>
      <c r="CB191" s="116">
        <f t="shared" si="111"/>
        <v>0</v>
      </c>
      <c r="CC191" s="116">
        <f t="shared" si="112"/>
        <v>0</v>
      </c>
      <c r="CD191" s="116">
        <f t="shared" si="113"/>
        <v>0</v>
      </c>
      <c r="CE191" s="116">
        <f t="shared" si="114"/>
        <v>0</v>
      </c>
      <c r="CF191" s="116">
        <f t="shared" si="115"/>
        <v>0</v>
      </c>
      <c r="CG191" s="116">
        <f t="shared" si="116"/>
        <v>0</v>
      </c>
      <c r="CH191" s="116">
        <f t="shared" si="117"/>
        <v>0</v>
      </c>
      <c r="CI191" s="116">
        <f t="shared" si="118"/>
        <v>0</v>
      </c>
      <c r="CJ191" s="116">
        <f t="shared" si="119"/>
        <v>0</v>
      </c>
      <c r="CK191" s="116">
        <f t="shared" si="120"/>
        <v>0</v>
      </c>
      <c r="CL191" s="116">
        <f t="shared" si="121"/>
        <v>0</v>
      </c>
      <c r="CM191" s="116">
        <f t="shared" si="122"/>
        <v>0</v>
      </c>
      <c r="CN191" s="116">
        <f t="shared" si="123"/>
        <v>0</v>
      </c>
      <c r="CO191" s="116">
        <f t="shared" si="124"/>
        <v>0</v>
      </c>
      <c r="CP191" s="116">
        <f t="shared" si="125"/>
        <v>0</v>
      </c>
      <c r="CQ191" s="116">
        <f t="shared" si="126"/>
        <v>0</v>
      </c>
      <c r="CR191" s="116">
        <f t="shared" si="127"/>
        <v>0</v>
      </c>
      <c r="CS191" s="116">
        <f t="shared" si="128"/>
        <v>0</v>
      </c>
      <c r="CT191" s="116">
        <f t="shared" si="129"/>
        <v>0</v>
      </c>
      <c r="CU191" s="116">
        <f t="shared" si="130"/>
        <v>0</v>
      </c>
    </row>
    <row r="192" spans="5:99">
      <c r="E192" s="106"/>
      <c r="F192" s="109"/>
      <c r="G192" s="109"/>
      <c r="H192" s="109"/>
      <c r="I192" s="109"/>
      <c r="J192" s="110" t="str">
        <f t="shared" si="106"/>
        <v/>
      </c>
      <c r="K192" s="116">
        <f>IF(MONTH($B192)=1,IF($G192=Paramètres!H$2,$D192,0),0)</f>
        <v>0</v>
      </c>
      <c r="L192" s="116">
        <f>IF(OR(MONTH($B192)=1,MONTH($B192)=2,MONTH($B192)=3),IF($G192=Paramètres!H$3,$D192,0),0)</f>
        <v>0</v>
      </c>
      <c r="M192" s="116">
        <f>IF(OR(MONTH($B192)=1,MONTH($B192)=2,MONTH($B192)=3),IF($G192=Paramètres!H$4,$D192,0),0)</f>
        <v>0</v>
      </c>
      <c r="N192" s="116">
        <f>IF(OR(MONTH($B192)=1,MONTH($B192)=2,MONTH($B192)=3),IF($G192=Paramètres!H$5,$D192,0),0)</f>
        <v>0</v>
      </c>
      <c r="O192" s="116">
        <f>IF(MONTH($B192)=1,IF($G192=Paramètres!F$4,$D192,0),0)</f>
        <v>0</v>
      </c>
      <c r="P192" s="116">
        <f>IF(MONTH($B192)=2,IF($G192=Paramètres!$H$2,$D192,0),0)</f>
        <v>0</v>
      </c>
      <c r="Q192" s="116">
        <f>IF(MONTH($B192)=2,IF($G192=Paramètres!$F$4,$D192,0),0)</f>
        <v>0</v>
      </c>
      <c r="R192" s="116">
        <f>IF(MONTH($B192)=3,IF($G192=Paramètres!$H$2,$D192,0),0)</f>
        <v>0</v>
      </c>
      <c r="S192" s="116">
        <f>IF(MONTH($B192)=3,IF($G192=Paramètres!$F$4,$D192,0),0)</f>
        <v>0</v>
      </c>
      <c r="T192" s="116">
        <f>IF(MONTH($B192)=4,IF($G192=Paramètres!$H$2,$D192,0),0)</f>
        <v>0</v>
      </c>
      <c r="U192" s="116">
        <f>IF(OR(MONTH($B192)=4,MONTH($B192)=5,MONTH($B192)=6),IF($G192=Paramètres!$H$3,$D192,0),0)</f>
        <v>0</v>
      </c>
      <c r="V192" s="116">
        <f>IF(OR(MONTH($B192)=4,MONTH($B192)=5,MONTH($B192)=6),IF($G192=Paramètres!$H$4,$D192,0),0)</f>
        <v>0</v>
      </c>
      <c r="W192" s="116">
        <f>IF(OR(MONTH($B192)=4,MONTH($B192)=5,MONTH($B192)=6),IF($G192=Paramètres!$H$5,$D192,0),0)</f>
        <v>0</v>
      </c>
      <c r="X192" s="116">
        <f>IF(MONTH($B192)=4,IF($G192=Paramètres!$F$4,$D192,0),0)</f>
        <v>0</v>
      </c>
      <c r="Y192" s="116">
        <f>IF(MONTH($B192)=5,IF($G192=Paramètres!$H$2,$D192,0),0)</f>
        <v>0</v>
      </c>
      <c r="Z192" s="116">
        <f>IF(MONTH($B192)=5,IF($G192=Paramètres!$F$4,$D192,0),0)</f>
        <v>0</v>
      </c>
      <c r="AA192" s="116">
        <f>IF(MONTH($B192)=6,IF($G192=Paramètres!$H$2,$D192,0),0)</f>
        <v>0</v>
      </c>
      <c r="AB192" s="116">
        <f>IF(MONTH($B192)=6,IF($G192=Paramètres!$F$4,$D192,0),0)</f>
        <v>0</v>
      </c>
      <c r="AC192" s="116">
        <f>IF(MONTH($B192)=7,IF($G192=Paramètres!$H$2,$D192,0),0)</f>
        <v>0</v>
      </c>
      <c r="AD192" s="116">
        <f>IF(OR(MONTH($B192)=7,MONTH($B192)=8,MONTH($B192)=9),IF($G192=Paramètres!$H$3,$D192,0),0)</f>
        <v>0</v>
      </c>
      <c r="AE192" s="116">
        <f>IF(OR(MONTH($B192)=7,MONTH($B192)=8,MONTH($B192)=9),IF($G192=Paramètres!$H$4,$D192,0),0)</f>
        <v>0</v>
      </c>
      <c r="AF192" s="116">
        <f>IF(OR(MONTH($B192)=7,MONTH($B192)=8,MONTH($B192)=9),IF($G192=Paramètres!$H$5,$D192,0),0)</f>
        <v>0</v>
      </c>
      <c r="AG192" s="116">
        <f>IF(MONTH($B192)=7,IF($G192=Paramètres!$F$4,$D192,0),0)</f>
        <v>0</v>
      </c>
      <c r="AH192" s="116">
        <f>IF(MONTH($B192)=8,IF($G192=Paramètres!$H$2,$D192,0),0)</f>
        <v>0</v>
      </c>
      <c r="AI192" s="116">
        <f>IF(MONTH($B192)=8,IF($G192=Paramètres!$F$4,$D192,0),0)</f>
        <v>0</v>
      </c>
      <c r="AJ192" s="116">
        <f>IF(MONTH($B192)=9,IF($G192=Paramètres!$H$2,$D192,0),0)</f>
        <v>0</v>
      </c>
      <c r="AK192" s="116">
        <f>IF(MONTH($B192)=9,IF($G192=Paramètres!$F$4,$D192,0),0)</f>
        <v>0</v>
      </c>
      <c r="AL192" s="116">
        <f>IF(MONTH($B192)=10,IF($G192=Paramètres!$H$2,$D192,0),0)</f>
        <v>0</v>
      </c>
      <c r="AM192" s="116">
        <f>IF(OR(MONTH($B192)=10,MONTH($B192)=11,MONTH($B192)=12),IF($G192=Paramètres!$H$3,$D192,0),0)</f>
        <v>0</v>
      </c>
      <c r="AN192" s="116">
        <f>IF(OR(MONTH($B192)=10,MONTH($B192)=11,MONTH($B192)=12),IF($G192=Paramètres!$H$4,$D192,0),0)</f>
        <v>0</v>
      </c>
      <c r="AO192" s="116">
        <f>IF(OR(MONTH($B192)=10,MONTH($B192)=11,MONTH($B192)=12),IF($G192=Paramètres!$H$5,$D192,0),0)</f>
        <v>0</v>
      </c>
      <c r="AP192" s="116">
        <f>IF(MONTH($B192)=10,IF($G192=Paramètres!$F$4,$D192,0),0)</f>
        <v>0</v>
      </c>
      <c r="AQ192" s="116">
        <f>IF(MONTH($B192)=11,IF($G192=Paramètres!$H$2,$D192,0),0)</f>
        <v>0</v>
      </c>
      <c r="AR192" s="116">
        <f>IF(MONTH($B192)=11,IF($G192=Paramètres!$F$4,$D192,0),0)</f>
        <v>0</v>
      </c>
      <c r="AS192" s="116">
        <f>IF(MONTH($B192)=12,IF($G192=Paramètres!$H$2,$D192,0),0)</f>
        <v>0</v>
      </c>
      <c r="AT192" s="116">
        <f>IF(MONTH($B192)=12,IF($G192=Paramètres!$F$4,$D192,0),0)</f>
        <v>0</v>
      </c>
      <c r="AU192" s="116">
        <f>IF($G192=Paramètres!D$2,$D192,0)</f>
        <v>0</v>
      </c>
      <c r="AV192" s="116">
        <f>IF($G192=Paramètres!D$3,$D192,0)</f>
        <v>0</v>
      </c>
      <c r="AW192" s="116">
        <f>IF($G192=Paramètres!D$4,$D192,0)</f>
        <v>0</v>
      </c>
      <c r="AX192" s="116">
        <f>IF($G192=Paramètres!D$5,$D192,0)</f>
        <v>0</v>
      </c>
      <c r="AY192" s="116">
        <f>IF($G192=Paramètres!D$6,$D192,0)</f>
        <v>0</v>
      </c>
      <c r="AZ192" s="116">
        <f>IF($G192=Paramètres!D$7,$D192,0)</f>
        <v>0</v>
      </c>
      <c r="BA192" s="116">
        <f>IF($G192=Paramètres!D$8,$D192,0)</f>
        <v>0</v>
      </c>
      <c r="BB192" s="116">
        <f>IF($G192=Paramètres!D$9,$D192,0)</f>
        <v>0</v>
      </c>
      <c r="BC192" s="116">
        <f>IF($G192=Paramètres!D$10,$D192,0)</f>
        <v>0</v>
      </c>
      <c r="BD192" s="116">
        <f>IF($G192=Paramètres!D$11,$D192,0)</f>
        <v>0</v>
      </c>
      <c r="BE192" s="116">
        <f>IF($G192=Paramètres!D$12,$D192,0)</f>
        <v>0</v>
      </c>
      <c r="BF192" s="116">
        <f>IF($G192=Paramètres!E$2,$D192,0)</f>
        <v>0</v>
      </c>
      <c r="BG192" s="116">
        <f>IF($G192=Paramètres!E$3,$D192,0)</f>
        <v>0</v>
      </c>
      <c r="BH192" s="116">
        <f>IF($G192=Paramètres!E$4,$D192,0)</f>
        <v>0</v>
      </c>
      <c r="BI192" s="116">
        <f>IF($G192=Paramètres!F$2,$D192,0)</f>
        <v>0</v>
      </c>
      <c r="BJ192" s="116">
        <f>IF($G192=Paramètres!F$3,$D192,0)</f>
        <v>0</v>
      </c>
      <c r="BK192" s="116">
        <f>IF($G192=Paramètres!F$5,$D192,0)</f>
        <v>0</v>
      </c>
      <c r="BL192" s="116">
        <f>IF($G192=Paramètres!F$6,$D192,0)</f>
        <v>0</v>
      </c>
      <c r="BM192" s="116">
        <f>IF($G192=Paramètres!F$7,$D192,0)</f>
        <v>0</v>
      </c>
      <c r="BN192" s="116">
        <f>IF($G192=Paramètres!F$8,$D192,0)</f>
        <v>0</v>
      </c>
      <c r="BO192" s="116">
        <f>IF($G192=Paramètres!F$9,$D192,0)</f>
        <v>0</v>
      </c>
      <c r="BP192" s="116">
        <f t="shared" si="105"/>
        <v>0</v>
      </c>
      <c r="BQ192" s="116">
        <f>IF($G192=Paramètres!H$6,$D192,0)</f>
        <v>0</v>
      </c>
      <c r="BR192" s="116">
        <f>IF($G192=Paramètres!I$2,$D192,0)</f>
        <v>0</v>
      </c>
      <c r="BS192" s="116">
        <f>IF($G192=Paramètres!I$3,$D192,0)</f>
        <v>0</v>
      </c>
      <c r="BT192" s="116">
        <f>IF($G192=Paramètres!I$4,$D192,0)</f>
        <v>0</v>
      </c>
      <c r="BU192" s="116">
        <f>IF($G192=Paramètres!J$2,$D192,0)</f>
        <v>0</v>
      </c>
      <c r="BV192" s="116">
        <f>IF($G192=Paramètres!J$3,$D192,0)</f>
        <v>0</v>
      </c>
      <c r="BW192" s="116">
        <f>IF($G192=Paramètres!J$4,$D192,0)</f>
        <v>0</v>
      </c>
      <c r="BX192" s="116">
        <f t="shared" si="107"/>
        <v>0</v>
      </c>
      <c r="BY192" s="116">
        <f t="shared" si="108"/>
        <v>0</v>
      </c>
      <c r="BZ192" s="116">
        <f t="shared" si="109"/>
        <v>0</v>
      </c>
      <c r="CA192" s="116">
        <f t="shared" si="110"/>
        <v>0</v>
      </c>
      <c r="CB192" s="116">
        <f t="shared" si="111"/>
        <v>0</v>
      </c>
      <c r="CC192" s="116">
        <f t="shared" si="112"/>
        <v>0</v>
      </c>
      <c r="CD192" s="116">
        <f t="shared" si="113"/>
        <v>0</v>
      </c>
      <c r="CE192" s="116">
        <f t="shared" si="114"/>
        <v>0</v>
      </c>
      <c r="CF192" s="116">
        <f t="shared" si="115"/>
        <v>0</v>
      </c>
      <c r="CG192" s="116">
        <f t="shared" si="116"/>
        <v>0</v>
      </c>
      <c r="CH192" s="116">
        <f t="shared" si="117"/>
        <v>0</v>
      </c>
      <c r="CI192" s="116">
        <f t="shared" si="118"/>
        <v>0</v>
      </c>
      <c r="CJ192" s="116">
        <f t="shared" si="119"/>
        <v>0</v>
      </c>
      <c r="CK192" s="116">
        <f t="shared" si="120"/>
        <v>0</v>
      </c>
      <c r="CL192" s="116">
        <f t="shared" si="121"/>
        <v>0</v>
      </c>
      <c r="CM192" s="116">
        <f t="shared" si="122"/>
        <v>0</v>
      </c>
      <c r="CN192" s="116">
        <f t="shared" si="123"/>
        <v>0</v>
      </c>
      <c r="CO192" s="116">
        <f t="shared" si="124"/>
        <v>0</v>
      </c>
      <c r="CP192" s="116">
        <f t="shared" si="125"/>
        <v>0</v>
      </c>
      <c r="CQ192" s="116">
        <f t="shared" si="126"/>
        <v>0</v>
      </c>
      <c r="CR192" s="116">
        <f t="shared" si="127"/>
        <v>0</v>
      </c>
      <c r="CS192" s="116">
        <f t="shared" si="128"/>
        <v>0</v>
      </c>
      <c r="CT192" s="116">
        <f t="shared" si="129"/>
        <v>0</v>
      </c>
      <c r="CU192" s="116">
        <f t="shared" si="130"/>
        <v>0</v>
      </c>
    </row>
    <row r="193" spans="5:99">
      <c r="E193" s="106"/>
      <c r="F193" s="109"/>
      <c r="G193" s="109"/>
      <c r="H193" s="109"/>
      <c r="I193" s="109"/>
      <c r="J193" s="110" t="str">
        <f t="shared" si="106"/>
        <v/>
      </c>
      <c r="K193" s="116">
        <f>IF(MONTH($B193)=1,IF($G193=Paramètres!H$2,$D193,0),0)</f>
        <v>0</v>
      </c>
      <c r="L193" s="116">
        <f>IF(OR(MONTH($B193)=1,MONTH($B193)=2,MONTH($B193)=3),IF($G193=Paramètres!H$3,$D193,0),0)</f>
        <v>0</v>
      </c>
      <c r="M193" s="116">
        <f>IF(OR(MONTH($B193)=1,MONTH($B193)=2,MONTH($B193)=3),IF($G193=Paramètres!H$4,$D193,0),0)</f>
        <v>0</v>
      </c>
      <c r="N193" s="116">
        <f>IF(OR(MONTH($B193)=1,MONTH($B193)=2,MONTH($B193)=3),IF($G193=Paramètres!H$5,$D193,0),0)</f>
        <v>0</v>
      </c>
      <c r="O193" s="116">
        <f>IF(MONTH($B193)=1,IF($G193=Paramètres!F$4,$D193,0),0)</f>
        <v>0</v>
      </c>
      <c r="P193" s="116">
        <f>IF(MONTH($B193)=2,IF($G193=Paramètres!$H$2,$D193,0),0)</f>
        <v>0</v>
      </c>
      <c r="Q193" s="116">
        <f>IF(MONTH($B193)=2,IF($G193=Paramètres!$F$4,$D193,0),0)</f>
        <v>0</v>
      </c>
      <c r="R193" s="116">
        <f>IF(MONTH($B193)=3,IF($G193=Paramètres!$H$2,$D193,0),0)</f>
        <v>0</v>
      </c>
      <c r="S193" s="116">
        <f>IF(MONTH($B193)=3,IF($G193=Paramètres!$F$4,$D193,0),0)</f>
        <v>0</v>
      </c>
      <c r="T193" s="116">
        <f>IF(MONTH($B193)=4,IF($G193=Paramètres!$H$2,$D193,0),0)</f>
        <v>0</v>
      </c>
      <c r="U193" s="116">
        <f>IF(OR(MONTH($B193)=4,MONTH($B193)=5,MONTH($B193)=6),IF($G193=Paramètres!$H$3,$D193,0),0)</f>
        <v>0</v>
      </c>
      <c r="V193" s="116">
        <f>IF(OR(MONTH($B193)=4,MONTH($B193)=5,MONTH($B193)=6),IF($G193=Paramètres!$H$4,$D193,0),0)</f>
        <v>0</v>
      </c>
      <c r="W193" s="116">
        <f>IF(OR(MONTH($B193)=4,MONTH($B193)=5,MONTH($B193)=6),IF($G193=Paramètres!$H$5,$D193,0),0)</f>
        <v>0</v>
      </c>
      <c r="X193" s="116">
        <f>IF(MONTH($B193)=4,IF($G193=Paramètres!$F$4,$D193,0),0)</f>
        <v>0</v>
      </c>
      <c r="Y193" s="116">
        <f>IF(MONTH($B193)=5,IF($G193=Paramètres!$H$2,$D193,0),0)</f>
        <v>0</v>
      </c>
      <c r="Z193" s="116">
        <f>IF(MONTH($B193)=5,IF($G193=Paramètres!$F$4,$D193,0),0)</f>
        <v>0</v>
      </c>
      <c r="AA193" s="116">
        <f>IF(MONTH($B193)=6,IF($G193=Paramètres!$H$2,$D193,0),0)</f>
        <v>0</v>
      </c>
      <c r="AB193" s="116">
        <f>IF(MONTH($B193)=6,IF($G193=Paramètres!$F$4,$D193,0),0)</f>
        <v>0</v>
      </c>
      <c r="AC193" s="116">
        <f>IF(MONTH($B193)=7,IF($G193=Paramètres!$H$2,$D193,0),0)</f>
        <v>0</v>
      </c>
      <c r="AD193" s="116">
        <f>IF(OR(MONTH($B193)=7,MONTH($B193)=8,MONTH($B193)=9),IF($G193=Paramètres!$H$3,$D193,0),0)</f>
        <v>0</v>
      </c>
      <c r="AE193" s="116">
        <f>IF(OR(MONTH($B193)=7,MONTH($B193)=8,MONTH($B193)=9),IF($G193=Paramètres!$H$4,$D193,0),0)</f>
        <v>0</v>
      </c>
      <c r="AF193" s="116">
        <f>IF(OR(MONTH($B193)=7,MONTH($B193)=8,MONTH($B193)=9),IF($G193=Paramètres!$H$5,$D193,0),0)</f>
        <v>0</v>
      </c>
      <c r="AG193" s="116">
        <f>IF(MONTH($B193)=7,IF($G193=Paramètres!$F$4,$D193,0),0)</f>
        <v>0</v>
      </c>
      <c r="AH193" s="116">
        <f>IF(MONTH($B193)=8,IF($G193=Paramètres!$H$2,$D193,0),0)</f>
        <v>0</v>
      </c>
      <c r="AI193" s="116">
        <f>IF(MONTH($B193)=8,IF($G193=Paramètres!$F$4,$D193,0),0)</f>
        <v>0</v>
      </c>
      <c r="AJ193" s="116">
        <f>IF(MONTH($B193)=9,IF($G193=Paramètres!$H$2,$D193,0),0)</f>
        <v>0</v>
      </c>
      <c r="AK193" s="116">
        <f>IF(MONTH($B193)=9,IF($G193=Paramètres!$F$4,$D193,0),0)</f>
        <v>0</v>
      </c>
      <c r="AL193" s="116">
        <f>IF(MONTH($B193)=10,IF($G193=Paramètres!$H$2,$D193,0),0)</f>
        <v>0</v>
      </c>
      <c r="AM193" s="116">
        <f>IF(OR(MONTH($B193)=10,MONTH($B193)=11,MONTH($B193)=12),IF($G193=Paramètres!$H$3,$D193,0),0)</f>
        <v>0</v>
      </c>
      <c r="AN193" s="116">
        <f>IF(OR(MONTH($B193)=10,MONTH($B193)=11,MONTH($B193)=12),IF($G193=Paramètres!$H$4,$D193,0),0)</f>
        <v>0</v>
      </c>
      <c r="AO193" s="116">
        <f>IF(OR(MONTH($B193)=10,MONTH($B193)=11,MONTH($B193)=12),IF($G193=Paramètres!$H$5,$D193,0),0)</f>
        <v>0</v>
      </c>
      <c r="AP193" s="116">
        <f>IF(MONTH($B193)=10,IF($G193=Paramètres!$F$4,$D193,0),0)</f>
        <v>0</v>
      </c>
      <c r="AQ193" s="116">
        <f>IF(MONTH($B193)=11,IF($G193=Paramètres!$H$2,$D193,0),0)</f>
        <v>0</v>
      </c>
      <c r="AR193" s="116">
        <f>IF(MONTH($B193)=11,IF($G193=Paramètres!$F$4,$D193,0),0)</f>
        <v>0</v>
      </c>
      <c r="AS193" s="116">
        <f>IF(MONTH($B193)=12,IF($G193=Paramètres!$H$2,$D193,0),0)</f>
        <v>0</v>
      </c>
      <c r="AT193" s="116">
        <f>IF(MONTH($B193)=12,IF($G193=Paramètres!$F$4,$D193,0),0)</f>
        <v>0</v>
      </c>
      <c r="AU193" s="116">
        <f>IF($G193=Paramètres!D$2,$D193,0)</f>
        <v>0</v>
      </c>
      <c r="AV193" s="116">
        <f>IF($G193=Paramètres!D$3,$D193,0)</f>
        <v>0</v>
      </c>
      <c r="AW193" s="116">
        <f>IF($G193=Paramètres!D$4,$D193,0)</f>
        <v>0</v>
      </c>
      <c r="AX193" s="116">
        <f>IF($G193=Paramètres!D$5,$D193,0)</f>
        <v>0</v>
      </c>
      <c r="AY193" s="116">
        <f>IF($G193=Paramètres!D$6,$D193,0)</f>
        <v>0</v>
      </c>
      <c r="AZ193" s="116">
        <f>IF($G193=Paramètres!D$7,$D193,0)</f>
        <v>0</v>
      </c>
      <c r="BA193" s="116">
        <f>IF($G193=Paramètres!D$8,$D193,0)</f>
        <v>0</v>
      </c>
      <c r="BB193" s="116">
        <f>IF($G193=Paramètres!D$9,$D193,0)</f>
        <v>0</v>
      </c>
      <c r="BC193" s="116">
        <f>IF($G193=Paramètres!D$10,$D193,0)</f>
        <v>0</v>
      </c>
      <c r="BD193" s="116">
        <f>IF($G193=Paramètres!D$11,$D193,0)</f>
        <v>0</v>
      </c>
      <c r="BE193" s="116">
        <f>IF($G193=Paramètres!D$12,$D193,0)</f>
        <v>0</v>
      </c>
      <c r="BF193" s="116">
        <f>IF($G193=Paramètres!E$2,$D193,0)</f>
        <v>0</v>
      </c>
      <c r="BG193" s="116">
        <f>IF($G193=Paramètres!E$3,$D193,0)</f>
        <v>0</v>
      </c>
      <c r="BH193" s="116">
        <f>IF($G193=Paramètres!E$4,$D193,0)</f>
        <v>0</v>
      </c>
      <c r="BI193" s="116">
        <f>IF($G193=Paramètres!F$2,$D193,0)</f>
        <v>0</v>
      </c>
      <c r="BJ193" s="116">
        <f>IF($G193=Paramètres!F$3,$D193,0)</f>
        <v>0</v>
      </c>
      <c r="BK193" s="116">
        <f>IF($G193=Paramètres!F$5,$D193,0)</f>
        <v>0</v>
      </c>
      <c r="BL193" s="116">
        <f>IF($G193=Paramètres!F$6,$D193,0)</f>
        <v>0</v>
      </c>
      <c r="BM193" s="116">
        <f>IF($G193=Paramètres!F$7,$D193,0)</f>
        <v>0</v>
      </c>
      <c r="BN193" s="116">
        <f>IF($G193=Paramètres!F$8,$D193,0)</f>
        <v>0</v>
      </c>
      <c r="BO193" s="116">
        <f>IF($G193=Paramètres!F$9,$D193,0)</f>
        <v>0</v>
      </c>
      <c r="BP193" s="116">
        <f t="shared" si="105"/>
        <v>0</v>
      </c>
      <c r="BQ193" s="116">
        <f>IF($G193=Paramètres!H$6,$D193,0)</f>
        <v>0</v>
      </c>
      <c r="BR193" s="116">
        <f>IF($G193=Paramètres!I$2,$D193,0)</f>
        <v>0</v>
      </c>
      <c r="BS193" s="116">
        <f>IF($G193=Paramètres!I$3,$D193,0)</f>
        <v>0</v>
      </c>
      <c r="BT193" s="116">
        <f>IF($G193=Paramètres!I$4,$D193,0)</f>
        <v>0</v>
      </c>
      <c r="BU193" s="116">
        <f>IF($G193=Paramètres!J$2,$D193,0)</f>
        <v>0</v>
      </c>
      <c r="BV193" s="116">
        <f>IF($G193=Paramètres!J$3,$D193,0)</f>
        <v>0</v>
      </c>
      <c r="BW193" s="116">
        <f>IF($G193=Paramètres!J$4,$D193,0)</f>
        <v>0</v>
      </c>
      <c r="BX193" s="116">
        <f t="shared" si="107"/>
        <v>0</v>
      </c>
      <c r="BY193" s="116">
        <f t="shared" si="108"/>
        <v>0</v>
      </c>
      <c r="BZ193" s="116">
        <f t="shared" si="109"/>
        <v>0</v>
      </c>
      <c r="CA193" s="116">
        <f t="shared" si="110"/>
        <v>0</v>
      </c>
      <c r="CB193" s="116">
        <f t="shared" si="111"/>
        <v>0</v>
      </c>
      <c r="CC193" s="116">
        <f t="shared" si="112"/>
        <v>0</v>
      </c>
      <c r="CD193" s="116">
        <f t="shared" si="113"/>
        <v>0</v>
      </c>
      <c r="CE193" s="116">
        <f t="shared" si="114"/>
        <v>0</v>
      </c>
      <c r="CF193" s="116">
        <f t="shared" si="115"/>
        <v>0</v>
      </c>
      <c r="CG193" s="116">
        <f t="shared" si="116"/>
        <v>0</v>
      </c>
      <c r="CH193" s="116">
        <f t="shared" si="117"/>
        <v>0</v>
      </c>
      <c r="CI193" s="116">
        <f t="shared" si="118"/>
        <v>0</v>
      </c>
      <c r="CJ193" s="116">
        <f t="shared" si="119"/>
        <v>0</v>
      </c>
      <c r="CK193" s="116">
        <f t="shared" si="120"/>
        <v>0</v>
      </c>
      <c r="CL193" s="116">
        <f t="shared" si="121"/>
        <v>0</v>
      </c>
      <c r="CM193" s="116">
        <f t="shared" si="122"/>
        <v>0</v>
      </c>
      <c r="CN193" s="116">
        <f t="shared" si="123"/>
        <v>0</v>
      </c>
      <c r="CO193" s="116">
        <f t="shared" si="124"/>
        <v>0</v>
      </c>
      <c r="CP193" s="116">
        <f t="shared" si="125"/>
        <v>0</v>
      </c>
      <c r="CQ193" s="116">
        <f t="shared" si="126"/>
        <v>0</v>
      </c>
      <c r="CR193" s="116">
        <f t="shared" si="127"/>
        <v>0</v>
      </c>
      <c r="CS193" s="116">
        <f t="shared" si="128"/>
        <v>0</v>
      </c>
      <c r="CT193" s="116">
        <f t="shared" si="129"/>
        <v>0</v>
      </c>
      <c r="CU193" s="116">
        <f t="shared" si="130"/>
        <v>0</v>
      </c>
    </row>
    <row r="194" spans="5:99">
      <c r="E194" s="106"/>
      <c r="F194" s="109"/>
      <c r="G194" s="109"/>
      <c r="H194" s="109"/>
      <c r="I194" s="109"/>
      <c r="J194" s="110" t="str">
        <f t="shared" si="106"/>
        <v/>
      </c>
      <c r="K194" s="116">
        <f>IF(MONTH($B194)=1,IF($G194=Paramètres!H$2,$D194,0),0)</f>
        <v>0</v>
      </c>
      <c r="L194" s="116">
        <f>IF(OR(MONTH($B194)=1,MONTH($B194)=2,MONTH($B194)=3),IF($G194=Paramètres!H$3,$D194,0),0)</f>
        <v>0</v>
      </c>
      <c r="M194" s="116">
        <f>IF(OR(MONTH($B194)=1,MONTH($B194)=2,MONTH($B194)=3),IF($G194=Paramètres!H$4,$D194,0),0)</f>
        <v>0</v>
      </c>
      <c r="N194" s="116">
        <f>IF(OR(MONTH($B194)=1,MONTH($B194)=2,MONTH($B194)=3),IF($G194=Paramètres!H$5,$D194,0),0)</f>
        <v>0</v>
      </c>
      <c r="O194" s="116">
        <f>IF(MONTH($B194)=1,IF($G194=Paramètres!F$4,$D194,0),0)</f>
        <v>0</v>
      </c>
      <c r="P194" s="116">
        <f>IF(MONTH($B194)=2,IF($G194=Paramètres!$H$2,$D194,0),0)</f>
        <v>0</v>
      </c>
      <c r="Q194" s="116">
        <f>IF(MONTH($B194)=2,IF($G194=Paramètres!$F$4,$D194,0),0)</f>
        <v>0</v>
      </c>
      <c r="R194" s="116">
        <f>IF(MONTH($B194)=3,IF($G194=Paramètres!$H$2,$D194,0),0)</f>
        <v>0</v>
      </c>
      <c r="S194" s="116">
        <f>IF(MONTH($B194)=3,IF($G194=Paramètres!$F$4,$D194,0),0)</f>
        <v>0</v>
      </c>
      <c r="T194" s="116">
        <f>IF(MONTH($B194)=4,IF($G194=Paramètres!$H$2,$D194,0),0)</f>
        <v>0</v>
      </c>
      <c r="U194" s="116">
        <f>IF(OR(MONTH($B194)=4,MONTH($B194)=5,MONTH($B194)=6),IF($G194=Paramètres!$H$3,$D194,0),0)</f>
        <v>0</v>
      </c>
      <c r="V194" s="116">
        <f>IF(OR(MONTH($B194)=4,MONTH($B194)=5,MONTH($B194)=6),IF($G194=Paramètres!$H$4,$D194,0),0)</f>
        <v>0</v>
      </c>
      <c r="W194" s="116">
        <f>IF(OR(MONTH($B194)=4,MONTH($B194)=5,MONTH($B194)=6),IF($G194=Paramètres!$H$5,$D194,0),0)</f>
        <v>0</v>
      </c>
      <c r="X194" s="116">
        <f>IF(MONTH($B194)=4,IF($G194=Paramètres!$F$4,$D194,0),0)</f>
        <v>0</v>
      </c>
      <c r="Y194" s="116">
        <f>IF(MONTH($B194)=5,IF($G194=Paramètres!$H$2,$D194,0),0)</f>
        <v>0</v>
      </c>
      <c r="Z194" s="116">
        <f>IF(MONTH($B194)=5,IF($G194=Paramètres!$F$4,$D194,0),0)</f>
        <v>0</v>
      </c>
      <c r="AA194" s="116">
        <f>IF(MONTH($B194)=6,IF($G194=Paramètres!$H$2,$D194,0),0)</f>
        <v>0</v>
      </c>
      <c r="AB194" s="116">
        <f>IF(MONTH($B194)=6,IF($G194=Paramètres!$F$4,$D194,0),0)</f>
        <v>0</v>
      </c>
      <c r="AC194" s="116">
        <f>IF(MONTH($B194)=7,IF($G194=Paramètres!$H$2,$D194,0),0)</f>
        <v>0</v>
      </c>
      <c r="AD194" s="116">
        <f>IF(OR(MONTH($B194)=7,MONTH($B194)=8,MONTH($B194)=9),IF($G194=Paramètres!$H$3,$D194,0),0)</f>
        <v>0</v>
      </c>
      <c r="AE194" s="116">
        <f>IF(OR(MONTH($B194)=7,MONTH($B194)=8,MONTH($B194)=9),IF($G194=Paramètres!$H$4,$D194,0),0)</f>
        <v>0</v>
      </c>
      <c r="AF194" s="116">
        <f>IF(OR(MONTH($B194)=7,MONTH($B194)=8,MONTH($B194)=9),IF($G194=Paramètres!$H$5,$D194,0),0)</f>
        <v>0</v>
      </c>
      <c r="AG194" s="116">
        <f>IF(MONTH($B194)=7,IF($G194=Paramètres!$F$4,$D194,0),0)</f>
        <v>0</v>
      </c>
      <c r="AH194" s="116">
        <f>IF(MONTH($B194)=8,IF($G194=Paramètres!$H$2,$D194,0),0)</f>
        <v>0</v>
      </c>
      <c r="AI194" s="116">
        <f>IF(MONTH($B194)=8,IF($G194=Paramètres!$F$4,$D194,0),0)</f>
        <v>0</v>
      </c>
      <c r="AJ194" s="116">
        <f>IF(MONTH($B194)=9,IF($G194=Paramètres!$H$2,$D194,0),0)</f>
        <v>0</v>
      </c>
      <c r="AK194" s="116">
        <f>IF(MONTH($B194)=9,IF($G194=Paramètres!$F$4,$D194,0),0)</f>
        <v>0</v>
      </c>
      <c r="AL194" s="116">
        <f>IF(MONTH($B194)=10,IF($G194=Paramètres!$H$2,$D194,0),0)</f>
        <v>0</v>
      </c>
      <c r="AM194" s="116">
        <f>IF(OR(MONTH($B194)=10,MONTH($B194)=11,MONTH($B194)=12),IF($G194=Paramètres!$H$3,$D194,0),0)</f>
        <v>0</v>
      </c>
      <c r="AN194" s="116">
        <f>IF(OR(MONTH($B194)=10,MONTH($B194)=11,MONTH($B194)=12),IF($G194=Paramètres!$H$4,$D194,0),0)</f>
        <v>0</v>
      </c>
      <c r="AO194" s="116">
        <f>IF(OR(MONTH($B194)=10,MONTH($B194)=11,MONTH($B194)=12),IF($G194=Paramètres!$H$5,$D194,0),0)</f>
        <v>0</v>
      </c>
      <c r="AP194" s="116">
        <f>IF(MONTH($B194)=10,IF($G194=Paramètres!$F$4,$D194,0),0)</f>
        <v>0</v>
      </c>
      <c r="AQ194" s="116">
        <f>IF(MONTH($B194)=11,IF($G194=Paramètres!$H$2,$D194,0),0)</f>
        <v>0</v>
      </c>
      <c r="AR194" s="116">
        <f>IF(MONTH($B194)=11,IF($G194=Paramètres!$F$4,$D194,0),0)</f>
        <v>0</v>
      </c>
      <c r="AS194" s="116">
        <f>IF(MONTH($B194)=12,IF($G194=Paramètres!$H$2,$D194,0),0)</f>
        <v>0</v>
      </c>
      <c r="AT194" s="116">
        <f>IF(MONTH($B194)=12,IF($G194=Paramètres!$F$4,$D194,0),0)</f>
        <v>0</v>
      </c>
      <c r="AU194" s="116">
        <f>IF($G194=Paramètres!D$2,$D194,0)</f>
        <v>0</v>
      </c>
      <c r="AV194" s="116">
        <f>IF($G194=Paramètres!D$3,$D194,0)</f>
        <v>0</v>
      </c>
      <c r="AW194" s="116">
        <f>IF($G194=Paramètres!D$4,$D194,0)</f>
        <v>0</v>
      </c>
      <c r="AX194" s="116">
        <f>IF($G194=Paramètres!D$5,$D194,0)</f>
        <v>0</v>
      </c>
      <c r="AY194" s="116">
        <f>IF($G194=Paramètres!D$6,$D194,0)</f>
        <v>0</v>
      </c>
      <c r="AZ194" s="116">
        <f>IF($G194=Paramètres!D$7,$D194,0)</f>
        <v>0</v>
      </c>
      <c r="BA194" s="116">
        <f>IF($G194=Paramètres!D$8,$D194,0)</f>
        <v>0</v>
      </c>
      <c r="BB194" s="116">
        <f>IF($G194=Paramètres!D$9,$D194,0)</f>
        <v>0</v>
      </c>
      <c r="BC194" s="116">
        <f>IF($G194=Paramètres!D$10,$D194,0)</f>
        <v>0</v>
      </c>
      <c r="BD194" s="116">
        <f>IF($G194=Paramètres!D$11,$D194,0)</f>
        <v>0</v>
      </c>
      <c r="BE194" s="116">
        <f>IF($G194=Paramètres!D$12,$D194,0)</f>
        <v>0</v>
      </c>
      <c r="BF194" s="116">
        <f>IF($G194=Paramètres!E$2,$D194,0)</f>
        <v>0</v>
      </c>
      <c r="BG194" s="116">
        <f>IF($G194=Paramètres!E$3,$D194,0)</f>
        <v>0</v>
      </c>
      <c r="BH194" s="116">
        <f>IF($G194=Paramètres!E$4,$D194,0)</f>
        <v>0</v>
      </c>
      <c r="BI194" s="116">
        <f>IF($G194=Paramètres!F$2,$D194,0)</f>
        <v>0</v>
      </c>
      <c r="BJ194" s="116">
        <f>IF($G194=Paramètres!F$3,$D194,0)</f>
        <v>0</v>
      </c>
      <c r="BK194" s="116">
        <f>IF($G194=Paramètres!F$5,$D194,0)</f>
        <v>0</v>
      </c>
      <c r="BL194" s="116">
        <f>IF($G194=Paramètres!F$6,$D194,0)</f>
        <v>0</v>
      </c>
      <c r="BM194" s="116">
        <f>IF($G194=Paramètres!F$7,$D194,0)</f>
        <v>0</v>
      </c>
      <c r="BN194" s="116">
        <f>IF($G194=Paramètres!F$8,$D194,0)</f>
        <v>0</v>
      </c>
      <c r="BO194" s="116">
        <f>IF($G194=Paramètres!F$9,$D194,0)</f>
        <v>0</v>
      </c>
      <c r="BP194" s="116">
        <f t="shared" si="105"/>
        <v>0</v>
      </c>
      <c r="BQ194" s="116">
        <f>IF($G194=Paramètres!H$6,$D194,0)</f>
        <v>0</v>
      </c>
      <c r="BR194" s="116">
        <f>IF($G194=Paramètres!I$2,$D194,0)</f>
        <v>0</v>
      </c>
      <c r="BS194" s="116">
        <f>IF($G194=Paramètres!I$3,$D194,0)</f>
        <v>0</v>
      </c>
      <c r="BT194" s="116">
        <f>IF($G194=Paramètres!I$4,$D194,0)</f>
        <v>0</v>
      </c>
      <c r="BU194" s="116">
        <f>IF($G194=Paramètres!J$2,$D194,0)</f>
        <v>0</v>
      </c>
      <c r="BV194" s="116">
        <f>IF($G194=Paramètres!J$3,$D194,0)</f>
        <v>0</v>
      </c>
      <c r="BW194" s="116">
        <f>IF($G194=Paramètres!J$4,$D194,0)</f>
        <v>0</v>
      </c>
      <c r="BX194" s="116">
        <f t="shared" si="107"/>
        <v>0</v>
      </c>
      <c r="BY194" s="116">
        <f t="shared" si="108"/>
        <v>0</v>
      </c>
      <c r="BZ194" s="116">
        <f t="shared" si="109"/>
        <v>0</v>
      </c>
      <c r="CA194" s="116">
        <f t="shared" si="110"/>
        <v>0</v>
      </c>
      <c r="CB194" s="116">
        <f t="shared" si="111"/>
        <v>0</v>
      </c>
      <c r="CC194" s="116">
        <f t="shared" si="112"/>
        <v>0</v>
      </c>
      <c r="CD194" s="116">
        <f t="shared" si="113"/>
        <v>0</v>
      </c>
      <c r="CE194" s="116">
        <f t="shared" si="114"/>
        <v>0</v>
      </c>
      <c r="CF194" s="116">
        <f t="shared" si="115"/>
        <v>0</v>
      </c>
      <c r="CG194" s="116">
        <f t="shared" si="116"/>
        <v>0</v>
      </c>
      <c r="CH194" s="116">
        <f t="shared" si="117"/>
        <v>0</v>
      </c>
      <c r="CI194" s="116">
        <f t="shared" si="118"/>
        <v>0</v>
      </c>
      <c r="CJ194" s="116">
        <f t="shared" si="119"/>
        <v>0</v>
      </c>
      <c r="CK194" s="116">
        <f t="shared" si="120"/>
        <v>0</v>
      </c>
      <c r="CL194" s="116">
        <f t="shared" si="121"/>
        <v>0</v>
      </c>
      <c r="CM194" s="116">
        <f t="shared" si="122"/>
        <v>0</v>
      </c>
      <c r="CN194" s="116">
        <f t="shared" si="123"/>
        <v>0</v>
      </c>
      <c r="CO194" s="116">
        <f t="shared" si="124"/>
        <v>0</v>
      </c>
      <c r="CP194" s="116">
        <f t="shared" si="125"/>
        <v>0</v>
      </c>
      <c r="CQ194" s="116">
        <f t="shared" si="126"/>
        <v>0</v>
      </c>
      <c r="CR194" s="116">
        <f t="shared" si="127"/>
        <v>0</v>
      </c>
      <c r="CS194" s="116">
        <f t="shared" si="128"/>
        <v>0</v>
      </c>
      <c r="CT194" s="116">
        <f t="shared" si="129"/>
        <v>0</v>
      </c>
      <c r="CU194" s="116">
        <f t="shared" si="130"/>
        <v>0</v>
      </c>
    </row>
    <row r="195" spans="5:99">
      <c r="E195" s="106"/>
      <c r="F195" s="109"/>
      <c r="G195" s="109"/>
      <c r="H195" s="109"/>
      <c r="I195" s="109"/>
      <c r="J195" s="110" t="str">
        <f t="shared" si="106"/>
        <v/>
      </c>
      <c r="K195" s="116">
        <f>IF(MONTH($B195)=1,IF($G195=Paramètres!H$2,$D195,0),0)</f>
        <v>0</v>
      </c>
      <c r="L195" s="116">
        <f>IF(OR(MONTH($B195)=1,MONTH($B195)=2,MONTH($B195)=3),IF($G195=Paramètres!H$3,$D195,0),0)</f>
        <v>0</v>
      </c>
      <c r="M195" s="116">
        <f>IF(OR(MONTH($B195)=1,MONTH($B195)=2,MONTH($B195)=3),IF($G195=Paramètres!H$4,$D195,0),0)</f>
        <v>0</v>
      </c>
      <c r="N195" s="116">
        <f>IF(OR(MONTH($B195)=1,MONTH($B195)=2,MONTH($B195)=3),IF($G195=Paramètres!H$5,$D195,0),0)</f>
        <v>0</v>
      </c>
      <c r="O195" s="116">
        <f>IF(MONTH($B195)=1,IF($G195=Paramètres!F$4,$D195,0),0)</f>
        <v>0</v>
      </c>
      <c r="P195" s="116">
        <f>IF(MONTH($B195)=2,IF($G195=Paramètres!$H$2,$D195,0),0)</f>
        <v>0</v>
      </c>
      <c r="Q195" s="116">
        <f>IF(MONTH($B195)=2,IF($G195=Paramètres!$F$4,$D195,0),0)</f>
        <v>0</v>
      </c>
      <c r="R195" s="116">
        <f>IF(MONTH($B195)=3,IF($G195=Paramètres!$H$2,$D195,0),0)</f>
        <v>0</v>
      </c>
      <c r="S195" s="116">
        <f>IF(MONTH($B195)=3,IF($G195=Paramètres!$F$4,$D195,0),0)</f>
        <v>0</v>
      </c>
      <c r="T195" s="116">
        <f>IF(MONTH($B195)=4,IF($G195=Paramètres!$H$2,$D195,0),0)</f>
        <v>0</v>
      </c>
      <c r="U195" s="116">
        <f>IF(OR(MONTH($B195)=4,MONTH($B195)=5,MONTH($B195)=6),IF($G195=Paramètres!$H$3,$D195,0),0)</f>
        <v>0</v>
      </c>
      <c r="V195" s="116">
        <f>IF(OR(MONTH($B195)=4,MONTH($B195)=5,MONTH($B195)=6),IF($G195=Paramètres!$H$4,$D195,0),0)</f>
        <v>0</v>
      </c>
      <c r="W195" s="116">
        <f>IF(OR(MONTH($B195)=4,MONTH($B195)=5,MONTH($B195)=6),IF($G195=Paramètres!$H$5,$D195,0),0)</f>
        <v>0</v>
      </c>
      <c r="X195" s="116">
        <f>IF(MONTH($B195)=4,IF($G195=Paramètres!$F$4,$D195,0),0)</f>
        <v>0</v>
      </c>
      <c r="Y195" s="116">
        <f>IF(MONTH($B195)=5,IF($G195=Paramètres!$H$2,$D195,0),0)</f>
        <v>0</v>
      </c>
      <c r="Z195" s="116">
        <f>IF(MONTH($B195)=5,IF($G195=Paramètres!$F$4,$D195,0),0)</f>
        <v>0</v>
      </c>
      <c r="AA195" s="116">
        <f>IF(MONTH($B195)=6,IF($G195=Paramètres!$H$2,$D195,0),0)</f>
        <v>0</v>
      </c>
      <c r="AB195" s="116">
        <f>IF(MONTH($B195)=6,IF($G195=Paramètres!$F$4,$D195,0),0)</f>
        <v>0</v>
      </c>
      <c r="AC195" s="116">
        <f>IF(MONTH($B195)=7,IF($G195=Paramètres!$H$2,$D195,0),0)</f>
        <v>0</v>
      </c>
      <c r="AD195" s="116">
        <f>IF(OR(MONTH($B195)=7,MONTH($B195)=8,MONTH($B195)=9),IF($G195=Paramètres!$H$3,$D195,0),0)</f>
        <v>0</v>
      </c>
      <c r="AE195" s="116">
        <f>IF(OR(MONTH($B195)=7,MONTH($B195)=8,MONTH($B195)=9),IF($G195=Paramètres!$H$4,$D195,0),0)</f>
        <v>0</v>
      </c>
      <c r="AF195" s="116">
        <f>IF(OR(MONTH($B195)=7,MONTH($B195)=8,MONTH($B195)=9),IF($G195=Paramètres!$H$5,$D195,0),0)</f>
        <v>0</v>
      </c>
      <c r="AG195" s="116">
        <f>IF(MONTH($B195)=7,IF($G195=Paramètres!$F$4,$D195,0),0)</f>
        <v>0</v>
      </c>
      <c r="AH195" s="116">
        <f>IF(MONTH($B195)=8,IF($G195=Paramètres!$H$2,$D195,0),0)</f>
        <v>0</v>
      </c>
      <c r="AI195" s="116">
        <f>IF(MONTH($B195)=8,IF($G195=Paramètres!$F$4,$D195,0),0)</f>
        <v>0</v>
      </c>
      <c r="AJ195" s="116">
        <f>IF(MONTH($B195)=9,IF($G195=Paramètres!$H$2,$D195,0),0)</f>
        <v>0</v>
      </c>
      <c r="AK195" s="116">
        <f>IF(MONTH($B195)=9,IF($G195=Paramètres!$F$4,$D195,0),0)</f>
        <v>0</v>
      </c>
      <c r="AL195" s="116">
        <f>IF(MONTH($B195)=10,IF($G195=Paramètres!$H$2,$D195,0),0)</f>
        <v>0</v>
      </c>
      <c r="AM195" s="116">
        <f>IF(OR(MONTH($B195)=10,MONTH($B195)=11,MONTH($B195)=12),IF($G195=Paramètres!$H$3,$D195,0),0)</f>
        <v>0</v>
      </c>
      <c r="AN195" s="116">
        <f>IF(OR(MONTH($B195)=10,MONTH($B195)=11,MONTH($B195)=12),IF($G195=Paramètres!$H$4,$D195,0),0)</f>
        <v>0</v>
      </c>
      <c r="AO195" s="116">
        <f>IF(OR(MONTH($B195)=10,MONTH($B195)=11,MONTH($B195)=12),IF($G195=Paramètres!$H$5,$D195,0),0)</f>
        <v>0</v>
      </c>
      <c r="AP195" s="116">
        <f>IF(MONTH($B195)=10,IF($G195=Paramètres!$F$4,$D195,0),0)</f>
        <v>0</v>
      </c>
      <c r="AQ195" s="116">
        <f>IF(MONTH($B195)=11,IF($G195=Paramètres!$H$2,$D195,0),0)</f>
        <v>0</v>
      </c>
      <c r="AR195" s="116">
        <f>IF(MONTH($B195)=11,IF($G195=Paramètres!$F$4,$D195,0),0)</f>
        <v>0</v>
      </c>
      <c r="AS195" s="116">
        <f>IF(MONTH($B195)=12,IF($G195=Paramètres!$H$2,$D195,0),0)</f>
        <v>0</v>
      </c>
      <c r="AT195" s="116">
        <f>IF(MONTH($B195)=12,IF($G195=Paramètres!$F$4,$D195,0),0)</f>
        <v>0</v>
      </c>
      <c r="AU195" s="116">
        <f>IF($G195=Paramètres!D$2,$D195,0)</f>
        <v>0</v>
      </c>
      <c r="AV195" s="116">
        <f>IF($G195=Paramètres!D$3,$D195,0)</f>
        <v>0</v>
      </c>
      <c r="AW195" s="116">
        <f>IF($G195=Paramètres!D$4,$D195,0)</f>
        <v>0</v>
      </c>
      <c r="AX195" s="116">
        <f>IF($G195=Paramètres!D$5,$D195,0)</f>
        <v>0</v>
      </c>
      <c r="AY195" s="116">
        <f>IF($G195=Paramètres!D$6,$D195,0)</f>
        <v>0</v>
      </c>
      <c r="AZ195" s="116">
        <f>IF($G195=Paramètres!D$7,$D195,0)</f>
        <v>0</v>
      </c>
      <c r="BA195" s="116">
        <f>IF($G195=Paramètres!D$8,$D195,0)</f>
        <v>0</v>
      </c>
      <c r="BB195" s="116">
        <f>IF($G195=Paramètres!D$9,$D195,0)</f>
        <v>0</v>
      </c>
      <c r="BC195" s="116">
        <f>IF($G195=Paramètres!D$10,$D195,0)</f>
        <v>0</v>
      </c>
      <c r="BD195" s="116">
        <f>IF($G195=Paramètres!D$11,$D195,0)</f>
        <v>0</v>
      </c>
      <c r="BE195" s="116">
        <f>IF($G195=Paramètres!D$12,$D195,0)</f>
        <v>0</v>
      </c>
      <c r="BF195" s="116">
        <f>IF($G195=Paramètres!E$2,$D195,0)</f>
        <v>0</v>
      </c>
      <c r="BG195" s="116">
        <f>IF($G195=Paramètres!E$3,$D195,0)</f>
        <v>0</v>
      </c>
      <c r="BH195" s="116">
        <f>IF($G195=Paramètres!E$4,$D195,0)</f>
        <v>0</v>
      </c>
      <c r="BI195" s="116">
        <f>IF($G195=Paramètres!F$2,$D195,0)</f>
        <v>0</v>
      </c>
      <c r="BJ195" s="116">
        <f>IF($G195=Paramètres!F$3,$D195,0)</f>
        <v>0</v>
      </c>
      <c r="BK195" s="116">
        <f>IF($G195=Paramètres!F$5,$D195,0)</f>
        <v>0</v>
      </c>
      <c r="BL195" s="116">
        <f>IF($G195=Paramètres!F$6,$D195,0)</f>
        <v>0</v>
      </c>
      <c r="BM195" s="116">
        <f>IF($G195=Paramètres!F$7,$D195,0)</f>
        <v>0</v>
      </c>
      <c r="BN195" s="116">
        <f>IF($G195=Paramètres!F$8,$D195,0)</f>
        <v>0</v>
      </c>
      <c r="BO195" s="116">
        <f>IF($G195=Paramètres!F$9,$D195,0)</f>
        <v>0</v>
      </c>
      <c r="BP195" s="116">
        <f t="shared" si="105"/>
        <v>0</v>
      </c>
      <c r="BQ195" s="116">
        <f>IF($G195=Paramètres!H$6,$D195,0)</f>
        <v>0</v>
      </c>
      <c r="BR195" s="116">
        <f>IF($G195=Paramètres!I$2,$D195,0)</f>
        <v>0</v>
      </c>
      <c r="BS195" s="116">
        <f>IF($G195=Paramètres!I$3,$D195,0)</f>
        <v>0</v>
      </c>
      <c r="BT195" s="116">
        <f>IF($G195=Paramètres!I$4,$D195,0)</f>
        <v>0</v>
      </c>
      <c r="BU195" s="116">
        <f>IF($G195=Paramètres!J$2,$D195,0)</f>
        <v>0</v>
      </c>
      <c r="BV195" s="116">
        <f>IF($G195=Paramètres!J$3,$D195,0)</f>
        <v>0</v>
      </c>
      <c r="BW195" s="116">
        <f>IF($G195=Paramètres!J$4,$D195,0)</f>
        <v>0</v>
      </c>
      <c r="BX195" s="116">
        <f t="shared" si="107"/>
        <v>0</v>
      </c>
      <c r="BY195" s="116">
        <f t="shared" si="108"/>
        <v>0</v>
      </c>
      <c r="BZ195" s="116">
        <f t="shared" si="109"/>
        <v>0</v>
      </c>
      <c r="CA195" s="116">
        <f t="shared" si="110"/>
        <v>0</v>
      </c>
      <c r="CB195" s="116">
        <f t="shared" si="111"/>
        <v>0</v>
      </c>
      <c r="CC195" s="116">
        <f t="shared" si="112"/>
        <v>0</v>
      </c>
      <c r="CD195" s="116">
        <f t="shared" si="113"/>
        <v>0</v>
      </c>
      <c r="CE195" s="116">
        <f t="shared" si="114"/>
        <v>0</v>
      </c>
      <c r="CF195" s="116">
        <f t="shared" si="115"/>
        <v>0</v>
      </c>
      <c r="CG195" s="116">
        <f t="shared" si="116"/>
        <v>0</v>
      </c>
      <c r="CH195" s="116">
        <f t="shared" si="117"/>
        <v>0</v>
      </c>
      <c r="CI195" s="116">
        <f t="shared" si="118"/>
        <v>0</v>
      </c>
      <c r="CJ195" s="116">
        <f t="shared" si="119"/>
        <v>0</v>
      </c>
      <c r="CK195" s="116">
        <f t="shared" si="120"/>
        <v>0</v>
      </c>
      <c r="CL195" s="116">
        <f t="shared" si="121"/>
        <v>0</v>
      </c>
      <c r="CM195" s="116">
        <f t="shared" si="122"/>
        <v>0</v>
      </c>
      <c r="CN195" s="116">
        <f t="shared" si="123"/>
        <v>0</v>
      </c>
      <c r="CO195" s="116">
        <f t="shared" si="124"/>
        <v>0</v>
      </c>
      <c r="CP195" s="116">
        <f t="shared" si="125"/>
        <v>0</v>
      </c>
      <c r="CQ195" s="116">
        <f t="shared" si="126"/>
        <v>0</v>
      </c>
      <c r="CR195" s="116">
        <f t="shared" si="127"/>
        <v>0</v>
      </c>
      <c r="CS195" s="116">
        <f t="shared" si="128"/>
        <v>0</v>
      </c>
      <c r="CT195" s="116">
        <f t="shared" si="129"/>
        <v>0</v>
      </c>
      <c r="CU195" s="116">
        <f t="shared" si="130"/>
        <v>0</v>
      </c>
    </row>
    <row r="196" spans="5:99">
      <c r="E196" s="106"/>
      <c r="F196" s="109"/>
      <c r="G196" s="109"/>
      <c r="H196" s="109"/>
      <c r="I196" s="109"/>
      <c r="J196" s="110" t="str">
        <f t="shared" si="106"/>
        <v/>
      </c>
      <c r="K196" s="116">
        <f>IF(MONTH($B196)=1,IF($G196=Paramètres!H$2,$D196,0),0)</f>
        <v>0</v>
      </c>
      <c r="L196" s="116">
        <f>IF(OR(MONTH($B196)=1,MONTH($B196)=2,MONTH($B196)=3),IF($G196=Paramètres!H$3,$D196,0),0)</f>
        <v>0</v>
      </c>
      <c r="M196" s="116">
        <f>IF(OR(MONTH($B196)=1,MONTH($B196)=2,MONTH($B196)=3),IF($G196=Paramètres!H$4,$D196,0),0)</f>
        <v>0</v>
      </c>
      <c r="N196" s="116">
        <f>IF(OR(MONTH($B196)=1,MONTH($B196)=2,MONTH($B196)=3),IF($G196=Paramètres!H$5,$D196,0),0)</f>
        <v>0</v>
      </c>
      <c r="O196" s="116">
        <f>IF(MONTH($B196)=1,IF($G196=Paramètres!F$4,$D196,0),0)</f>
        <v>0</v>
      </c>
      <c r="P196" s="116">
        <f>IF(MONTH($B196)=2,IF($G196=Paramètres!$H$2,$D196,0),0)</f>
        <v>0</v>
      </c>
      <c r="Q196" s="116">
        <f>IF(MONTH($B196)=2,IF($G196=Paramètres!$F$4,$D196,0),0)</f>
        <v>0</v>
      </c>
      <c r="R196" s="116">
        <f>IF(MONTH($B196)=3,IF($G196=Paramètres!$H$2,$D196,0),0)</f>
        <v>0</v>
      </c>
      <c r="S196" s="116">
        <f>IF(MONTH($B196)=3,IF($G196=Paramètres!$F$4,$D196,0),0)</f>
        <v>0</v>
      </c>
      <c r="T196" s="116">
        <f>IF(MONTH($B196)=4,IF($G196=Paramètres!$H$2,$D196,0),0)</f>
        <v>0</v>
      </c>
      <c r="U196" s="116">
        <f>IF(OR(MONTH($B196)=4,MONTH($B196)=5,MONTH($B196)=6),IF($G196=Paramètres!$H$3,$D196,0),0)</f>
        <v>0</v>
      </c>
      <c r="V196" s="116">
        <f>IF(OR(MONTH($B196)=4,MONTH($B196)=5,MONTH($B196)=6),IF($G196=Paramètres!$H$4,$D196,0),0)</f>
        <v>0</v>
      </c>
      <c r="W196" s="116">
        <f>IF(OR(MONTH($B196)=4,MONTH($B196)=5,MONTH($B196)=6),IF($G196=Paramètres!$H$5,$D196,0),0)</f>
        <v>0</v>
      </c>
      <c r="X196" s="116">
        <f>IF(MONTH($B196)=4,IF($G196=Paramètres!$F$4,$D196,0),0)</f>
        <v>0</v>
      </c>
      <c r="Y196" s="116">
        <f>IF(MONTH($B196)=5,IF($G196=Paramètres!$H$2,$D196,0),0)</f>
        <v>0</v>
      </c>
      <c r="Z196" s="116">
        <f>IF(MONTH($B196)=5,IF($G196=Paramètres!$F$4,$D196,0),0)</f>
        <v>0</v>
      </c>
      <c r="AA196" s="116">
        <f>IF(MONTH($B196)=6,IF($G196=Paramètres!$H$2,$D196,0),0)</f>
        <v>0</v>
      </c>
      <c r="AB196" s="116">
        <f>IF(MONTH($B196)=6,IF($G196=Paramètres!$F$4,$D196,0),0)</f>
        <v>0</v>
      </c>
      <c r="AC196" s="116">
        <f>IF(MONTH($B196)=7,IF($G196=Paramètres!$H$2,$D196,0),0)</f>
        <v>0</v>
      </c>
      <c r="AD196" s="116">
        <f>IF(OR(MONTH($B196)=7,MONTH($B196)=8,MONTH($B196)=9),IF($G196=Paramètres!$H$3,$D196,0),0)</f>
        <v>0</v>
      </c>
      <c r="AE196" s="116">
        <f>IF(OR(MONTH($B196)=7,MONTH($B196)=8,MONTH($B196)=9),IF($G196=Paramètres!$H$4,$D196,0),0)</f>
        <v>0</v>
      </c>
      <c r="AF196" s="116">
        <f>IF(OR(MONTH($B196)=7,MONTH($B196)=8,MONTH($B196)=9),IF($G196=Paramètres!$H$5,$D196,0),0)</f>
        <v>0</v>
      </c>
      <c r="AG196" s="116">
        <f>IF(MONTH($B196)=7,IF($G196=Paramètres!$F$4,$D196,0),0)</f>
        <v>0</v>
      </c>
      <c r="AH196" s="116">
        <f>IF(MONTH($B196)=8,IF($G196=Paramètres!$H$2,$D196,0),0)</f>
        <v>0</v>
      </c>
      <c r="AI196" s="116">
        <f>IF(MONTH($B196)=8,IF($G196=Paramètres!$F$4,$D196,0),0)</f>
        <v>0</v>
      </c>
      <c r="AJ196" s="116">
        <f>IF(MONTH($B196)=9,IF($G196=Paramètres!$H$2,$D196,0),0)</f>
        <v>0</v>
      </c>
      <c r="AK196" s="116">
        <f>IF(MONTH($B196)=9,IF($G196=Paramètres!$F$4,$D196,0),0)</f>
        <v>0</v>
      </c>
      <c r="AL196" s="116">
        <f>IF(MONTH($B196)=10,IF($G196=Paramètres!$H$2,$D196,0),0)</f>
        <v>0</v>
      </c>
      <c r="AM196" s="116">
        <f>IF(OR(MONTH($B196)=10,MONTH($B196)=11,MONTH($B196)=12),IF($G196=Paramètres!$H$3,$D196,0),0)</f>
        <v>0</v>
      </c>
      <c r="AN196" s="116">
        <f>IF(OR(MONTH($B196)=10,MONTH($B196)=11,MONTH($B196)=12),IF($G196=Paramètres!$H$4,$D196,0),0)</f>
        <v>0</v>
      </c>
      <c r="AO196" s="116">
        <f>IF(OR(MONTH($B196)=10,MONTH($B196)=11,MONTH($B196)=12),IF($G196=Paramètres!$H$5,$D196,0),0)</f>
        <v>0</v>
      </c>
      <c r="AP196" s="116">
        <f>IF(MONTH($B196)=10,IF($G196=Paramètres!$F$4,$D196,0),0)</f>
        <v>0</v>
      </c>
      <c r="AQ196" s="116">
        <f>IF(MONTH($B196)=11,IF($G196=Paramètres!$H$2,$D196,0),0)</f>
        <v>0</v>
      </c>
      <c r="AR196" s="116">
        <f>IF(MONTH($B196)=11,IF($G196=Paramètres!$F$4,$D196,0),0)</f>
        <v>0</v>
      </c>
      <c r="AS196" s="116">
        <f>IF(MONTH($B196)=12,IF($G196=Paramètres!$H$2,$D196,0),0)</f>
        <v>0</v>
      </c>
      <c r="AT196" s="116">
        <f>IF(MONTH($B196)=12,IF($G196=Paramètres!$F$4,$D196,0),0)</f>
        <v>0</v>
      </c>
      <c r="AU196" s="116">
        <f>IF($G196=Paramètres!D$2,$D196,0)</f>
        <v>0</v>
      </c>
      <c r="AV196" s="116">
        <f>IF($G196=Paramètres!D$3,$D196,0)</f>
        <v>0</v>
      </c>
      <c r="AW196" s="116">
        <f>IF($G196=Paramètres!D$4,$D196,0)</f>
        <v>0</v>
      </c>
      <c r="AX196" s="116">
        <f>IF($G196=Paramètres!D$5,$D196,0)</f>
        <v>0</v>
      </c>
      <c r="AY196" s="116">
        <f>IF($G196=Paramètres!D$6,$D196,0)</f>
        <v>0</v>
      </c>
      <c r="AZ196" s="116">
        <f>IF($G196=Paramètres!D$7,$D196,0)</f>
        <v>0</v>
      </c>
      <c r="BA196" s="116">
        <f>IF($G196=Paramètres!D$8,$D196,0)</f>
        <v>0</v>
      </c>
      <c r="BB196" s="116">
        <f>IF($G196=Paramètres!D$9,$D196,0)</f>
        <v>0</v>
      </c>
      <c r="BC196" s="116">
        <f>IF($G196=Paramètres!D$10,$D196,0)</f>
        <v>0</v>
      </c>
      <c r="BD196" s="116">
        <f>IF($G196=Paramètres!D$11,$D196,0)</f>
        <v>0</v>
      </c>
      <c r="BE196" s="116">
        <f>IF($G196=Paramètres!D$12,$D196,0)</f>
        <v>0</v>
      </c>
      <c r="BF196" s="116">
        <f>IF($G196=Paramètres!E$2,$D196,0)</f>
        <v>0</v>
      </c>
      <c r="BG196" s="116">
        <f>IF($G196=Paramètres!E$3,$D196,0)</f>
        <v>0</v>
      </c>
      <c r="BH196" s="116">
        <f>IF($G196=Paramètres!E$4,$D196,0)</f>
        <v>0</v>
      </c>
      <c r="BI196" s="116">
        <f>IF($G196=Paramètres!F$2,$D196,0)</f>
        <v>0</v>
      </c>
      <c r="BJ196" s="116">
        <f>IF($G196=Paramètres!F$3,$D196,0)</f>
        <v>0</v>
      </c>
      <c r="BK196" s="116">
        <f>IF($G196=Paramètres!F$5,$D196,0)</f>
        <v>0</v>
      </c>
      <c r="BL196" s="116">
        <f>IF($G196=Paramètres!F$6,$D196,0)</f>
        <v>0</v>
      </c>
      <c r="BM196" s="116">
        <f>IF($G196=Paramètres!F$7,$D196,0)</f>
        <v>0</v>
      </c>
      <c r="BN196" s="116">
        <f>IF($G196=Paramètres!F$8,$D196,0)</f>
        <v>0</v>
      </c>
      <c r="BO196" s="116">
        <f>IF($G196=Paramètres!F$9,$D196,0)</f>
        <v>0</v>
      </c>
      <c r="BP196" s="116">
        <f t="shared" ref="BP196:BP259" si="131">IF($G196=Impot,$D196,0)</f>
        <v>0</v>
      </c>
      <c r="BQ196" s="116">
        <f>IF($G196=Paramètres!H$6,$D196,0)</f>
        <v>0</v>
      </c>
      <c r="BR196" s="116">
        <f>IF($G196=Paramètres!I$2,$D196,0)</f>
        <v>0</v>
      </c>
      <c r="BS196" s="116">
        <f>IF($G196=Paramètres!I$3,$D196,0)</f>
        <v>0</v>
      </c>
      <c r="BT196" s="116">
        <f>IF($G196=Paramètres!I$4,$D196,0)</f>
        <v>0</v>
      </c>
      <c r="BU196" s="116">
        <f>IF($G196=Paramètres!J$2,$D196,0)</f>
        <v>0</v>
      </c>
      <c r="BV196" s="116">
        <f>IF($G196=Paramètres!J$3,$D196,0)</f>
        <v>0</v>
      </c>
      <c r="BW196" s="116">
        <f>IF($G196=Paramètres!J$4,$D196,0)</f>
        <v>0</v>
      </c>
      <c r="BX196" s="116">
        <f t="shared" si="107"/>
        <v>0</v>
      </c>
      <c r="BY196" s="116">
        <f t="shared" si="108"/>
        <v>0</v>
      </c>
      <c r="BZ196" s="116">
        <f t="shared" si="109"/>
        <v>0</v>
      </c>
      <c r="CA196" s="116">
        <f t="shared" si="110"/>
        <v>0</v>
      </c>
      <c r="CB196" s="116">
        <f t="shared" si="111"/>
        <v>0</v>
      </c>
      <c r="CC196" s="116">
        <f t="shared" si="112"/>
        <v>0</v>
      </c>
      <c r="CD196" s="116">
        <f t="shared" si="113"/>
        <v>0</v>
      </c>
      <c r="CE196" s="116">
        <f t="shared" si="114"/>
        <v>0</v>
      </c>
      <c r="CF196" s="116">
        <f t="shared" si="115"/>
        <v>0</v>
      </c>
      <c r="CG196" s="116">
        <f t="shared" si="116"/>
        <v>0</v>
      </c>
      <c r="CH196" s="116">
        <f t="shared" si="117"/>
        <v>0</v>
      </c>
      <c r="CI196" s="116">
        <f t="shared" si="118"/>
        <v>0</v>
      </c>
      <c r="CJ196" s="116">
        <f t="shared" si="119"/>
        <v>0</v>
      </c>
      <c r="CK196" s="116">
        <f t="shared" si="120"/>
        <v>0</v>
      </c>
      <c r="CL196" s="116">
        <f t="shared" si="121"/>
        <v>0</v>
      </c>
      <c r="CM196" s="116">
        <f t="shared" si="122"/>
        <v>0</v>
      </c>
      <c r="CN196" s="116">
        <f t="shared" si="123"/>
        <v>0</v>
      </c>
      <c r="CO196" s="116">
        <f t="shared" si="124"/>
        <v>0</v>
      </c>
      <c r="CP196" s="116">
        <f t="shared" si="125"/>
        <v>0</v>
      </c>
      <c r="CQ196" s="116">
        <f t="shared" si="126"/>
        <v>0</v>
      </c>
      <c r="CR196" s="116">
        <f t="shared" si="127"/>
        <v>0</v>
      </c>
      <c r="CS196" s="116">
        <f t="shared" si="128"/>
        <v>0</v>
      </c>
      <c r="CT196" s="116">
        <f t="shared" si="129"/>
        <v>0</v>
      </c>
      <c r="CU196" s="116">
        <f t="shared" si="130"/>
        <v>0</v>
      </c>
    </row>
    <row r="197" spans="5:99">
      <c r="E197" s="106"/>
      <c r="F197" s="109"/>
      <c r="G197" s="109"/>
      <c r="H197" s="109"/>
      <c r="I197" s="109"/>
      <c r="J197" s="110" t="str">
        <f t="shared" ref="J197:J260" si="132">IF(LEFT($F197,2)="60","Achats",IF(LEFT($F197,2)="61","Services",IF(LEFT($F197,2)="62","Extérieur",IF(LEFT($F197,2)="63","Impot",IF(LEFT($F197,2)="64","Personnel",IF(LEFT($F197,2)="65","Gestion",IF(LEFT($F197,2)="66","Dotations","")))))))</f>
        <v/>
      </c>
      <c r="K197" s="116">
        <f>IF(MONTH($B197)=1,IF($G197=Paramètres!H$2,$D197,0),0)</f>
        <v>0</v>
      </c>
      <c r="L197" s="116">
        <f>IF(OR(MONTH($B197)=1,MONTH($B197)=2,MONTH($B197)=3),IF($G197=Paramètres!H$3,$D197,0),0)</f>
        <v>0</v>
      </c>
      <c r="M197" s="116">
        <f>IF(OR(MONTH($B197)=1,MONTH($B197)=2,MONTH($B197)=3),IF($G197=Paramètres!H$4,$D197,0),0)</f>
        <v>0</v>
      </c>
      <c r="N197" s="116">
        <f>IF(OR(MONTH($B197)=1,MONTH($B197)=2,MONTH($B197)=3),IF($G197=Paramètres!H$5,$D197,0),0)</f>
        <v>0</v>
      </c>
      <c r="O197" s="116">
        <f>IF(MONTH($B197)=1,IF($G197=Paramètres!F$4,$D197,0),0)</f>
        <v>0</v>
      </c>
      <c r="P197" s="116">
        <f>IF(MONTH($B197)=2,IF($G197=Paramètres!$H$2,$D197,0),0)</f>
        <v>0</v>
      </c>
      <c r="Q197" s="116">
        <f>IF(MONTH($B197)=2,IF($G197=Paramètres!$F$4,$D197,0),0)</f>
        <v>0</v>
      </c>
      <c r="R197" s="116">
        <f>IF(MONTH($B197)=3,IF($G197=Paramètres!$H$2,$D197,0),0)</f>
        <v>0</v>
      </c>
      <c r="S197" s="116">
        <f>IF(MONTH($B197)=3,IF($G197=Paramètres!$F$4,$D197,0),0)</f>
        <v>0</v>
      </c>
      <c r="T197" s="116">
        <f>IF(MONTH($B197)=4,IF($G197=Paramètres!$H$2,$D197,0),0)</f>
        <v>0</v>
      </c>
      <c r="U197" s="116">
        <f>IF(OR(MONTH($B197)=4,MONTH($B197)=5,MONTH($B197)=6),IF($G197=Paramètres!$H$3,$D197,0),0)</f>
        <v>0</v>
      </c>
      <c r="V197" s="116">
        <f>IF(OR(MONTH($B197)=4,MONTH($B197)=5,MONTH($B197)=6),IF($G197=Paramètres!$H$4,$D197,0),0)</f>
        <v>0</v>
      </c>
      <c r="W197" s="116">
        <f>IF(OR(MONTH($B197)=4,MONTH($B197)=5,MONTH($B197)=6),IF($G197=Paramètres!$H$5,$D197,0),0)</f>
        <v>0</v>
      </c>
      <c r="X197" s="116">
        <f>IF(MONTH($B197)=4,IF($G197=Paramètres!$F$4,$D197,0),0)</f>
        <v>0</v>
      </c>
      <c r="Y197" s="116">
        <f>IF(MONTH($B197)=5,IF($G197=Paramètres!$H$2,$D197,0),0)</f>
        <v>0</v>
      </c>
      <c r="Z197" s="116">
        <f>IF(MONTH($B197)=5,IF($G197=Paramètres!$F$4,$D197,0),0)</f>
        <v>0</v>
      </c>
      <c r="AA197" s="116">
        <f>IF(MONTH($B197)=6,IF($G197=Paramètres!$H$2,$D197,0),0)</f>
        <v>0</v>
      </c>
      <c r="AB197" s="116">
        <f>IF(MONTH($B197)=6,IF($G197=Paramètres!$F$4,$D197,0),0)</f>
        <v>0</v>
      </c>
      <c r="AC197" s="116">
        <f>IF(MONTH($B197)=7,IF($G197=Paramètres!$H$2,$D197,0),0)</f>
        <v>0</v>
      </c>
      <c r="AD197" s="116">
        <f>IF(OR(MONTH($B197)=7,MONTH($B197)=8,MONTH($B197)=9),IF($G197=Paramètres!$H$3,$D197,0),0)</f>
        <v>0</v>
      </c>
      <c r="AE197" s="116">
        <f>IF(OR(MONTH($B197)=7,MONTH($B197)=8,MONTH($B197)=9),IF($G197=Paramètres!$H$4,$D197,0),0)</f>
        <v>0</v>
      </c>
      <c r="AF197" s="116">
        <f>IF(OR(MONTH($B197)=7,MONTH($B197)=8,MONTH($B197)=9),IF($G197=Paramètres!$H$5,$D197,0),0)</f>
        <v>0</v>
      </c>
      <c r="AG197" s="116">
        <f>IF(MONTH($B197)=7,IF($G197=Paramètres!$F$4,$D197,0),0)</f>
        <v>0</v>
      </c>
      <c r="AH197" s="116">
        <f>IF(MONTH($B197)=8,IF($G197=Paramètres!$H$2,$D197,0),0)</f>
        <v>0</v>
      </c>
      <c r="AI197" s="116">
        <f>IF(MONTH($B197)=8,IF($G197=Paramètres!$F$4,$D197,0),0)</f>
        <v>0</v>
      </c>
      <c r="AJ197" s="116">
        <f>IF(MONTH($B197)=9,IF($G197=Paramètres!$H$2,$D197,0),0)</f>
        <v>0</v>
      </c>
      <c r="AK197" s="116">
        <f>IF(MONTH($B197)=9,IF($G197=Paramètres!$F$4,$D197,0),0)</f>
        <v>0</v>
      </c>
      <c r="AL197" s="116">
        <f>IF(MONTH($B197)=10,IF($G197=Paramètres!$H$2,$D197,0),0)</f>
        <v>0</v>
      </c>
      <c r="AM197" s="116">
        <f>IF(OR(MONTH($B197)=10,MONTH($B197)=11,MONTH($B197)=12),IF($G197=Paramètres!$H$3,$D197,0),0)</f>
        <v>0</v>
      </c>
      <c r="AN197" s="116">
        <f>IF(OR(MONTH($B197)=10,MONTH($B197)=11,MONTH($B197)=12),IF($G197=Paramètres!$H$4,$D197,0),0)</f>
        <v>0</v>
      </c>
      <c r="AO197" s="116">
        <f>IF(OR(MONTH($B197)=10,MONTH($B197)=11,MONTH($B197)=12),IF($G197=Paramètres!$H$5,$D197,0),0)</f>
        <v>0</v>
      </c>
      <c r="AP197" s="116">
        <f>IF(MONTH($B197)=10,IF($G197=Paramètres!$F$4,$D197,0),0)</f>
        <v>0</v>
      </c>
      <c r="AQ197" s="116">
        <f>IF(MONTH($B197)=11,IF($G197=Paramètres!$H$2,$D197,0),0)</f>
        <v>0</v>
      </c>
      <c r="AR197" s="116">
        <f>IF(MONTH($B197)=11,IF($G197=Paramètres!$F$4,$D197,0),0)</f>
        <v>0</v>
      </c>
      <c r="AS197" s="116">
        <f>IF(MONTH($B197)=12,IF($G197=Paramètres!$H$2,$D197,0),0)</f>
        <v>0</v>
      </c>
      <c r="AT197" s="116">
        <f>IF(MONTH($B197)=12,IF($G197=Paramètres!$F$4,$D197,0),0)</f>
        <v>0</v>
      </c>
      <c r="AU197" s="116">
        <f>IF($G197=Paramètres!D$2,$D197,0)</f>
        <v>0</v>
      </c>
      <c r="AV197" s="116">
        <f>IF($G197=Paramètres!D$3,$D197,0)</f>
        <v>0</v>
      </c>
      <c r="AW197" s="116">
        <f>IF($G197=Paramètres!D$4,$D197,0)</f>
        <v>0</v>
      </c>
      <c r="AX197" s="116">
        <f>IF($G197=Paramètres!D$5,$D197,0)</f>
        <v>0</v>
      </c>
      <c r="AY197" s="116">
        <f>IF($G197=Paramètres!D$6,$D197,0)</f>
        <v>0</v>
      </c>
      <c r="AZ197" s="116">
        <f>IF($G197=Paramètres!D$7,$D197,0)</f>
        <v>0</v>
      </c>
      <c r="BA197" s="116">
        <f>IF($G197=Paramètres!D$8,$D197,0)</f>
        <v>0</v>
      </c>
      <c r="BB197" s="116">
        <f>IF($G197=Paramètres!D$9,$D197,0)</f>
        <v>0</v>
      </c>
      <c r="BC197" s="116">
        <f>IF($G197=Paramètres!D$10,$D197,0)</f>
        <v>0</v>
      </c>
      <c r="BD197" s="116">
        <f>IF($G197=Paramètres!D$11,$D197,0)</f>
        <v>0</v>
      </c>
      <c r="BE197" s="116">
        <f>IF($G197=Paramètres!D$12,$D197,0)</f>
        <v>0</v>
      </c>
      <c r="BF197" s="116">
        <f>IF($G197=Paramètres!E$2,$D197,0)</f>
        <v>0</v>
      </c>
      <c r="BG197" s="116">
        <f>IF($G197=Paramètres!E$3,$D197,0)</f>
        <v>0</v>
      </c>
      <c r="BH197" s="116">
        <f>IF($G197=Paramètres!E$4,$D197,0)</f>
        <v>0</v>
      </c>
      <c r="BI197" s="116">
        <f>IF($G197=Paramètres!F$2,$D197,0)</f>
        <v>0</v>
      </c>
      <c r="BJ197" s="116">
        <f>IF($G197=Paramètres!F$3,$D197,0)</f>
        <v>0</v>
      </c>
      <c r="BK197" s="116">
        <f>IF($G197=Paramètres!F$5,$D197,0)</f>
        <v>0</v>
      </c>
      <c r="BL197" s="116">
        <f>IF($G197=Paramètres!F$6,$D197,0)</f>
        <v>0</v>
      </c>
      <c r="BM197" s="116">
        <f>IF($G197=Paramètres!F$7,$D197,0)</f>
        <v>0</v>
      </c>
      <c r="BN197" s="116">
        <f>IF($G197=Paramètres!F$8,$D197,0)</f>
        <v>0</v>
      </c>
      <c r="BO197" s="116">
        <f>IF($G197=Paramètres!F$9,$D197,0)</f>
        <v>0</v>
      </c>
      <c r="BP197" s="116">
        <f t="shared" si="131"/>
        <v>0</v>
      </c>
      <c r="BQ197" s="116">
        <f>IF($G197=Paramètres!H$6,$D197,0)</f>
        <v>0</v>
      </c>
      <c r="BR197" s="116">
        <f>IF($G197=Paramètres!I$2,$D197,0)</f>
        <v>0</v>
      </c>
      <c r="BS197" s="116">
        <f>IF($G197=Paramètres!I$3,$D197,0)</f>
        <v>0</v>
      </c>
      <c r="BT197" s="116">
        <f>IF($G197=Paramètres!I$4,$D197,0)</f>
        <v>0</v>
      </c>
      <c r="BU197" s="116">
        <f>IF($G197=Paramètres!J$2,$D197,0)</f>
        <v>0</v>
      </c>
      <c r="BV197" s="116">
        <f>IF($G197=Paramètres!J$3,$D197,0)</f>
        <v>0</v>
      </c>
      <c r="BW197" s="116">
        <f>IF($G197=Paramètres!J$4,$D197,0)</f>
        <v>0</v>
      </c>
      <c r="BX197" s="116">
        <f t="shared" ref="BX197:BX260" si="133">IF(MONTH($B197)=1,IF($E197="Caisse",$D197,0),0)</f>
        <v>0</v>
      </c>
      <c r="BY197" s="116">
        <f t="shared" ref="BY197:BY260" si="134">IF(MONTH($B197)=2,IF($E197="Caisse",$D197,0),0)</f>
        <v>0</v>
      </c>
      <c r="BZ197" s="116">
        <f t="shared" ref="BZ197:BZ260" si="135">IF(MONTH($B197)=3,IF($E197="Caisse",$D197,0),0)</f>
        <v>0</v>
      </c>
      <c r="CA197" s="116">
        <f t="shared" ref="CA197:CA260" si="136">IF(MONTH($B197)=4,IF($E197="Caisse",$D197,0),0)</f>
        <v>0</v>
      </c>
      <c r="CB197" s="116">
        <f t="shared" ref="CB197:CB260" si="137">IF(MONTH($B197)=5,IF($E197="Caisse",$D197,0),0)</f>
        <v>0</v>
      </c>
      <c r="CC197" s="116">
        <f t="shared" ref="CC197:CC260" si="138">IF(MONTH($B197)=6,IF($E197="Caisse",$D197,0),0)</f>
        <v>0</v>
      </c>
      <c r="CD197" s="116">
        <f t="shared" ref="CD197:CD260" si="139">IF(MONTH($B197)=7,IF($E197="Caisse",$D197,0),0)</f>
        <v>0</v>
      </c>
      <c r="CE197" s="116">
        <f t="shared" ref="CE197:CE260" si="140">IF(MONTH($B197)=8,IF($E197="Caisse",$D197,0),0)</f>
        <v>0</v>
      </c>
      <c r="CF197" s="116">
        <f t="shared" ref="CF197:CF260" si="141">IF(MONTH($B197)=9,IF($E197="Caisse",$D197,0),0)</f>
        <v>0</v>
      </c>
      <c r="CG197" s="116">
        <f t="shared" ref="CG197:CG260" si="142">IF(MONTH($B197)=10,IF($E197="Caisse",$D197,0),0)</f>
        <v>0</v>
      </c>
      <c r="CH197" s="116">
        <f t="shared" ref="CH197:CH260" si="143">IF(MONTH($B197)=11,IF($E197="Caisse",$D197,0),0)</f>
        <v>0</v>
      </c>
      <c r="CI197" s="116">
        <f t="shared" ref="CI197:CI260" si="144">IF(MONTH($B197)=12,IF($E197="Caisse",$D197,0),0)</f>
        <v>0</v>
      </c>
      <c r="CJ197" s="116">
        <f t="shared" ref="CJ197:CJ260" si="145">IF(MONTH($B197)=1,IF($E197="Banque",$D197,0),0)</f>
        <v>0</v>
      </c>
      <c r="CK197" s="116">
        <f t="shared" ref="CK197:CK260" si="146">IF(MONTH($B197)=2,IF($E197="Banque",$D197,0),0)</f>
        <v>0</v>
      </c>
      <c r="CL197" s="116">
        <f t="shared" ref="CL197:CL260" si="147">IF(MONTH($B197)=3,IF($E197="Banque",$D197,0),0)</f>
        <v>0</v>
      </c>
      <c r="CM197" s="116">
        <f t="shared" ref="CM197:CM260" si="148">IF(MONTH($B197)=4,IF($E197="Banque",$D197,0),0)</f>
        <v>0</v>
      </c>
      <c r="CN197" s="116">
        <f t="shared" ref="CN197:CN260" si="149">IF(MONTH($B197)=5,IF($E197="Banque",$D197,0),0)</f>
        <v>0</v>
      </c>
      <c r="CO197" s="116">
        <f t="shared" ref="CO197:CO260" si="150">IF(MONTH($B197)=6,IF($E197="Banque",$D197,0),0)</f>
        <v>0</v>
      </c>
      <c r="CP197" s="116">
        <f t="shared" ref="CP197:CP260" si="151">IF(MONTH($B197)=7,IF($E197="Banque",$D197,0),0)</f>
        <v>0</v>
      </c>
      <c r="CQ197" s="116">
        <f t="shared" ref="CQ197:CQ260" si="152">IF(MONTH($B197)=8,IF($E197="Banque",$D197,0),0)</f>
        <v>0</v>
      </c>
      <c r="CR197" s="116">
        <f t="shared" ref="CR197:CR260" si="153">IF(MONTH($B197)=9,IF($E197="Banque",$D197,0),0)</f>
        <v>0</v>
      </c>
      <c r="CS197" s="116">
        <f t="shared" ref="CS197:CS260" si="154">IF(MONTH($B197)=10,IF($E197="Banque",$D197,0),0)</f>
        <v>0</v>
      </c>
      <c r="CT197" s="116">
        <f t="shared" ref="CT197:CT260" si="155">IF(MONTH($B197)=11,IF($E197="Banque",$D197,0),0)</f>
        <v>0</v>
      </c>
      <c r="CU197" s="116">
        <f t="shared" ref="CU197:CU260" si="156">IF(MONTH($B197)=12,IF($E197="Banque",$D197,0),0)</f>
        <v>0</v>
      </c>
    </row>
    <row r="198" spans="5:99">
      <c r="E198" s="106"/>
      <c r="F198" s="109"/>
      <c r="G198" s="109"/>
      <c r="H198" s="109"/>
      <c r="I198" s="109"/>
      <c r="J198" s="110" t="str">
        <f t="shared" si="132"/>
        <v/>
      </c>
      <c r="K198" s="116">
        <f>IF(MONTH($B198)=1,IF($G198=Paramètres!H$2,$D198,0),0)</f>
        <v>0</v>
      </c>
      <c r="L198" s="116">
        <f>IF(OR(MONTH($B198)=1,MONTH($B198)=2,MONTH($B198)=3),IF($G198=Paramètres!H$3,$D198,0),0)</f>
        <v>0</v>
      </c>
      <c r="M198" s="116">
        <f>IF(OR(MONTH($B198)=1,MONTH($B198)=2,MONTH($B198)=3),IF($G198=Paramètres!H$4,$D198,0),0)</f>
        <v>0</v>
      </c>
      <c r="N198" s="116">
        <f>IF(OR(MONTH($B198)=1,MONTH($B198)=2,MONTH($B198)=3),IF($G198=Paramètres!H$5,$D198,0),0)</f>
        <v>0</v>
      </c>
      <c r="O198" s="116">
        <f>IF(MONTH($B198)=1,IF($G198=Paramètres!F$4,$D198,0),0)</f>
        <v>0</v>
      </c>
      <c r="P198" s="116">
        <f>IF(MONTH($B198)=2,IF($G198=Paramètres!$H$2,$D198,0),0)</f>
        <v>0</v>
      </c>
      <c r="Q198" s="116">
        <f>IF(MONTH($B198)=2,IF($G198=Paramètres!$F$4,$D198,0),0)</f>
        <v>0</v>
      </c>
      <c r="R198" s="116">
        <f>IF(MONTH($B198)=3,IF($G198=Paramètres!$H$2,$D198,0),0)</f>
        <v>0</v>
      </c>
      <c r="S198" s="116">
        <f>IF(MONTH($B198)=3,IF($G198=Paramètres!$F$4,$D198,0),0)</f>
        <v>0</v>
      </c>
      <c r="T198" s="116">
        <f>IF(MONTH($B198)=4,IF($G198=Paramètres!$H$2,$D198,0),0)</f>
        <v>0</v>
      </c>
      <c r="U198" s="116">
        <f>IF(OR(MONTH($B198)=4,MONTH($B198)=5,MONTH($B198)=6),IF($G198=Paramètres!$H$3,$D198,0),0)</f>
        <v>0</v>
      </c>
      <c r="V198" s="116">
        <f>IF(OR(MONTH($B198)=4,MONTH($B198)=5,MONTH($B198)=6),IF($G198=Paramètres!$H$4,$D198,0),0)</f>
        <v>0</v>
      </c>
      <c r="W198" s="116">
        <f>IF(OR(MONTH($B198)=4,MONTH($B198)=5,MONTH($B198)=6),IF($G198=Paramètres!$H$5,$D198,0),0)</f>
        <v>0</v>
      </c>
      <c r="X198" s="116">
        <f>IF(MONTH($B198)=4,IF($G198=Paramètres!$F$4,$D198,0),0)</f>
        <v>0</v>
      </c>
      <c r="Y198" s="116">
        <f>IF(MONTH($B198)=5,IF($G198=Paramètres!$H$2,$D198,0),0)</f>
        <v>0</v>
      </c>
      <c r="Z198" s="116">
        <f>IF(MONTH($B198)=5,IF($G198=Paramètres!$F$4,$D198,0),0)</f>
        <v>0</v>
      </c>
      <c r="AA198" s="116">
        <f>IF(MONTH($B198)=6,IF($G198=Paramètres!$H$2,$D198,0),0)</f>
        <v>0</v>
      </c>
      <c r="AB198" s="116">
        <f>IF(MONTH($B198)=6,IF($G198=Paramètres!$F$4,$D198,0),0)</f>
        <v>0</v>
      </c>
      <c r="AC198" s="116">
        <f>IF(MONTH($B198)=7,IF($G198=Paramètres!$H$2,$D198,0),0)</f>
        <v>0</v>
      </c>
      <c r="AD198" s="116">
        <f>IF(OR(MONTH($B198)=7,MONTH($B198)=8,MONTH($B198)=9),IF($G198=Paramètres!$H$3,$D198,0),0)</f>
        <v>0</v>
      </c>
      <c r="AE198" s="116">
        <f>IF(OR(MONTH($B198)=7,MONTH($B198)=8,MONTH($B198)=9),IF($G198=Paramètres!$H$4,$D198,0),0)</f>
        <v>0</v>
      </c>
      <c r="AF198" s="116">
        <f>IF(OR(MONTH($B198)=7,MONTH($B198)=8,MONTH($B198)=9),IF($G198=Paramètres!$H$5,$D198,0),0)</f>
        <v>0</v>
      </c>
      <c r="AG198" s="116">
        <f>IF(MONTH($B198)=7,IF($G198=Paramètres!$F$4,$D198,0),0)</f>
        <v>0</v>
      </c>
      <c r="AH198" s="116">
        <f>IF(MONTH($B198)=8,IF($G198=Paramètres!$H$2,$D198,0),0)</f>
        <v>0</v>
      </c>
      <c r="AI198" s="116">
        <f>IF(MONTH($B198)=8,IF($G198=Paramètres!$F$4,$D198,0),0)</f>
        <v>0</v>
      </c>
      <c r="AJ198" s="116">
        <f>IF(MONTH($B198)=9,IF($G198=Paramètres!$H$2,$D198,0),0)</f>
        <v>0</v>
      </c>
      <c r="AK198" s="116">
        <f>IF(MONTH($B198)=9,IF($G198=Paramètres!$F$4,$D198,0),0)</f>
        <v>0</v>
      </c>
      <c r="AL198" s="116">
        <f>IF(MONTH($B198)=10,IF($G198=Paramètres!$H$2,$D198,0),0)</f>
        <v>0</v>
      </c>
      <c r="AM198" s="116">
        <f>IF(OR(MONTH($B198)=10,MONTH($B198)=11,MONTH($B198)=12),IF($G198=Paramètres!$H$3,$D198,0),0)</f>
        <v>0</v>
      </c>
      <c r="AN198" s="116">
        <f>IF(OR(MONTH($B198)=10,MONTH($B198)=11,MONTH($B198)=12),IF($G198=Paramètres!$H$4,$D198,0),0)</f>
        <v>0</v>
      </c>
      <c r="AO198" s="116">
        <f>IF(OR(MONTH($B198)=10,MONTH($B198)=11,MONTH($B198)=12),IF($G198=Paramètres!$H$5,$D198,0),0)</f>
        <v>0</v>
      </c>
      <c r="AP198" s="116">
        <f>IF(MONTH($B198)=10,IF($G198=Paramètres!$F$4,$D198,0),0)</f>
        <v>0</v>
      </c>
      <c r="AQ198" s="116">
        <f>IF(MONTH($B198)=11,IF($G198=Paramètres!$H$2,$D198,0),0)</f>
        <v>0</v>
      </c>
      <c r="AR198" s="116">
        <f>IF(MONTH($B198)=11,IF($G198=Paramètres!$F$4,$D198,0),0)</f>
        <v>0</v>
      </c>
      <c r="AS198" s="116">
        <f>IF(MONTH($B198)=12,IF($G198=Paramètres!$H$2,$D198,0),0)</f>
        <v>0</v>
      </c>
      <c r="AT198" s="116">
        <f>IF(MONTH($B198)=12,IF($G198=Paramètres!$F$4,$D198,0),0)</f>
        <v>0</v>
      </c>
      <c r="AU198" s="116">
        <f>IF($G198=Paramètres!D$2,$D198,0)</f>
        <v>0</v>
      </c>
      <c r="AV198" s="116">
        <f>IF($G198=Paramètres!D$3,$D198,0)</f>
        <v>0</v>
      </c>
      <c r="AW198" s="116">
        <f>IF($G198=Paramètres!D$4,$D198,0)</f>
        <v>0</v>
      </c>
      <c r="AX198" s="116">
        <f>IF($G198=Paramètres!D$5,$D198,0)</f>
        <v>0</v>
      </c>
      <c r="AY198" s="116">
        <f>IF($G198=Paramètres!D$6,$D198,0)</f>
        <v>0</v>
      </c>
      <c r="AZ198" s="116">
        <f>IF($G198=Paramètres!D$7,$D198,0)</f>
        <v>0</v>
      </c>
      <c r="BA198" s="116">
        <f>IF($G198=Paramètres!D$8,$D198,0)</f>
        <v>0</v>
      </c>
      <c r="BB198" s="116">
        <f>IF($G198=Paramètres!D$9,$D198,0)</f>
        <v>0</v>
      </c>
      <c r="BC198" s="116">
        <f>IF($G198=Paramètres!D$10,$D198,0)</f>
        <v>0</v>
      </c>
      <c r="BD198" s="116">
        <f>IF($G198=Paramètres!D$11,$D198,0)</f>
        <v>0</v>
      </c>
      <c r="BE198" s="116">
        <f>IF($G198=Paramètres!D$12,$D198,0)</f>
        <v>0</v>
      </c>
      <c r="BF198" s="116">
        <f>IF($G198=Paramètres!E$2,$D198,0)</f>
        <v>0</v>
      </c>
      <c r="BG198" s="116">
        <f>IF($G198=Paramètres!E$3,$D198,0)</f>
        <v>0</v>
      </c>
      <c r="BH198" s="116">
        <f>IF($G198=Paramètres!E$4,$D198,0)</f>
        <v>0</v>
      </c>
      <c r="BI198" s="116">
        <f>IF($G198=Paramètres!F$2,$D198,0)</f>
        <v>0</v>
      </c>
      <c r="BJ198" s="116">
        <f>IF($G198=Paramètres!F$3,$D198,0)</f>
        <v>0</v>
      </c>
      <c r="BK198" s="116">
        <f>IF($G198=Paramètres!F$5,$D198,0)</f>
        <v>0</v>
      </c>
      <c r="BL198" s="116">
        <f>IF($G198=Paramètres!F$6,$D198,0)</f>
        <v>0</v>
      </c>
      <c r="BM198" s="116">
        <f>IF($G198=Paramètres!F$7,$D198,0)</f>
        <v>0</v>
      </c>
      <c r="BN198" s="116">
        <f>IF($G198=Paramètres!F$8,$D198,0)</f>
        <v>0</v>
      </c>
      <c r="BO198" s="116">
        <f>IF($G198=Paramètres!F$9,$D198,0)</f>
        <v>0</v>
      </c>
      <c r="BP198" s="116">
        <f t="shared" si="131"/>
        <v>0</v>
      </c>
      <c r="BQ198" s="116">
        <f>IF($G198=Paramètres!H$6,$D198,0)</f>
        <v>0</v>
      </c>
      <c r="BR198" s="116">
        <f>IF($G198=Paramètres!I$2,$D198,0)</f>
        <v>0</v>
      </c>
      <c r="BS198" s="116">
        <f>IF($G198=Paramètres!I$3,$D198,0)</f>
        <v>0</v>
      </c>
      <c r="BT198" s="116">
        <f>IF($G198=Paramètres!I$4,$D198,0)</f>
        <v>0</v>
      </c>
      <c r="BU198" s="116">
        <f>IF($G198=Paramètres!J$2,$D198,0)</f>
        <v>0</v>
      </c>
      <c r="BV198" s="116">
        <f>IF($G198=Paramètres!J$3,$D198,0)</f>
        <v>0</v>
      </c>
      <c r="BW198" s="116">
        <f>IF($G198=Paramètres!J$4,$D198,0)</f>
        <v>0</v>
      </c>
      <c r="BX198" s="116">
        <f t="shared" si="133"/>
        <v>0</v>
      </c>
      <c r="BY198" s="116">
        <f t="shared" si="134"/>
        <v>0</v>
      </c>
      <c r="BZ198" s="116">
        <f t="shared" si="135"/>
        <v>0</v>
      </c>
      <c r="CA198" s="116">
        <f t="shared" si="136"/>
        <v>0</v>
      </c>
      <c r="CB198" s="116">
        <f t="shared" si="137"/>
        <v>0</v>
      </c>
      <c r="CC198" s="116">
        <f t="shared" si="138"/>
        <v>0</v>
      </c>
      <c r="CD198" s="116">
        <f t="shared" si="139"/>
        <v>0</v>
      </c>
      <c r="CE198" s="116">
        <f t="shared" si="140"/>
        <v>0</v>
      </c>
      <c r="CF198" s="116">
        <f t="shared" si="141"/>
        <v>0</v>
      </c>
      <c r="CG198" s="116">
        <f t="shared" si="142"/>
        <v>0</v>
      </c>
      <c r="CH198" s="116">
        <f t="shared" si="143"/>
        <v>0</v>
      </c>
      <c r="CI198" s="116">
        <f t="shared" si="144"/>
        <v>0</v>
      </c>
      <c r="CJ198" s="116">
        <f t="shared" si="145"/>
        <v>0</v>
      </c>
      <c r="CK198" s="116">
        <f t="shared" si="146"/>
        <v>0</v>
      </c>
      <c r="CL198" s="116">
        <f t="shared" si="147"/>
        <v>0</v>
      </c>
      <c r="CM198" s="116">
        <f t="shared" si="148"/>
        <v>0</v>
      </c>
      <c r="CN198" s="116">
        <f t="shared" si="149"/>
        <v>0</v>
      </c>
      <c r="CO198" s="116">
        <f t="shared" si="150"/>
        <v>0</v>
      </c>
      <c r="CP198" s="116">
        <f t="shared" si="151"/>
        <v>0</v>
      </c>
      <c r="CQ198" s="116">
        <f t="shared" si="152"/>
        <v>0</v>
      </c>
      <c r="CR198" s="116">
        <f t="shared" si="153"/>
        <v>0</v>
      </c>
      <c r="CS198" s="116">
        <f t="shared" si="154"/>
        <v>0</v>
      </c>
      <c r="CT198" s="116">
        <f t="shared" si="155"/>
        <v>0</v>
      </c>
      <c r="CU198" s="116">
        <f t="shared" si="156"/>
        <v>0</v>
      </c>
    </row>
    <row r="199" spans="5:99">
      <c r="E199" s="106"/>
      <c r="F199" s="109"/>
      <c r="G199" s="109"/>
      <c r="H199" s="109"/>
      <c r="I199" s="109"/>
      <c r="J199" s="110" t="str">
        <f t="shared" si="132"/>
        <v/>
      </c>
      <c r="K199" s="116">
        <f>IF(MONTH($B199)=1,IF($G199=Paramètres!H$2,$D199,0),0)</f>
        <v>0</v>
      </c>
      <c r="L199" s="116">
        <f>IF(OR(MONTH($B199)=1,MONTH($B199)=2,MONTH($B199)=3),IF($G199=Paramètres!H$3,$D199,0),0)</f>
        <v>0</v>
      </c>
      <c r="M199" s="116">
        <f>IF(OR(MONTH($B199)=1,MONTH($B199)=2,MONTH($B199)=3),IF($G199=Paramètres!H$4,$D199,0),0)</f>
        <v>0</v>
      </c>
      <c r="N199" s="116">
        <f>IF(OR(MONTH($B199)=1,MONTH($B199)=2,MONTH($B199)=3),IF($G199=Paramètres!H$5,$D199,0),0)</f>
        <v>0</v>
      </c>
      <c r="O199" s="116">
        <f>IF(MONTH($B199)=1,IF($G199=Paramètres!F$4,$D199,0),0)</f>
        <v>0</v>
      </c>
      <c r="P199" s="116">
        <f>IF(MONTH($B199)=2,IF($G199=Paramètres!$H$2,$D199,0),0)</f>
        <v>0</v>
      </c>
      <c r="Q199" s="116">
        <f>IF(MONTH($B199)=2,IF($G199=Paramètres!$F$4,$D199,0),0)</f>
        <v>0</v>
      </c>
      <c r="R199" s="116">
        <f>IF(MONTH($B199)=3,IF($G199=Paramètres!$H$2,$D199,0),0)</f>
        <v>0</v>
      </c>
      <c r="S199" s="116">
        <f>IF(MONTH($B199)=3,IF($G199=Paramètres!$F$4,$D199,0),0)</f>
        <v>0</v>
      </c>
      <c r="T199" s="116">
        <f>IF(MONTH($B199)=4,IF($G199=Paramètres!$H$2,$D199,0),0)</f>
        <v>0</v>
      </c>
      <c r="U199" s="116">
        <f>IF(OR(MONTH($B199)=4,MONTH($B199)=5,MONTH($B199)=6),IF($G199=Paramètres!$H$3,$D199,0),0)</f>
        <v>0</v>
      </c>
      <c r="V199" s="116">
        <f>IF(OR(MONTH($B199)=4,MONTH($B199)=5,MONTH($B199)=6),IF($G199=Paramètres!$H$4,$D199,0),0)</f>
        <v>0</v>
      </c>
      <c r="W199" s="116">
        <f>IF(OR(MONTH($B199)=4,MONTH($B199)=5,MONTH($B199)=6),IF($G199=Paramètres!$H$5,$D199,0),0)</f>
        <v>0</v>
      </c>
      <c r="X199" s="116">
        <f>IF(MONTH($B199)=4,IF($G199=Paramètres!$F$4,$D199,0),0)</f>
        <v>0</v>
      </c>
      <c r="Y199" s="116">
        <f>IF(MONTH($B199)=5,IF($G199=Paramètres!$H$2,$D199,0),0)</f>
        <v>0</v>
      </c>
      <c r="Z199" s="116">
        <f>IF(MONTH($B199)=5,IF($G199=Paramètres!$F$4,$D199,0),0)</f>
        <v>0</v>
      </c>
      <c r="AA199" s="116">
        <f>IF(MONTH($B199)=6,IF($G199=Paramètres!$H$2,$D199,0),0)</f>
        <v>0</v>
      </c>
      <c r="AB199" s="116">
        <f>IF(MONTH($B199)=6,IF($G199=Paramètres!$F$4,$D199,0),0)</f>
        <v>0</v>
      </c>
      <c r="AC199" s="116">
        <f>IF(MONTH($B199)=7,IF($G199=Paramètres!$H$2,$D199,0),0)</f>
        <v>0</v>
      </c>
      <c r="AD199" s="116">
        <f>IF(OR(MONTH($B199)=7,MONTH($B199)=8,MONTH($B199)=9),IF($G199=Paramètres!$H$3,$D199,0),0)</f>
        <v>0</v>
      </c>
      <c r="AE199" s="116">
        <f>IF(OR(MONTH($B199)=7,MONTH($B199)=8,MONTH($B199)=9),IF($G199=Paramètres!$H$4,$D199,0),0)</f>
        <v>0</v>
      </c>
      <c r="AF199" s="116">
        <f>IF(OR(MONTH($B199)=7,MONTH($B199)=8,MONTH($B199)=9),IF($G199=Paramètres!$H$5,$D199,0),0)</f>
        <v>0</v>
      </c>
      <c r="AG199" s="116">
        <f>IF(MONTH($B199)=7,IF($G199=Paramètres!$F$4,$D199,0),0)</f>
        <v>0</v>
      </c>
      <c r="AH199" s="116">
        <f>IF(MONTH($B199)=8,IF($G199=Paramètres!$H$2,$D199,0),0)</f>
        <v>0</v>
      </c>
      <c r="AI199" s="116">
        <f>IF(MONTH($B199)=8,IF($G199=Paramètres!$F$4,$D199,0),0)</f>
        <v>0</v>
      </c>
      <c r="AJ199" s="116">
        <f>IF(MONTH($B199)=9,IF($G199=Paramètres!$H$2,$D199,0),0)</f>
        <v>0</v>
      </c>
      <c r="AK199" s="116">
        <f>IF(MONTH($B199)=9,IF($G199=Paramètres!$F$4,$D199,0),0)</f>
        <v>0</v>
      </c>
      <c r="AL199" s="116">
        <f>IF(MONTH($B199)=10,IF($G199=Paramètres!$H$2,$D199,0),0)</f>
        <v>0</v>
      </c>
      <c r="AM199" s="116">
        <f>IF(OR(MONTH($B199)=10,MONTH($B199)=11,MONTH($B199)=12),IF($G199=Paramètres!$H$3,$D199,0),0)</f>
        <v>0</v>
      </c>
      <c r="AN199" s="116">
        <f>IF(OR(MONTH($B199)=10,MONTH($B199)=11,MONTH($B199)=12),IF($G199=Paramètres!$H$4,$D199,0),0)</f>
        <v>0</v>
      </c>
      <c r="AO199" s="116">
        <f>IF(OR(MONTH($B199)=10,MONTH($B199)=11,MONTH($B199)=12),IF($G199=Paramètres!$H$5,$D199,0),0)</f>
        <v>0</v>
      </c>
      <c r="AP199" s="116">
        <f>IF(MONTH($B199)=10,IF($G199=Paramètres!$F$4,$D199,0),0)</f>
        <v>0</v>
      </c>
      <c r="AQ199" s="116">
        <f>IF(MONTH($B199)=11,IF($G199=Paramètres!$H$2,$D199,0),0)</f>
        <v>0</v>
      </c>
      <c r="AR199" s="116">
        <f>IF(MONTH($B199)=11,IF($G199=Paramètres!$F$4,$D199,0),0)</f>
        <v>0</v>
      </c>
      <c r="AS199" s="116">
        <f>IF(MONTH($B199)=12,IF($G199=Paramètres!$H$2,$D199,0),0)</f>
        <v>0</v>
      </c>
      <c r="AT199" s="116">
        <f>IF(MONTH($B199)=12,IF($G199=Paramètres!$F$4,$D199,0),0)</f>
        <v>0</v>
      </c>
      <c r="AU199" s="116">
        <f>IF($G199=Paramètres!D$2,$D199,0)</f>
        <v>0</v>
      </c>
      <c r="AV199" s="116">
        <f>IF($G199=Paramètres!D$3,$D199,0)</f>
        <v>0</v>
      </c>
      <c r="AW199" s="116">
        <f>IF($G199=Paramètres!D$4,$D199,0)</f>
        <v>0</v>
      </c>
      <c r="AX199" s="116">
        <f>IF($G199=Paramètres!D$5,$D199,0)</f>
        <v>0</v>
      </c>
      <c r="AY199" s="116">
        <f>IF($G199=Paramètres!D$6,$D199,0)</f>
        <v>0</v>
      </c>
      <c r="AZ199" s="116">
        <f>IF($G199=Paramètres!D$7,$D199,0)</f>
        <v>0</v>
      </c>
      <c r="BA199" s="116">
        <f>IF($G199=Paramètres!D$8,$D199,0)</f>
        <v>0</v>
      </c>
      <c r="BB199" s="116">
        <f>IF($G199=Paramètres!D$9,$D199,0)</f>
        <v>0</v>
      </c>
      <c r="BC199" s="116">
        <f>IF($G199=Paramètres!D$10,$D199,0)</f>
        <v>0</v>
      </c>
      <c r="BD199" s="116">
        <f>IF($G199=Paramètres!D$11,$D199,0)</f>
        <v>0</v>
      </c>
      <c r="BE199" s="116">
        <f>IF($G199=Paramètres!D$12,$D199,0)</f>
        <v>0</v>
      </c>
      <c r="BF199" s="116">
        <f>IF($G199=Paramètres!E$2,$D199,0)</f>
        <v>0</v>
      </c>
      <c r="BG199" s="116">
        <f>IF($G199=Paramètres!E$3,$D199,0)</f>
        <v>0</v>
      </c>
      <c r="BH199" s="116">
        <f>IF($G199=Paramètres!E$4,$D199,0)</f>
        <v>0</v>
      </c>
      <c r="BI199" s="116">
        <f>IF($G199=Paramètres!F$2,$D199,0)</f>
        <v>0</v>
      </c>
      <c r="BJ199" s="116">
        <f>IF($G199=Paramètres!F$3,$D199,0)</f>
        <v>0</v>
      </c>
      <c r="BK199" s="116">
        <f>IF($G199=Paramètres!F$5,$D199,0)</f>
        <v>0</v>
      </c>
      <c r="BL199" s="116">
        <f>IF($G199=Paramètres!F$6,$D199,0)</f>
        <v>0</v>
      </c>
      <c r="BM199" s="116">
        <f>IF($G199=Paramètres!F$7,$D199,0)</f>
        <v>0</v>
      </c>
      <c r="BN199" s="116">
        <f>IF($G199=Paramètres!F$8,$D199,0)</f>
        <v>0</v>
      </c>
      <c r="BO199" s="116">
        <f>IF($G199=Paramètres!F$9,$D199,0)</f>
        <v>0</v>
      </c>
      <c r="BP199" s="116">
        <f t="shared" si="131"/>
        <v>0</v>
      </c>
      <c r="BQ199" s="116">
        <f>IF($G199=Paramètres!H$6,$D199,0)</f>
        <v>0</v>
      </c>
      <c r="BR199" s="116">
        <f>IF($G199=Paramètres!I$2,$D199,0)</f>
        <v>0</v>
      </c>
      <c r="BS199" s="116">
        <f>IF($G199=Paramètres!I$3,$D199,0)</f>
        <v>0</v>
      </c>
      <c r="BT199" s="116">
        <f>IF($G199=Paramètres!I$4,$D199,0)</f>
        <v>0</v>
      </c>
      <c r="BU199" s="116">
        <f>IF($G199=Paramètres!J$2,$D199,0)</f>
        <v>0</v>
      </c>
      <c r="BV199" s="116">
        <f>IF($G199=Paramètres!J$3,$D199,0)</f>
        <v>0</v>
      </c>
      <c r="BW199" s="116">
        <f>IF($G199=Paramètres!J$4,$D199,0)</f>
        <v>0</v>
      </c>
      <c r="BX199" s="116">
        <f t="shared" si="133"/>
        <v>0</v>
      </c>
      <c r="BY199" s="116">
        <f t="shared" si="134"/>
        <v>0</v>
      </c>
      <c r="BZ199" s="116">
        <f t="shared" si="135"/>
        <v>0</v>
      </c>
      <c r="CA199" s="116">
        <f t="shared" si="136"/>
        <v>0</v>
      </c>
      <c r="CB199" s="116">
        <f t="shared" si="137"/>
        <v>0</v>
      </c>
      <c r="CC199" s="116">
        <f t="shared" si="138"/>
        <v>0</v>
      </c>
      <c r="CD199" s="116">
        <f t="shared" si="139"/>
        <v>0</v>
      </c>
      <c r="CE199" s="116">
        <f t="shared" si="140"/>
        <v>0</v>
      </c>
      <c r="CF199" s="116">
        <f t="shared" si="141"/>
        <v>0</v>
      </c>
      <c r="CG199" s="116">
        <f t="shared" si="142"/>
        <v>0</v>
      </c>
      <c r="CH199" s="116">
        <f t="shared" si="143"/>
        <v>0</v>
      </c>
      <c r="CI199" s="116">
        <f t="shared" si="144"/>
        <v>0</v>
      </c>
      <c r="CJ199" s="116">
        <f t="shared" si="145"/>
        <v>0</v>
      </c>
      <c r="CK199" s="116">
        <f t="shared" si="146"/>
        <v>0</v>
      </c>
      <c r="CL199" s="116">
        <f t="shared" si="147"/>
        <v>0</v>
      </c>
      <c r="CM199" s="116">
        <f t="shared" si="148"/>
        <v>0</v>
      </c>
      <c r="CN199" s="116">
        <f t="shared" si="149"/>
        <v>0</v>
      </c>
      <c r="CO199" s="116">
        <f t="shared" si="150"/>
        <v>0</v>
      </c>
      <c r="CP199" s="116">
        <f t="shared" si="151"/>
        <v>0</v>
      </c>
      <c r="CQ199" s="116">
        <f t="shared" si="152"/>
        <v>0</v>
      </c>
      <c r="CR199" s="116">
        <f t="shared" si="153"/>
        <v>0</v>
      </c>
      <c r="CS199" s="116">
        <f t="shared" si="154"/>
        <v>0</v>
      </c>
      <c r="CT199" s="116">
        <f t="shared" si="155"/>
        <v>0</v>
      </c>
      <c r="CU199" s="116">
        <f t="shared" si="156"/>
        <v>0</v>
      </c>
    </row>
    <row r="200" spans="5:99">
      <c r="E200" s="106"/>
      <c r="F200" s="109"/>
      <c r="G200" s="109"/>
      <c r="H200" s="109"/>
      <c r="I200" s="109"/>
      <c r="J200" s="110" t="str">
        <f t="shared" si="132"/>
        <v/>
      </c>
      <c r="K200" s="116">
        <f>IF(MONTH($B200)=1,IF($G200=Paramètres!H$2,$D200,0),0)</f>
        <v>0</v>
      </c>
      <c r="L200" s="116">
        <f>IF(OR(MONTH($B200)=1,MONTH($B200)=2,MONTH($B200)=3),IF($G200=Paramètres!H$3,$D200,0),0)</f>
        <v>0</v>
      </c>
      <c r="M200" s="116">
        <f>IF(OR(MONTH($B200)=1,MONTH($B200)=2,MONTH($B200)=3),IF($G200=Paramètres!H$4,$D200,0),0)</f>
        <v>0</v>
      </c>
      <c r="N200" s="116">
        <f>IF(OR(MONTH($B200)=1,MONTH($B200)=2,MONTH($B200)=3),IF($G200=Paramètres!H$5,$D200,0),0)</f>
        <v>0</v>
      </c>
      <c r="O200" s="116">
        <f>IF(MONTH($B200)=1,IF($G200=Paramètres!F$4,$D200,0),0)</f>
        <v>0</v>
      </c>
      <c r="P200" s="116">
        <f>IF(MONTH($B200)=2,IF($G200=Paramètres!$H$2,$D200,0),0)</f>
        <v>0</v>
      </c>
      <c r="Q200" s="116">
        <f>IF(MONTH($B200)=2,IF($G200=Paramètres!$F$4,$D200,0),0)</f>
        <v>0</v>
      </c>
      <c r="R200" s="116">
        <f>IF(MONTH($B200)=3,IF($G200=Paramètres!$H$2,$D200,0),0)</f>
        <v>0</v>
      </c>
      <c r="S200" s="116">
        <f>IF(MONTH($B200)=3,IF($G200=Paramètres!$F$4,$D200,0),0)</f>
        <v>0</v>
      </c>
      <c r="T200" s="116">
        <f>IF(MONTH($B200)=4,IF($G200=Paramètres!$H$2,$D200,0),0)</f>
        <v>0</v>
      </c>
      <c r="U200" s="116">
        <f>IF(OR(MONTH($B200)=4,MONTH($B200)=5,MONTH($B200)=6),IF($G200=Paramètres!$H$3,$D200,0),0)</f>
        <v>0</v>
      </c>
      <c r="V200" s="116">
        <f>IF(OR(MONTH($B200)=4,MONTH($B200)=5,MONTH($B200)=6),IF($G200=Paramètres!$H$4,$D200,0),0)</f>
        <v>0</v>
      </c>
      <c r="W200" s="116">
        <f>IF(OR(MONTH($B200)=4,MONTH($B200)=5,MONTH($B200)=6),IF($G200=Paramètres!$H$5,$D200,0),0)</f>
        <v>0</v>
      </c>
      <c r="X200" s="116">
        <f>IF(MONTH($B200)=4,IF($G200=Paramètres!$F$4,$D200,0),0)</f>
        <v>0</v>
      </c>
      <c r="Y200" s="116">
        <f>IF(MONTH($B200)=5,IF($G200=Paramètres!$H$2,$D200,0),0)</f>
        <v>0</v>
      </c>
      <c r="Z200" s="116">
        <f>IF(MONTH($B200)=5,IF($G200=Paramètres!$F$4,$D200,0),0)</f>
        <v>0</v>
      </c>
      <c r="AA200" s="116">
        <f>IF(MONTH($B200)=6,IF($G200=Paramètres!$H$2,$D200,0),0)</f>
        <v>0</v>
      </c>
      <c r="AB200" s="116">
        <f>IF(MONTH($B200)=6,IF($G200=Paramètres!$F$4,$D200,0),0)</f>
        <v>0</v>
      </c>
      <c r="AC200" s="116">
        <f>IF(MONTH($B200)=7,IF($G200=Paramètres!$H$2,$D200,0),0)</f>
        <v>0</v>
      </c>
      <c r="AD200" s="116">
        <f>IF(OR(MONTH($B200)=7,MONTH($B200)=8,MONTH($B200)=9),IF($G200=Paramètres!$H$3,$D200,0),0)</f>
        <v>0</v>
      </c>
      <c r="AE200" s="116">
        <f>IF(OR(MONTH($B200)=7,MONTH($B200)=8,MONTH($B200)=9),IF($G200=Paramètres!$H$4,$D200,0),0)</f>
        <v>0</v>
      </c>
      <c r="AF200" s="116">
        <f>IF(OR(MONTH($B200)=7,MONTH($B200)=8,MONTH($B200)=9),IF($G200=Paramètres!$H$5,$D200,0),0)</f>
        <v>0</v>
      </c>
      <c r="AG200" s="116">
        <f>IF(MONTH($B200)=7,IF($G200=Paramètres!$F$4,$D200,0),0)</f>
        <v>0</v>
      </c>
      <c r="AH200" s="116">
        <f>IF(MONTH($B200)=8,IF($G200=Paramètres!$H$2,$D200,0),0)</f>
        <v>0</v>
      </c>
      <c r="AI200" s="116">
        <f>IF(MONTH($B200)=8,IF($G200=Paramètres!$F$4,$D200,0),0)</f>
        <v>0</v>
      </c>
      <c r="AJ200" s="116">
        <f>IF(MONTH($B200)=9,IF($G200=Paramètres!$H$2,$D200,0),0)</f>
        <v>0</v>
      </c>
      <c r="AK200" s="116">
        <f>IF(MONTH($B200)=9,IF($G200=Paramètres!$F$4,$D200,0),0)</f>
        <v>0</v>
      </c>
      <c r="AL200" s="116">
        <f>IF(MONTH($B200)=10,IF($G200=Paramètres!$H$2,$D200,0),0)</f>
        <v>0</v>
      </c>
      <c r="AM200" s="116">
        <f>IF(OR(MONTH($B200)=10,MONTH($B200)=11,MONTH($B200)=12),IF($G200=Paramètres!$H$3,$D200,0),0)</f>
        <v>0</v>
      </c>
      <c r="AN200" s="116">
        <f>IF(OR(MONTH($B200)=10,MONTH($B200)=11,MONTH($B200)=12),IF($G200=Paramètres!$H$4,$D200,0),0)</f>
        <v>0</v>
      </c>
      <c r="AO200" s="116">
        <f>IF(OR(MONTH($B200)=10,MONTH($B200)=11,MONTH($B200)=12),IF($G200=Paramètres!$H$5,$D200,0),0)</f>
        <v>0</v>
      </c>
      <c r="AP200" s="116">
        <f>IF(MONTH($B200)=10,IF($G200=Paramètres!$F$4,$D200,0),0)</f>
        <v>0</v>
      </c>
      <c r="AQ200" s="116">
        <f>IF(MONTH($B200)=11,IF($G200=Paramètres!$H$2,$D200,0),0)</f>
        <v>0</v>
      </c>
      <c r="AR200" s="116">
        <f>IF(MONTH($B200)=11,IF($G200=Paramètres!$F$4,$D200,0),0)</f>
        <v>0</v>
      </c>
      <c r="AS200" s="116">
        <f>IF(MONTH($B200)=12,IF($G200=Paramètres!$H$2,$D200,0),0)</f>
        <v>0</v>
      </c>
      <c r="AT200" s="116">
        <f>IF(MONTH($B200)=12,IF($G200=Paramètres!$F$4,$D200,0),0)</f>
        <v>0</v>
      </c>
      <c r="AU200" s="116">
        <f>IF($G200=Paramètres!D$2,$D200,0)</f>
        <v>0</v>
      </c>
      <c r="AV200" s="116">
        <f>IF($G200=Paramètres!D$3,$D200,0)</f>
        <v>0</v>
      </c>
      <c r="AW200" s="116">
        <f>IF($G200=Paramètres!D$4,$D200,0)</f>
        <v>0</v>
      </c>
      <c r="AX200" s="116">
        <f>IF($G200=Paramètres!D$5,$D200,0)</f>
        <v>0</v>
      </c>
      <c r="AY200" s="116">
        <f>IF($G200=Paramètres!D$6,$D200,0)</f>
        <v>0</v>
      </c>
      <c r="AZ200" s="116">
        <f>IF($G200=Paramètres!D$7,$D200,0)</f>
        <v>0</v>
      </c>
      <c r="BA200" s="116">
        <f>IF($G200=Paramètres!D$8,$D200,0)</f>
        <v>0</v>
      </c>
      <c r="BB200" s="116">
        <f>IF($G200=Paramètres!D$9,$D200,0)</f>
        <v>0</v>
      </c>
      <c r="BC200" s="116">
        <f>IF($G200=Paramètres!D$10,$D200,0)</f>
        <v>0</v>
      </c>
      <c r="BD200" s="116">
        <f>IF($G200=Paramètres!D$11,$D200,0)</f>
        <v>0</v>
      </c>
      <c r="BE200" s="116">
        <f>IF($G200=Paramètres!D$12,$D200,0)</f>
        <v>0</v>
      </c>
      <c r="BF200" s="116">
        <f>IF($G200=Paramètres!E$2,$D200,0)</f>
        <v>0</v>
      </c>
      <c r="BG200" s="116">
        <f>IF($G200=Paramètres!E$3,$D200,0)</f>
        <v>0</v>
      </c>
      <c r="BH200" s="116">
        <f>IF($G200=Paramètres!E$4,$D200,0)</f>
        <v>0</v>
      </c>
      <c r="BI200" s="116">
        <f>IF($G200=Paramètres!F$2,$D200,0)</f>
        <v>0</v>
      </c>
      <c r="BJ200" s="116">
        <f>IF($G200=Paramètres!F$3,$D200,0)</f>
        <v>0</v>
      </c>
      <c r="BK200" s="116">
        <f>IF($G200=Paramètres!F$5,$D200,0)</f>
        <v>0</v>
      </c>
      <c r="BL200" s="116">
        <f>IF($G200=Paramètres!F$6,$D200,0)</f>
        <v>0</v>
      </c>
      <c r="BM200" s="116">
        <f>IF($G200=Paramètres!F$7,$D200,0)</f>
        <v>0</v>
      </c>
      <c r="BN200" s="116">
        <f>IF($G200=Paramètres!F$8,$D200,0)</f>
        <v>0</v>
      </c>
      <c r="BO200" s="116">
        <f>IF($G200=Paramètres!F$9,$D200,0)</f>
        <v>0</v>
      </c>
      <c r="BP200" s="116">
        <f t="shared" si="131"/>
        <v>0</v>
      </c>
      <c r="BQ200" s="116">
        <f>IF($G200=Paramètres!H$6,$D200,0)</f>
        <v>0</v>
      </c>
      <c r="BR200" s="116">
        <f>IF($G200=Paramètres!I$2,$D200,0)</f>
        <v>0</v>
      </c>
      <c r="BS200" s="116">
        <f>IF($G200=Paramètres!I$3,$D200,0)</f>
        <v>0</v>
      </c>
      <c r="BT200" s="116">
        <f>IF($G200=Paramètres!I$4,$D200,0)</f>
        <v>0</v>
      </c>
      <c r="BU200" s="116">
        <f>IF($G200=Paramètres!J$2,$D200,0)</f>
        <v>0</v>
      </c>
      <c r="BV200" s="116">
        <f>IF($G200=Paramètres!J$3,$D200,0)</f>
        <v>0</v>
      </c>
      <c r="BW200" s="116">
        <f>IF($G200=Paramètres!J$4,$D200,0)</f>
        <v>0</v>
      </c>
      <c r="BX200" s="116">
        <f t="shared" si="133"/>
        <v>0</v>
      </c>
      <c r="BY200" s="116">
        <f t="shared" si="134"/>
        <v>0</v>
      </c>
      <c r="BZ200" s="116">
        <f t="shared" si="135"/>
        <v>0</v>
      </c>
      <c r="CA200" s="116">
        <f t="shared" si="136"/>
        <v>0</v>
      </c>
      <c r="CB200" s="116">
        <f t="shared" si="137"/>
        <v>0</v>
      </c>
      <c r="CC200" s="116">
        <f t="shared" si="138"/>
        <v>0</v>
      </c>
      <c r="CD200" s="116">
        <f t="shared" si="139"/>
        <v>0</v>
      </c>
      <c r="CE200" s="116">
        <f t="shared" si="140"/>
        <v>0</v>
      </c>
      <c r="CF200" s="116">
        <f t="shared" si="141"/>
        <v>0</v>
      </c>
      <c r="CG200" s="116">
        <f t="shared" si="142"/>
        <v>0</v>
      </c>
      <c r="CH200" s="116">
        <f t="shared" si="143"/>
        <v>0</v>
      </c>
      <c r="CI200" s="116">
        <f t="shared" si="144"/>
        <v>0</v>
      </c>
      <c r="CJ200" s="116">
        <f t="shared" si="145"/>
        <v>0</v>
      </c>
      <c r="CK200" s="116">
        <f t="shared" si="146"/>
        <v>0</v>
      </c>
      <c r="CL200" s="116">
        <f t="shared" si="147"/>
        <v>0</v>
      </c>
      <c r="CM200" s="116">
        <f t="shared" si="148"/>
        <v>0</v>
      </c>
      <c r="CN200" s="116">
        <f t="shared" si="149"/>
        <v>0</v>
      </c>
      <c r="CO200" s="116">
        <f t="shared" si="150"/>
        <v>0</v>
      </c>
      <c r="CP200" s="116">
        <f t="shared" si="151"/>
        <v>0</v>
      </c>
      <c r="CQ200" s="116">
        <f t="shared" si="152"/>
        <v>0</v>
      </c>
      <c r="CR200" s="116">
        <f t="shared" si="153"/>
        <v>0</v>
      </c>
      <c r="CS200" s="116">
        <f t="shared" si="154"/>
        <v>0</v>
      </c>
      <c r="CT200" s="116">
        <f t="shared" si="155"/>
        <v>0</v>
      </c>
      <c r="CU200" s="116">
        <f t="shared" si="156"/>
        <v>0</v>
      </c>
    </row>
    <row r="201" spans="5:99">
      <c r="E201" s="106"/>
      <c r="F201" s="109"/>
      <c r="G201" s="109"/>
      <c r="H201" s="109"/>
      <c r="I201" s="109"/>
      <c r="J201" s="110" t="str">
        <f t="shared" si="132"/>
        <v/>
      </c>
      <c r="K201" s="116">
        <f>IF(MONTH($B201)=1,IF($G201=Paramètres!H$2,$D201,0),0)</f>
        <v>0</v>
      </c>
      <c r="L201" s="116">
        <f>IF(OR(MONTH($B201)=1,MONTH($B201)=2,MONTH($B201)=3),IF($G201=Paramètres!H$3,$D201,0),0)</f>
        <v>0</v>
      </c>
      <c r="M201" s="116">
        <f>IF(OR(MONTH($B201)=1,MONTH($B201)=2,MONTH($B201)=3),IF($G201=Paramètres!H$4,$D201,0),0)</f>
        <v>0</v>
      </c>
      <c r="N201" s="116">
        <f>IF(OR(MONTH($B201)=1,MONTH($B201)=2,MONTH($B201)=3),IF($G201=Paramètres!H$5,$D201,0),0)</f>
        <v>0</v>
      </c>
      <c r="O201" s="116">
        <f>IF(MONTH($B201)=1,IF($G201=Paramètres!F$4,$D201,0),0)</f>
        <v>0</v>
      </c>
      <c r="P201" s="116">
        <f>IF(MONTH($B201)=2,IF($G201=Paramètres!$H$2,$D201,0),0)</f>
        <v>0</v>
      </c>
      <c r="Q201" s="116">
        <f>IF(MONTH($B201)=2,IF($G201=Paramètres!$F$4,$D201,0),0)</f>
        <v>0</v>
      </c>
      <c r="R201" s="116">
        <f>IF(MONTH($B201)=3,IF($G201=Paramètres!$H$2,$D201,0),0)</f>
        <v>0</v>
      </c>
      <c r="S201" s="116">
        <f>IF(MONTH($B201)=3,IF($G201=Paramètres!$F$4,$D201,0),0)</f>
        <v>0</v>
      </c>
      <c r="T201" s="116">
        <f>IF(MONTH($B201)=4,IF($G201=Paramètres!$H$2,$D201,0),0)</f>
        <v>0</v>
      </c>
      <c r="U201" s="116">
        <f>IF(OR(MONTH($B201)=4,MONTH($B201)=5,MONTH($B201)=6),IF($G201=Paramètres!$H$3,$D201,0),0)</f>
        <v>0</v>
      </c>
      <c r="V201" s="116">
        <f>IF(OR(MONTH($B201)=4,MONTH($B201)=5,MONTH($B201)=6),IF($G201=Paramètres!$H$4,$D201,0),0)</f>
        <v>0</v>
      </c>
      <c r="W201" s="116">
        <f>IF(OR(MONTH($B201)=4,MONTH($B201)=5,MONTH($B201)=6),IF($G201=Paramètres!$H$5,$D201,0),0)</f>
        <v>0</v>
      </c>
      <c r="X201" s="116">
        <f>IF(MONTH($B201)=4,IF($G201=Paramètres!$F$4,$D201,0),0)</f>
        <v>0</v>
      </c>
      <c r="Y201" s="116">
        <f>IF(MONTH($B201)=5,IF($G201=Paramètres!$H$2,$D201,0),0)</f>
        <v>0</v>
      </c>
      <c r="Z201" s="116">
        <f>IF(MONTH($B201)=5,IF($G201=Paramètres!$F$4,$D201,0),0)</f>
        <v>0</v>
      </c>
      <c r="AA201" s="116">
        <f>IF(MONTH($B201)=6,IF($G201=Paramètres!$H$2,$D201,0),0)</f>
        <v>0</v>
      </c>
      <c r="AB201" s="116">
        <f>IF(MONTH($B201)=6,IF($G201=Paramètres!$F$4,$D201,0),0)</f>
        <v>0</v>
      </c>
      <c r="AC201" s="116">
        <f>IF(MONTH($B201)=7,IF($G201=Paramètres!$H$2,$D201,0),0)</f>
        <v>0</v>
      </c>
      <c r="AD201" s="116">
        <f>IF(OR(MONTH($B201)=7,MONTH($B201)=8,MONTH($B201)=9),IF($G201=Paramètres!$H$3,$D201,0),0)</f>
        <v>0</v>
      </c>
      <c r="AE201" s="116">
        <f>IF(OR(MONTH($B201)=7,MONTH($B201)=8,MONTH($B201)=9),IF($G201=Paramètres!$H$4,$D201,0),0)</f>
        <v>0</v>
      </c>
      <c r="AF201" s="116">
        <f>IF(OR(MONTH($B201)=7,MONTH($B201)=8,MONTH($B201)=9),IF($G201=Paramètres!$H$5,$D201,0),0)</f>
        <v>0</v>
      </c>
      <c r="AG201" s="116">
        <f>IF(MONTH($B201)=7,IF($G201=Paramètres!$F$4,$D201,0),0)</f>
        <v>0</v>
      </c>
      <c r="AH201" s="116">
        <f>IF(MONTH($B201)=8,IF($G201=Paramètres!$H$2,$D201,0),0)</f>
        <v>0</v>
      </c>
      <c r="AI201" s="116">
        <f>IF(MONTH($B201)=8,IF($G201=Paramètres!$F$4,$D201,0),0)</f>
        <v>0</v>
      </c>
      <c r="AJ201" s="116">
        <f>IF(MONTH($B201)=9,IF($G201=Paramètres!$H$2,$D201,0),0)</f>
        <v>0</v>
      </c>
      <c r="AK201" s="116">
        <f>IF(MONTH($B201)=9,IF($G201=Paramètres!$F$4,$D201,0),0)</f>
        <v>0</v>
      </c>
      <c r="AL201" s="116">
        <f>IF(MONTH($B201)=10,IF($G201=Paramètres!$H$2,$D201,0),0)</f>
        <v>0</v>
      </c>
      <c r="AM201" s="116">
        <f>IF(OR(MONTH($B201)=10,MONTH($B201)=11,MONTH($B201)=12),IF($G201=Paramètres!$H$3,$D201,0),0)</f>
        <v>0</v>
      </c>
      <c r="AN201" s="116">
        <f>IF(OR(MONTH($B201)=10,MONTH($B201)=11,MONTH($B201)=12),IF($G201=Paramètres!$H$4,$D201,0),0)</f>
        <v>0</v>
      </c>
      <c r="AO201" s="116">
        <f>IF(OR(MONTH($B201)=10,MONTH($B201)=11,MONTH($B201)=12),IF($G201=Paramètres!$H$5,$D201,0),0)</f>
        <v>0</v>
      </c>
      <c r="AP201" s="116">
        <f>IF(MONTH($B201)=10,IF($G201=Paramètres!$F$4,$D201,0),0)</f>
        <v>0</v>
      </c>
      <c r="AQ201" s="116">
        <f>IF(MONTH($B201)=11,IF($G201=Paramètres!$H$2,$D201,0),0)</f>
        <v>0</v>
      </c>
      <c r="AR201" s="116">
        <f>IF(MONTH($B201)=11,IF($G201=Paramètres!$F$4,$D201,0),0)</f>
        <v>0</v>
      </c>
      <c r="AS201" s="116">
        <f>IF(MONTH($B201)=12,IF($G201=Paramètres!$H$2,$D201,0),0)</f>
        <v>0</v>
      </c>
      <c r="AT201" s="116">
        <f>IF(MONTH($B201)=12,IF($G201=Paramètres!$F$4,$D201,0),0)</f>
        <v>0</v>
      </c>
      <c r="AU201" s="116">
        <f>IF($G201=Paramètres!D$2,$D201,0)</f>
        <v>0</v>
      </c>
      <c r="AV201" s="116">
        <f>IF($G201=Paramètres!D$3,$D201,0)</f>
        <v>0</v>
      </c>
      <c r="AW201" s="116">
        <f>IF($G201=Paramètres!D$4,$D201,0)</f>
        <v>0</v>
      </c>
      <c r="AX201" s="116">
        <f>IF($G201=Paramètres!D$5,$D201,0)</f>
        <v>0</v>
      </c>
      <c r="AY201" s="116">
        <f>IF($G201=Paramètres!D$6,$D201,0)</f>
        <v>0</v>
      </c>
      <c r="AZ201" s="116">
        <f>IF($G201=Paramètres!D$7,$D201,0)</f>
        <v>0</v>
      </c>
      <c r="BA201" s="116">
        <f>IF($G201=Paramètres!D$8,$D201,0)</f>
        <v>0</v>
      </c>
      <c r="BB201" s="116">
        <f>IF($G201=Paramètres!D$9,$D201,0)</f>
        <v>0</v>
      </c>
      <c r="BC201" s="116">
        <f>IF($G201=Paramètres!D$10,$D201,0)</f>
        <v>0</v>
      </c>
      <c r="BD201" s="116">
        <f>IF($G201=Paramètres!D$11,$D201,0)</f>
        <v>0</v>
      </c>
      <c r="BE201" s="116">
        <f>IF($G201=Paramètres!D$12,$D201,0)</f>
        <v>0</v>
      </c>
      <c r="BF201" s="116">
        <f>IF($G201=Paramètres!E$2,$D201,0)</f>
        <v>0</v>
      </c>
      <c r="BG201" s="116">
        <f>IF($G201=Paramètres!E$3,$D201,0)</f>
        <v>0</v>
      </c>
      <c r="BH201" s="116">
        <f>IF($G201=Paramètres!E$4,$D201,0)</f>
        <v>0</v>
      </c>
      <c r="BI201" s="116">
        <f>IF($G201=Paramètres!F$2,$D201,0)</f>
        <v>0</v>
      </c>
      <c r="BJ201" s="116">
        <f>IF($G201=Paramètres!F$3,$D201,0)</f>
        <v>0</v>
      </c>
      <c r="BK201" s="116">
        <f>IF($G201=Paramètres!F$5,$D201,0)</f>
        <v>0</v>
      </c>
      <c r="BL201" s="116">
        <f>IF($G201=Paramètres!F$6,$D201,0)</f>
        <v>0</v>
      </c>
      <c r="BM201" s="116">
        <f>IF($G201=Paramètres!F$7,$D201,0)</f>
        <v>0</v>
      </c>
      <c r="BN201" s="116">
        <f>IF($G201=Paramètres!F$8,$D201,0)</f>
        <v>0</v>
      </c>
      <c r="BO201" s="116">
        <f>IF($G201=Paramètres!F$9,$D201,0)</f>
        <v>0</v>
      </c>
      <c r="BP201" s="116">
        <f t="shared" si="131"/>
        <v>0</v>
      </c>
      <c r="BQ201" s="116">
        <f>IF($G201=Paramètres!H$6,$D201,0)</f>
        <v>0</v>
      </c>
      <c r="BR201" s="116">
        <f>IF($G201=Paramètres!I$2,$D201,0)</f>
        <v>0</v>
      </c>
      <c r="BS201" s="116">
        <f>IF($G201=Paramètres!I$3,$D201,0)</f>
        <v>0</v>
      </c>
      <c r="BT201" s="116">
        <f>IF($G201=Paramètres!I$4,$D201,0)</f>
        <v>0</v>
      </c>
      <c r="BU201" s="116">
        <f>IF($G201=Paramètres!J$2,$D201,0)</f>
        <v>0</v>
      </c>
      <c r="BV201" s="116">
        <f>IF($G201=Paramètres!J$3,$D201,0)</f>
        <v>0</v>
      </c>
      <c r="BW201" s="116">
        <f>IF($G201=Paramètres!J$4,$D201,0)</f>
        <v>0</v>
      </c>
      <c r="BX201" s="116">
        <f t="shared" si="133"/>
        <v>0</v>
      </c>
      <c r="BY201" s="116">
        <f t="shared" si="134"/>
        <v>0</v>
      </c>
      <c r="BZ201" s="116">
        <f t="shared" si="135"/>
        <v>0</v>
      </c>
      <c r="CA201" s="116">
        <f t="shared" si="136"/>
        <v>0</v>
      </c>
      <c r="CB201" s="116">
        <f t="shared" si="137"/>
        <v>0</v>
      </c>
      <c r="CC201" s="116">
        <f t="shared" si="138"/>
        <v>0</v>
      </c>
      <c r="CD201" s="116">
        <f t="shared" si="139"/>
        <v>0</v>
      </c>
      <c r="CE201" s="116">
        <f t="shared" si="140"/>
        <v>0</v>
      </c>
      <c r="CF201" s="116">
        <f t="shared" si="141"/>
        <v>0</v>
      </c>
      <c r="CG201" s="116">
        <f t="shared" si="142"/>
        <v>0</v>
      </c>
      <c r="CH201" s="116">
        <f t="shared" si="143"/>
        <v>0</v>
      </c>
      <c r="CI201" s="116">
        <f t="shared" si="144"/>
        <v>0</v>
      </c>
      <c r="CJ201" s="116">
        <f t="shared" si="145"/>
        <v>0</v>
      </c>
      <c r="CK201" s="116">
        <f t="shared" si="146"/>
        <v>0</v>
      </c>
      <c r="CL201" s="116">
        <f t="shared" si="147"/>
        <v>0</v>
      </c>
      <c r="CM201" s="116">
        <f t="shared" si="148"/>
        <v>0</v>
      </c>
      <c r="CN201" s="116">
        <f t="shared" si="149"/>
        <v>0</v>
      </c>
      <c r="CO201" s="116">
        <f t="shared" si="150"/>
        <v>0</v>
      </c>
      <c r="CP201" s="116">
        <f t="shared" si="151"/>
        <v>0</v>
      </c>
      <c r="CQ201" s="116">
        <f t="shared" si="152"/>
        <v>0</v>
      </c>
      <c r="CR201" s="116">
        <f t="shared" si="153"/>
        <v>0</v>
      </c>
      <c r="CS201" s="116">
        <f t="shared" si="154"/>
        <v>0</v>
      </c>
      <c r="CT201" s="116">
        <f t="shared" si="155"/>
        <v>0</v>
      </c>
      <c r="CU201" s="116">
        <f t="shared" si="156"/>
        <v>0</v>
      </c>
    </row>
    <row r="202" spans="5:99">
      <c r="E202" s="106"/>
      <c r="F202" s="109"/>
      <c r="G202" s="109"/>
      <c r="H202" s="109"/>
      <c r="I202" s="109"/>
      <c r="J202" s="110" t="str">
        <f t="shared" si="132"/>
        <v/>
      </c>
      <c r="K202" s="116">
        <f>IF(MONTH($B202)=1,IF($G202=Paramètres!H$2,$D202,0),0)</f>
        <v>0</v>
      </c>
      <c r="L202" s="116">
        <f>IF(OR(MONTH($B202)=1,MONTH($B202)=2,MONTH($B202)=3),IF($G202=Paramètres!H$3,$D202,0),0)</f>
        <v>0</v>
      </c>
      <c r="M202" s="116">
        <f>IF(OR(MONTH($B202)=1,MONTH($B202)=2,MONTH($B202)=3),IF($G202=Paramètres!H$4,$D202,0),0)</f>
        <v>0</v>
      </c>
      <c r="N202" s="116">
        <f>IF(OR(MONTH($B202)=1,MONTH($B202)=2,MONTH($B202)=3),IF($G202=Paramètres!H$5,$D202,0),0)</f>
        <v>0</v>
      </c>
      <c r="O202" s="116">
        <f>IF(MONTH($B202)=1,IF($G202=Paramètres!F$4,$D202,0),0)</f>
        <v>0</v>
      </c>
      <c r="P202" s="116">
        <f>IF(MONTH($B202)=2,IF($G202=Paramètres!$H$2,$D202,0),0)</f>
        <v>0</v>
      </c>
      <c r="Q202" s="116">
        <f>IF(MONTH($B202)=2,IF($G202=Paramètres!$F$4,$D202,0),0)</f>
        <v>0</v>
      </c>
      <c r="R202" s="116">
        <f>IF(MONTH($B202)=3,IF($G202=Paramètres!$H$2,$D202,0),0)</f>
        <v>0</v>
      </c>
      <c r="S202" s="116">
        <f>IF(MONTH($B202)=3,IF($G202=Paramètres!$F$4,$D202,0),0)</f>
        <v>0</v>
      </c>
      <c r="T202" s="116">
        <f>IF(MONTH($B202)=4,IF($G202=Paramètres!$H$2,$D202,0),0)</f>
        <v>0</v>
      </c>
      <c r="U202" s="116">
        <f>IF(OR(MONTH($B202)=4,MONTH($B202)=5,MONTH($B202)=6),IF($G202=Paramètres!$H$3,$D202,0),0)</f>
        <v>0</v>
      </c>
      <c r="V202" s="116">
        <f>IF(OR(MONTH($B202)=4,MONTH($B202)=5,MONTH($B202)=6),IF($G202=Paramètres!$H$4,$D202,0),0)</f>
        <v>0</v>
      </c>
      <c r="W202" s="116">
        <f>IF(OR(MONTH($B202)=4,MONTH($B202)=5,MONTH($B202)=6),IF($G202=Paramètres!$H$5,$D202,0),0)</f>
        <v>0</v>
      </c>
      <c r="X202" s="116">
        <f>IF(MONTH($B202)=4,IF($G202=Paramètres!$F$4,$D202,0),0)</f>
        <v>0</v>
      </c>
      <c r="Y202" s="116">
        <f>IF(MONTH($B202)=5,IF($G202=Paramètres!$H$2,$D202,0),0)</f>
        <v>0</v>
      </c>
      <c r="Z202" s="116">
        <f>IF(MONTH($B202)=5,IF($G202=Paramètres!$F$4,$D202,0),0)</f>
        <v>0</v>
      </c>
      <c r="AA202" s="116">
        <f>IF(MONTH($B202)=6,IF($G202=Paramètres!$H$2,$D202,0),0)</f>
        <v>0</v>
      </c>
      <c r="AB202" s="116">
        <f>IF(MONTH($B202)=6,IF($G202=Paramètres!$F$4,$D202,0),0)</f>
        <v>0</v>
      </c>
      <c r="AC202" s="116">
        <f>IF(MONTH($B202)=7,IF($G202=Paramètres!$H$2,$D202,0),0)</f>
        <v>0</v>
      </c>
      <c r="AD202" s="116">
        <f>IF(OR(MONTH($B202)=7,MONTH($B202)=8,MONTH($B202)=9),IF($G202=Paramètres!$H$3,$D202,0),0)</f>
        <v>0</v>
      </c>
      <c r="AE202" s="116">
        <f>IF(OR(MONTH($B202)=7,MONTH($B202)=8,MONTH($B202)=9),IF($G202=Paramètres!$H$4,$D202,0),0)</f>
        <v>0</v>
      </c>
      <c r="AF202" s="116">
        <f>IF(OR(MONTH($B202)=7,MONTH($B202)=8,MONTH($B202)=9),IF($G202=Paramètres!$H$5,$D202,0),0)</f>
        <v>0</v>
      </c>
      <c r="AG202" s="116">
        <f>IF(MONTH($B202)=7,IF($G202=Paramètres!$F$4,$D202,0),0)</f>
        <v>0</v>
      </c>
      <c r="AH202" s="116">
        <f>IF(MONTH($B202)=8,IF($G202=Paramètres!$H$2,$D202,0),0)</f>
        <v>0</v>
      </c>
      <c r="AI202" s="116">
        <f>IF(MONTH($B202)=8,IF($G202=Paramètres!$F$4,$D202,0),0)</f>
        <v>0</v>
      </c>
      <c r="AJ202" s="116">
        <f>IF(MONTH($B202)=9,IF($G202=Paramètres!$H$2,$D202,0),0)</f>
        <v>0</v>
      </c>
      <c r="AK202" s="116">
        <f>IF(MONTH($B202)=9,IF($G202=Paramètres!$F$4,$D202,0),0)</f>
        <v>0</v>
      </c>
      <c r="AL202" s="116">
        <f>IF(MONTH($B202)=10,IF($G202=Paramètres!$H$2,$D202,0),0)</f>
        <v>0</v>
      </c>
      <c r="AM202" s="116">
        <f>IF(OR(MONTH($B202)=10,MONTH($B202)=11,MONTH($B202)=12),IF($G202=Paramètres!$H$3,$D202,0),0)</f>
        <v>0</v>
      </c>
      <c r="AN202" s="116">
        <f>IF(OR(MONTH($B202)=10,MONTH($B202)=11,MONTH($B202)=12),IF($G202=Paramètres!$H$4,$D202,0),0)</f>
        <v>0</v>
      </c>
      <c r="AO202" s="116">
        <f>IF(OR(MONTH($B202)=10,MONTH($B202)=11,MONTH($B202)=12),IF($G202=Paramètres!$H$5,$D202,0),0)</f>
        <v>0</v>
      </c>
      <c r="AP202" s="116">
        <f>IF(MONTH($B202)=10,IF($G202=Paramètres!$F$4,$D202,0),0)</f>
        <v>0</v>
      </c>
      <c r="AQ202" s="116">
        <f>IF(MONTH($B202)=11,IF($G202=Paramètres!$H$2,$D202,0),0)</f>
        <v>0</v>
      </c>
      <c r="AR202" s="116">
        <f>IF(MONTH($B202)=11,IF($G202=Paramètres!$F$4,$D202,0),0)</f>
        <v>0</v>
      </c>
      <c r="AS202" s="116">
        <f>IF(MONTH($B202)=12,IF($G202=Paramètres!$H$2,$D202,0),0)</f>
        <v>0</v>
      </c>
      <c r="AT202" s="116">
        <f>IF(MONTH($B202)=12,IF($G202=Paramètres!$F$4,$D202,0),0)</f>
        <v>0</v>
      </c>
      <c r="AU202" s="116">
        <f>IF($G202=Paramètres!D$2,$D202,0)</f>
        <v>0</v>
      </c>
      <c r="AV202" s="116">
        <f>IF($G202=Paramètres!D$3,$D202,0)</f>
        <v>0</v>
      </c>
      <c r="AW202" s="116">
        <f>IF($G202=Paramètres!D$4,$D202,0)</f>
        <v>0</v>
      </c>
      <c r="AX202" s="116">
        <f>IF($G202=Paramètres!D$5,$D202,0)</f>
        <v>0</v>
      </c>
      <c r="AY202" s="116">
        <f>IF($G202=Paramètres!D$6,$D202,0)</f>
        <v>0</v>
      </c>
      <c r="AZ202" s="116">
        <f>IF($G202=Paramètres!D$7,$D202,0)</f>
        <v>0</v>
      </c>
      <c r="BA202" s="116">
        <f>IF($G202=Paramètres!D$8,$D202,0)</f>
        <v>0</v>
      </c>
      <c r="BB202" s="116">
        <f>IF($G202=Paramètres!D$9,$D202,0)</f>
        <v>0</v>
      </c>
      <c r="BC202" s="116">
        <f>IF($G202=Paramètres!D$10,$D202,0)</f>
        <v>0</v>
      </c>
      <c r="BD202" s="116">
        <f>IF($G202=Paramètres!D$11,$D202,0)</f>
        <v>0</v>
      </c>
      <c r="BE202" s="116">
        <f>IF($G202=Paramètres!D$12,$D202,0)</f>
        <v>0</v>
      </c>
      <c r="BF202" s="116">
        <f>IF($G202=Paramètres!E$2,$D202,0)</f>
        <v>0</v>
      </c>
      <c r="BG202" s="116">
        <f>IF($G202=Paramètres!E$3,$D202,0)</f>
        <v>0</v>
      </c>
      <c r="BH202" s="116">
        <f>IF($G202=Paramètres!E$4,$D202,0)</f>
        <v>0</v>
      </c>
      <c r="BI202" s="116">
        <f>IF($G202=Paramètres!F$2,$D202,0)</f>
        <v>0</v>
      </c>
      <c r="BJ202" s="116">
        <f>IF($G202=Paramètres!F$3,$D202,0)</f>
        <v>0</v>
      </c>
      <c r="BK202" s="116">
        <f>IF($G202=Paramètres!F$5,$D202,0)</f>
        <v>0</v>
      </c>
      <c r="BL202" s="116">
        <f>IF($G202=Paramètres!F$6,$D202,0)</f>
        <v>0</v>
      </c>
      <c r="BM202" s="116">
        <f>IF($G202=Paramètres!F$7,$D202,0)</f>
        <v>0</v>
      </c>
      <c r="BN202" s="116">
        <f>IF($G202=Paramètres!F$8,$D202,0)</f>
        <v>0</v>
      </c>
      <c r="BO202" s="116">
        <f>IF($G202=Paramètres!F$9,$D202,0)</f>
        <v>0</v>
      </c>
      <c r="BP202" s="116">
        <f t="shared" si="131"/>
        <v>0</v>
      </c>
      <c r="BQ202" s="116">
        <f>IF($G202=Paramètres!H$6,$D202,0)</f>
        <v>0</v>
      </c>
      <c r="BR202" s="116">
        <f>IF($G202=Paramètres!I$2,$D202,0)</f>
        <v>0</v>
      </c>
      <c r="BS202" s="116">
        <f>IF($G202=Paramètres!I$3,$D202,0)</f>
        <v>0</v>
      </c>
      <c r="BT202" s="116">
        <f>IF($G202=Paramètres!I$4,$D202,0)</f>
        <v>0</v>
      </c>
      <c r="BU202" s="116">
        <f>IF($G202=Paramètres!J$2,$D202,0)</f>
        <v>0</v>
      </c>
      <c r="BV202" s="116">
        <f>IF($G202=Paramètres!J$3,$D202,0)</f>
        <v>0</v>
      </c>
      <c r="BW202" s="116">
        <f>IF($G202=Paramètres!J$4,$D202,0)</f>
        <v>0</v>
      </c>
      <c r="BX202" s="116">
        <f t="shared" si="133"/>
        <v>0</v>
      </c>
      <c r="BY202" s="116">
        <f t="shared" si="134"/>
        <v>0</v>
      </c>
      <c r="BZ202" s="116">
        <f t="shared" si="135"/>
        <v>0</v>
      </c>
      <c r="CA202" s="116">
        <f t="shared" si="136"/>
        <v>0</v>
      </c>
      <c r="CB202" s="116">
        <f t="shared" si="137"/>
        <v>0</v>
      </c>
      <c r="CC202" s="116">
        <f t="shared" si="138"/>
        <v>0</v>
      </c>
      <c r="CD202" s="116">
        <f t="shared" si="139"/>
        <v>0</v>
      </c>
      <c r="CE202" s="116">
        <f t="shared" si="140"/>
        <v>0</v>
      </c>
      <c r="CF202" s="116">
        <f t="shared" si="141"/>
        <v>0</v>
      </c>
      <c r="CG202" s="116">
        <f t="shared" si="142"/>
        <v>0</v>
      </c>
      <c r="CH202" s="116">
        <f t="shared" si="143"/>
        <v>0</v>
      </c>
      <c r="CI202" s="116">
        <f t="shared" si="144"/>
        <v>0</v>
      </c>
      <c r="CJ202" s="116">
        <f t="shared" si="145"/>
        <v>0</v>
      </c>
      <c r="CK202" s="116">
        <f t="shared" si="146"/>
        <v>0</v>
      </c>
      <c r="CL202" s="116">
        <f t="shared" si="147"/>
        <v>0</v>
      </c>
      <c r="CM202" s="116">
        <f t="shared" si="148"/>
        <v>0</v>
      </c>
      <c r="CN202" s="116">
        <f t="shared" si="149"/>
        <v>0</v>
      </c>
      <c r="CO202" s="116">
        <f t="shared" si="150"/>
        <v>0</v>
      </c>
      <c r="CP202" s="116">
        <f t="shared" si="151"/>
        <v>0</v>
      </c>
      <c r="CQ202" s="116">
        <f t="shared" si="152"/>
        <v>0</v>
      </c>
      <c r="CR202" s="116">
        <f t="shared" si="153"/>
        <v>0</v>
      </c>
      <c r="CS202" s="116">
        <f t="shared" si="154"/>
        <v>0</v>
      </c>
      <c r="CT202" s="116">
        <f t="shared" si="155"/>
        <v>0</v>
      </c>
      <c r="CU202" s="116">
        <f t="shared" si="156"/>
        <v>0</v>
      </c>
    </row>
    <row r="203" spans="5:99">
      <c r="E203" s="106"/>
      <c r="F203" s="109"/>
      <c r="G203" s="109"/>
      <c r="H203" s="109"/>
      <c r="I203" s="109"/>
      <c r="J203" s="110" t="str">
        <f t="shared" si="132"/>
        <v/>
      </c>
      <c r="K203" s="116">
        <f>IF(MONTH($B203)=1,IF($G203=Paramètres!H$2,$D203,0),0)</f>
        <v>0</v>
      </c>
      <c r="L203" s="116">
        <f>IF(OR(MONTH($B203)=1,MONTH($B203)=2,MONTH($B203)=3),IF($G203=Paramètres!H$3,$D203,0),0)</f>
        <v>0</v>
      </c>
      <c r="M203" s="116">
        <f>IF(OR(MONTH($B203)=1,MONTH($B203)=2,MONTH($B203)=3),IF($G203=Paramètres!H$4,$D203,0),0)</f>
        <v>0</v>
      </c>
      <c r="N203" s="116">
        <f>IF(OR(MONTH($B203)=1,MONTH($B203)=2,MONTH($B203)=3),IF($G203=Paramètres!H$5,$D203,0),0)</f>
        <v>0</v>
      </c>
      <c r="O203" s="116">
        <f>IF(MONTH($B203)=1,IF($G203=Paramètres!F$4,$D203,0),0)</f>
        <v>0</v>
      </c>
      <c r="P203" s="116">
        <f>IF(MONTH($B203)=2,IF($G203=Paramètres!$H$2,$D203,0),0)</f>
        <v>0</v>
      </c>
      <c r="Q203" s="116">
        <f>IF(MONTH($B203)=2,IF($G203=Paramètres!$F$4,$D203,0),0)</f>
        <v>0</v>
      </c>
      <c r="R203" s="116">
        <f>IF(MONTH($B203)=3,IF($G203=Paramètres!$H$2,$D203,0),0)</f>
        <v>0</v>
      </c>
      <c r="S203" s="116">
        <f>IF(MONTH($B203)=3,IF($G203=Paramètres!$F$4,$D203,0),0)</f>
        <v>0</v>
      </c>
      <c r="T203" s="116">
        <f>IF(MONTH($B203)=4,IF($G203=Paramètres!$H$2,$D203,0),0)</f>
        <v>0</v>
      </c>
      <c r="U203" s="116">
        <f>IF(OR(MONTH($B203)=4,MONTH($B203)=5,MONTH($B203)=6),IF($G203=Paramètres!$H$3,$D203,0),0)</f>
        <v>0</v>
      </c>
      <c r="V203" s="116">
        <f>IF(OR(MONTH($B203)=4,MONTH($B203)=5,MONTH($B203)=6),IF($G203=Paramètres!$H$4,$D203,0),0)</f>
        <v>0</v>
      </c>
      <c r="W203" s="116">
        <f>IF(OR(MONTH($B203)=4,MONTH($B203)=5,MONTH($B203)=6),IF($G203=Paramètres!$H$5,$D203,0),0)</f>
        <v>0</v>
      </c>
      <c r="X203" s="116">
        <f>IF(MONTH($B203)=4,IF($G203=Paramètres!$F$4,$D203,0),0)</f>
        <v>0</v>
      </c>
      <c r="Y203" s="116">
        <f>IF(MONTH($B203)=5,IF($G203=Paramètres!$H$2,$D203,0),0)</f>
        <v>0</v>
      </c>
      <c r="Z203" s="116">
        <f>IF(MONTH($B203)=5,IF($G203=Paramètres!$F$4,$D203,0),0)</f>
        <v>0</v>
      </c>
      <c r="AA203" s="116">
        <f>IF(MONTH($B203)=6,IF($G203=Paramètres!$H$2,$D203,0),0)</f>
        <v>0</v>
      </c>
      <c r="AB203" s="116">
        <f>IF(MONTH($B203)=6,IF($G203=Paramètres!$F$4,$D203,0),0)</f>
        <v>0</v>
      </c>
      <c r="AC203" s="116">
        <f>IF(MONTH($B203)=7,IF($G203=Paramètres!$H$2,$D203,0),0)</f>
        <v>0</v>
      </c>
      <c r="AD203" s="116">
        <f>IF(OR(MONTH($B203)=7,MONTH($B203)=8,MONTH($B203)=9),IF($G203=Paramètres!$H$3,$D203,0),0)</f>
        <v>0</v>
      </c>
      <c r="AE203" s="116">
        <f>IF(OR(MONTH($B203)=7,MONTH($B203)=8,MONTH($B203)=9),IF($G203=Paramètres!$H$4,$D203,0),0)</f>
        <v>0</v>
      </c>
      <c r="AF203" s="116">
        <f>IF(OR(MONTH($B203)=7,MONTH($B203)=8,MONTH($B203)=9),IF($G203=Paramètres!$H$5,$D203,0),0)</f>
        <v>0</v>
      </c>
      <c r="AG203" s="116">
        <f>IF(MONTH($B203)=7,IF($G203=Paramètres!$F$4,$D203,0),0)</f>
        <v>0</v>
      </c>
      <c r="AH203" s="116">
        <f>IF(MONTH($B203)=8,IF($G203=Paramètres!$H$2,$D203,0),0)</f>
        <v>0</v>
      </c>
      <c r="AI203" s="116">
        <f>IF(MONTH($B203)=8,IF($G203=Paramètres!$F$4,$D203,0),0)</f>
        <v>0</v>
      </c>
      <c r="AJ203" s="116">
        <f>IF(MONTH($B203)=9,IF($G203=Paramètres!$H$2,$D203,0),0)</f>
        <v>0</v>
      </c>
      <c r="AK203" s="116">
        <f>IF(MONTH($B203)=9,IF($G203=Paramètres!$F$4,$D203,0),0)</f>
        <v>0</v>
      </c>
      <c r="AL203" s="116">
        <f>IF(MONTH($B203)=10,IF($G203=Paramètres!$H$2,$D203,0),0)</f>
        <v>0</v>
      </c>
      <c r="AM203" s="116">
        <f>IF(OR(MONTH($B203)=10,MONTH($B203)=11,MONTH($B203)=12),IF($G203=Paramètres!$H$3,$D203,0),0)</f>
        <v>0</v>
      </c>
      <c r="AN203" s="116">
        <f>IF(OR(MONTH($B203)=10,MONTH($B203)=11,MONTH($B203)=12),IF($G203=Paramètres!$H$4,$D203,0),0)</f>
        <v>0</v>
      </c>
      <c r="AO203" s="116">
        <f>IF(OR(MONTH($B203)=10,MONTH($B203)=11,MONTH($B203)=12),IF($G203=Paramètres!$H$5,$D203,0),0)</f>
        <v>0</v>
      </c>
      <c r="AP203" s="116">
        <f>IF(MONTH($B203)=10,IF($G203=Paramètres!$F$4,$D203,0),0)</f>
        <v>0</v>
      </c>
      <c r="AQ203" s="116">
        <f>IF(MONTH($B203)=11,IF($G203=Paramètres!$H$2,$D203,0),0)</f>
        <v>0</v>
      </c>
      <c r="AR203" s="116">
        <f>IF(MONTH($B203)=11,IF($G203=Paramètres!$F$4,$D203,0),0)</f>
        <v>0</v>
      </c>
      <c r="AS203" s="116">
        <f>IF(MONTH($B203)=12,IF($G203=Paramètres!$H$2,$D203,0),0)</f>
        <v>0</v>
      </c>
      <c r="AT203" s="116">
        <f>IF(MONTH($B203)=12,IF($G203=Paramètres!$F$4,$D203,0),0)</f>
        <v>0</v>
      </c>
      <c r="AU203" s="116">
        <f>IF($G203=Paramètres!D$2,$D203,0)</f>
        <v>0</v>
      </c>
      <c r="AV203" s="116">
        <f>IF($G203=Paramètres!D$3,$D203,0)</f>
        <v>0</v>
      </c>
      <c r="AW203" s="116">
        <f>IF($G203=Paramètres!D$4,$D203,0)</f>
        <v>0</v>
      </c>
      <c r="AX203" s="116">
        <f>IF($G203=Paramètres!D$5,$D203,0)</f>
        <v>0</v>
      </c>
      <c r="AY203" s="116">
        <f>IF($G203=Paramètres!D$6,$D203,0)</f>
        <v>0</v>
      </c>
      <c r="AZ203" s="116">
        <f>IF($G203=Paramètres!D$7,$D203,0)</f>
        <v>0</v>
      </c>
      <c r="BA203" s="116">
        <f>IF($G203=Paramètres!D$8,$D203,0)</f>
        <v>0</v>
      </c>
      <c r="BB203" s="116">
        <f>IF($G203=Paramètres!D$9,$D203,0)</f>
        <v>0</v>
      </c>
      <c r="BC203" s="116">
        <f>IF($G203=Paramètres!D$10,$D203,0)</f>
        <v>0</v>
      </c>
      <c r="BD203" s="116">
        <f>IF($G203=Paramètres!D$11,$D203,0)</f>
        <v>0</v>
      </c>
      <c r="BE203" s="116">
        <f>IF($G203=Paramètres!D$12,$D203,0)</f>
        <v>0</v>
      </c>
      <c r="BF203" s="116">
        <f>IF($G203=Paramètres!E$2,$D203,0)</f>
        <v>0</v>
      </c>
      <c r="BG203" s="116">
        <f>IF($G203=Paramètres!E$3,$D203,0)</f>
        <v>0</v>
      </c>
      <c r="BH203" s="116">
        <f>IF($G203=Paramètres!E$4,$D203,0)</f>
        <v>0</v>
      </c>
      <c r="BI203" s="116">
        <f>IF($G203=Paramètres!F$2,$D203,0)</f>
        <v>0</v>
      </c>
      <c r="BJ203" s="116">
        <f>IF($G203=Paramètres!F$3,$D203,0)</f>
        <v>0</v>
      </c>
      <c r="BK203" s="116">
        <f>IF($G203=Paramètres!F$5,$D203,0)</f>
        <v>0</v>
      </c>
      <c r="BL203" s="116">
        <f>IF($G203=Paramètres!F$6,$D203,0)</f>
        <v>0</v>
      </c>
      <c r="BM203" s="116">
        <f>IF($G203=Paramètres!F$7,$D203,0)</f>
        <v>0</v>
      </c>
      <c r="BN203" s="116">
        <f>IF($G203=Paramètres!F$8,$D203,0)</f>
        <v>0</v>
      </c>
      <c r="BO203" s="116">
        <f>IF($G203=Paramètres!F$9,$D203,0)</f>
        <v>0</v>
      </c>
      <c r="BP203" s="116">
        <f t="shared" si="131"/>
        <v>0</v>
      </c>
      <c r="BQ203" s="116">
        <f>IF($G203=Paramètres!H$6,$D203,0)</f>
        <v>0</v>
      </c>
      <c r="BR203" s="116">
        <f>IF($G203=Paramètres!I$2,$D203,0)</f>
        <v>0</v>
      </c>
      <c r="BS203" s="116">
        <f>IF($G203=Paramètres!I$3,$D203,0)</f>
        <v>0</v>
      </c>
      <c r="BT203" s="116">
        <f>IF($G203=Paramètres!I$4,$D203,0)</f>
        <v>0</v>
      </c>
      <c r="BU203" s="116">
        <f>IF($G203=Paramètres!J$2,$D203,0)</f>
        <v>0</v>
      </c>
      <c r="BV203" s="116">
        <f>IF($G203=Paramètres!J$3,$D203,0)</f>
        <v>0</v>
      </c>
      <c r="BW203" s="116">
        <f>IF($G203=Paramètres!J$4,$D203,0)</f>
        <v>0</v>
      </c>
      <c r="BX203" s="116">
        <f t="shared" si="133"/>
        <v>0</v>
      </c>
      <c r="BY203" s="116">
        <f t="shared" si="134"/>
        <v>0</v>
      </c>
      <c r="BZ203" s="116">
        <f t="shared" si="135"/>
        <v>0</v>
      </c>
      <c r="CA203" s="116">
        <f t="shared" si="136"/>
        <v>0</v>
      </c>
      <c r="CB203" s="116">
        <f t="shared" si="137"/>
        <v>0</v>
      </c>
      <c r="CC203" s="116">
        <f t="shared" si="138"/>
        <v>0</v>
      </c>
      <c r="CD203" s="116">
        <f t="shared" si="139"/>
        <v>0</v>
      </c>
      <c r="CE203" s="116">
        <f t="shared" si="140"/>
        <v>0</v>
      </c>
      <c r="CF203" s="116">
        <f t="shared" si="141"/>
        <v>0</v>
      </c>
      <c r="CG203" s="116">
        <f t="shared" si="142"/>
        <v>0</v>
      </c>
      <c r="CH203" s="116">
        <f t="shared" si="143"/>
        <v>0</v>
      </c>
      <c r="CI203" s="116">
        <f t="shared" si="144"/>
        <v>0</v>
      </c>
      <c r="CJ203" s="116">
        <f t="shared" si="145"/>
        <v>0</v>
      </c>
      <c r="CK203" s="116">
        <f t="shared" si="146"/>
        <v>0</v>
      </c>
      <c r="CL203" s="116">
        <f t="shared" si="147"/>
        <v>0</v>
      </c>
      <c r="CM203" s="116">
        <f t="shared" si="148"/>
        <v>0</v>
      </c>
      <c r="CN203" s="116">
        <f t="shared" si="149"/>
        <v>0</v>
      </c>
      <c r="CO203" s="116">
        <f t="shared" si="150"/>
        <v>0</v>
      </c>
      <c r="CP203" s="116">
        <f t="shared" si="151"/>
        <v>0</v>
      </c>
      <c r="CQ203" s="116">
        <f t="shared" si="152"/>
        <v>0</v>
      </c>
      <c r="CR203" s="116">
        <f t="shared" si="153"/>
        <v>0</v>
      </c>
      <c r="CS203" s="116">
        <f t="shared" si="154"/>
        <v>0</v>
      </c>
      <c r="CT203" s="116">
        <f t="shared" si="155"/>
        <v>0</v>
      </c>
      <c r="CU203" s="116">
        <f t="shared" si="156"/>
        <v>0</v>
      </c>
    </row>
    <row r="204" spans="5:99">
      <c r="E204" s="106"/>
      <c r="F204" s="109"/>
      <c r="G204" s="109"/>
      <c r="H204" s="109"/>
      <c r="I204" s="109"/>
      <c r="J204" s="110" t="str">
        <f t="shared" si="132"/>
        <v/>
      </c>
      <c r="K204" s="116">
        <f>IF(MONTH($B204)=1,IF($G204=Paramètres!H$2,$D204,0),0)</f>
        <v>0</v>
      </c>
      <c r="L204" s="116">
        <f>IF(OR(MONTH($B204)=1,MONTH($B204)=2,MONTH($B204)=3),IF($G204=Paramètres!H$3,$D204,0),0)</f>
        <v>0</v>
      </c>
      <c r="M204" s="116">
        <f>IF(OR(MONTH($B204)=1,MONTH($B204)=2,MONTH($B204)=3),IF($G204=Paramètres!H$4,$D204,0),0)</f>
        <v>0</v>
      </c>
      <c r="N204" s="116">
        <f>IF(OR(MONTH($B204)=1,MONTH($B204)=2,MONTH($B204)=3),IF($G204=Paramètres!H$5,$D204,0),0)</f>
        <v>0</v>
      </c>
      <c r="O204" s="116">
        <f>IF(MONTH($B204)=1,IF($G204=Paramètres!F$4,$D204,0),0)</f>
        <v>0</v>
      </c>
      <c r="P204" s="116">
        <f>IF(MONTH($B204)=2,IF($G204=Paramètres!$H$2,$D204,0),0)</f>
        <v>0</v>
      </c>
      <c r="Q204" s="116">
        <f>IF(MONTH($B204)=2,IF($G204=Paramètres!$F$4,$D204,0),0)</f>
        <v>0</v>
      </c>
      <c r="R204" s="116">
        <f>IF(MONTH($B204)=3,IF($G204=Paramètres!$H$2,$D204,0),0)</f>
        <v>0</v>
      </c>
      <c r="S204" s="116">
        <f>IF(MONTH($B204)=3,IF($G204=Paramètres!$F$4,$D204,0),0)</f>
        <v>0</v>
      </c>
      <c r="T204" s="116">
        <f>IF(MONTH($B204)=4,IF($G204=Paramètres!$H$2,$D204,0),0)</f>
        <v>0</v>
      </c>
      <c r="U204" s="116">
        <f>IF(OR(MONTH($B204)=4,MONTH($B204)=5,MONTH($B204)=6),IF($G204=Paramètres!$H$3,$D204,0),0)</f>
        <v>0</v>
      </c>
      <c r="V204" s="116">
        <f>IF(OR(MONTH($B204)=4,MONTH($B204)=5,MONTH($B204)=6),IF($G204=Paramètres!$H$4,$D204,0),0)</f>
        <v>0</v>
      </c>
      <c r="W204" s="116">
        <f>IF(OR(MONTH($B204)=4,MONTH($B204)=5,MONTH($B204)=6),IF($G204=Paramètres!$H$5,$D204,0),0)</f>
        <v>0</v>
      </c>
      <c r="X204" s="116">
        <f>IF(MONTH($B204)=4,IF($G204=Paramètres!$F$4,$D204,0),0)</f>
        <v>0</v>
      </c>
      <c r="Y204" s="116">
        <f>IF(MONTH($B204)=5,IF($G204=Paramètres!$H$2,$D204,0),0)</f>
        <v>0</v>
      </c>
      <c r="Z204" s="116">
        <f>IF(MONTH($B204)=5,IF($G204=Paramètres!$F$4,$D204,0),0)</f>
        <v>0</v>
      </c>
      <c r="AA204" s="116">
        <f>IF(MONTH($B204)=6,IF($G204=Paramètres!$H$2,$D204,0),0)</f>
        <v>0</v>
      </c>
      <c r="AB204" s="116">
        <f>IF(MONTH($B204)=6,IF($G204=Paramètres!$F$4,$D204,0),0)</f>
        <v>0</v>
      </c>
      <c r="AC204" s="116">
        <f>IF(MONTH($B204)=7,IF($G204=Paramètres!$H$2,$D204,0),0)</f>
        <v>0</v>
      </c>
      <c r="AD204" s="116">
        <f>IF(OR(MONTH($B204)=7,MONTH($B204)=8,MONTH($B204)=9),IF($G204=Paramètres!$H$3,$D204,0),0)</f>
        <v>0</v>
      </c>
      <c r="AE204" s="116">
        <f>IF(OR(MONTH($B204)=7,MONTH($B204)=8,MONTH($B204)=9),IF($G204=Paramètres!$H$4,$D204,0),0)</f>
        <v>0</v>
      </c>
      <c r="AF204" s="116">
        <f>IF(OR(MONTH($B204)=7,MONTH($B204)=8,MONTH($B204)=9),IF($G204=Paramètres!$H$5,$D204,0),0)</f>
        <v>0</v>
      </c>
      <c r="AG204" s="116">
        <f>IF(MONTH($B204)=7,IF($G204=Paramètres!$F$4,$D204,0),0)</f>
        <v>0</v>
      </c>
      <c r="AH204" s="116">
        <f>IF(MONTH($B204)=8,IF($G204=Paramètres!$H$2,$D204,0),0)</f>
        <v>0</v>
      </c>
      <c r="AI204" s="116">
        <f>IF(MONTH($B204)=8,IF($G204=Paramètres!$F$4,$D204,0),0)</f>
        <v>0</v>
      </c>
      <c r="AJ204" s="116">
        <f>IF(MONTH($B204)=9,IF($G204=Paramètres!$H$2,$D204,0),0)</f>
        <v>0</v>
      </c>
      <c r="AK204" s="116">
        <f>IF(MONTH($B204)=9,IF($G204=Paramètres!$F$4,$D204,0),0)</f>
        <v>0</v>
      </c>
      <c r="AL204" s="116">
        <f>IF(MONTH($B204)=10,IF($G204=Paramètres!$H$2,$D204,0),0)</f>
        <v>0</v>
      </c>
      <c r="AM204" s="116">
        <f>IF(OR(MONTH($B204)=10,MONTH($B204)=11,MONTH($B204)=12),IF($G204=Paramètres!$H$3,$D204,0),0)</f>
        <v>0</v>
      </c>
      <c r="AN204" s="116">
        <f>IF(OR(MONTH($B204)=10,MONTH($B204)=11,MONTH($B204)=12),IF($G204=Paramètres!$H$4,$D204,0),0)</f>
        <v>0</v>
      </c>
      <c r="AO204" s="116">
        <f>IF(OR(MONTH($B204)=10,MONTH($B204)=11,MONTH($B204)=12),IF($G204=Paramètres!$H$5,$D204,0),0)</f>
        <v>0</v>
      </c>
      <c r="AP204" s="116">
        <f>IF(MONTH($B204)=10,IF($G204=Paramètres!$F$4,$D204,0),0)</f>
        <v>0</v>
      </c>
      <c r="AQ204" s="116">
        <f>IF(MONTH($B204)=11,IF($G204=Paramètres!$H$2,$D204,0),0)</f>
        <v>0</v>
      </c>
      <c r="AR204" s="116">
        <f>IF(MONTH($B204)=11,IF($G204=Paramètres!$F$4,$D204,0),0)</f>
        <v>0</v>
      </c>
      <c r="AS204" s="116">
        <f>IF(MONTH($B204)=12,IF($G204=Paramètres!$H$2,$D204,0),0)</f>
        <v>0</v>
      </c>
      <c r="AT204" s="116">
        <f>IF(MONTH($B204)=12,IF($G204=Paramètres!$F$4,$D204,0),0)</f>
        <v>0</v>
      </c>
      <c r="AU204" s="116">
        <f>IF($G204=Paramètres!D$2,$D204,0)</f>
        <v>0</v>
      </c>
      <c r="AV204" s="116">
        <f>IF($G204=Paramètres!D$3,$D204,0)</f>
        <v>0</v>
      </c>
      <c r="AW204" s="116">
        <f>IF($G204=Paramètres!D$4,$D204,0)</f>
        <v>0</v>
      </c>
      <c r="AX204" s="116">
        <f>IF($G204=Paramètres!D$5,$D204,0)</f>
        <v>0</v>
      </c>
      <c r="AY204" s="116">
        <f>IF($G204=Paramètres!D$6,$D204,0)</f>
        <v>0</v>
      </c>
      <c r="AZ204" s="116">
        <f>IF($G204=Paramètres!D$7,$D204,0)</f>
        <v>0</v>
      </c>
      <c r="BA204" s="116">
        <f>IF($G204=Paramètres!D$8,$D204,0)</f>
        <v>0</v>
      </c>
      <c r="BB204" s="116">
        <f>IF($G204=Paramètres!D$9,$D204,0)</f>
        <v>0</v>
      </c>
      <c r="BC204" s="116">
        <f>IF($G204=Paramètres!D$10,$D204,0)</f>
        <v>0</v>
      </c>
      <c r="BD204" s="116">
        <f>IF($G204=Paramètres!D$11,$D204,0)</f>
        <v>0</v>
      </c>
      <c r="BE204" s="116">
        <f>IF($G204=Paramètres!D$12,$D204,0)</f>
        <v>0</v>
      </c>
      <c r="BF204" s="116">
        <f>IF($G204=Paramètres!E$2,$D204,0)</f>
        <v>0</v>
      </c>
      <c r="BG204" s="116">
        <f>IF($G204=Paramètres!E$3,$D204,0)</f>
        <v>0</v>
      </c>
      <c r="BH204" s="116">
        <f>IF($G204=Paramètres!E$4,$D204,0)</f>
        <v>0</v>
      </c>
      <c r="BI204" s="116">
        <f>IF($G204=Paramètres!F$2,$D204,0)</f>
        <v>0</v>
      </c>
      <c r="BJ204" s="116">
        <f>IF($G204=Paramètres!F$3,$D204,0)</f>
        <v>0</v>
      </c>
      <c r="BK204" s="116">
        <f>IF($G204=Paramètres!F$5,$D204,0)</f>
        <v>0</v>
      </c>
      <c r="BL204" s="116">
        <f>IF($G204=Paramètres!F$6,$D204,0)</f>
        <v>0</v>
      </c>
      <c r="BM204" s="116">
        <f>IF($G204=Paramètres!F$7,$D204,0)</f>
        <v>0</v>
      </c>
      <c r="BN204" s="116">
        <f>IF($G204=Paramètres!F$8,$D204,0)</f>
        <v>0</v>
      </c>
      <c r="BO204" s="116">
        <f>IF($G204=Paramètres!F$9,$D204,0)</f>
        <v>0</v>
      </c>
      <c r="BP204" s="116">
        <f t="shared" si="131"/>
        <v>0</v>
      </c>
      <c r="BQ204" s="116">
        <f>IF($G204=Paramètres!H$6,$D204,0)</f>
        <v>0</v>
      </c>
      <c r="BR204" s="116">
        <f>IF($G204=Paramètres!I$2,$D204,0)</f>
        <v>0</v>
      </c>
      <c r="BS204" s="116">
        <f>IF($G204=Paramètres!I$3,$D204,0)</f>
        <v>0</v>
      </c>
      <c r="BT204" s="116">
        <f>IF($G204=Paramètres!I$4,$D204,0)</f>
        <v>0</v>
      </c>
      <c r="BU204" s="116">
        <f>IF($G204=Paramètres!J$2,$D204,0)</f>
        <v>0</v>
      </c>
      <c r="BV204" s="116">
        <f>IF($G204=Paramètres!J$3,$D204,0)</f>
        <v>0</v>
      </c>
      <c r="BW204" s="116">
        <f>IF($G204=Paramètres!J$4,$D204,0)</f>
        <v>0</v>
      </c>
      <c r="BX204" s="116">
        <f t="shared" si="133"/>
        <v>0</v>
      </c>
      <c r="BY204" s="116">
        <f t="shared" si="134"/>
        <v>0</v>
      </c>
      <c r="BZ204" s="116">
        <f t="shared" si="135"/>
        <v>0</v>
      </c>
      <c r="CA204" s="116">
        <f t="shared" si="136"/>
        <v>0</v>
      </c>
      <c r="CB204" s="116">
        <f t="shared" si="137"/>
        <v>0</v>
      </c>
      <c r="CC204" s="116">
        <f t="shared" si="138"/>
        <v>0</v>
      </c>
      <c r="CD204" s="116">
        <f t="shared" si="139"/>
        <v>0</v>
      </c>
      <c r="CE204" s="116">
        <f t="shared" si="140"/>
        <v>0</v>
      </c>
      <c r="CF204" s="116">
        <f t="shared" si="141"/>
        <v>0</v>
      </c>
      <c r="CG204" s="116">
        <f t="shared" si="142"/>
        <v>0</v>
      </c>
      <c r="CH204" s="116">
        <f t="shared" si="143"/>
        <v>0</v>
      </c>
      <c r="CI204" s="116">
        <f t="shared" si="144"/>
        <v>0</v>
      </c>
      <c r="CJ204" s="116">
        <f t="shared" si="145"/>
        <v>0</v>
      </c>
      <c r="CK204" s="116">
        <f t="shared" si="146"/>
        <v>0</v>
      </c>
      <c r="CL204" s="116">
        <f t="shared" si="147"/>
        <v>0</v>
      </c>
      <c r="CM204" s="116">
        <f t="shared" si="148"/>
        <v>0</v>
      </c>
      <c r="CN204" s="116">
        <f t="shared" si="149"/>
        <v>0</v>
      </c>
      <c r="CO204" s="116">
        <f t="shared" si="150"/>
        <v>0</v>
      </c>
      <c r="CP204" s="116">
        <f t="shared" si="151"/>
        <v>0</v>
      </c>
      <c r="CQ204" s="116">
        <f t="shared" si="152"/>
        <v>0</v>
      </c>
      <c r="CR204" s="116">
        <f t="shared" si="153"/>
        <v>0</v>
      </c>
      <c r="CS204" s="116">
        <f t="shared" si="154"/>
        <v>0</v>
      </c>
      <c r="CT204" s="116">
        <f t="shared" si="155"/>
        <v>0</v>
      </c>
      <c r="CU204" s="116">
        <f t="shared" si="156"/>
        <v>0</v>
      </c>
    </row>
    <row r="205" spans="5:99">
      <c r="E205" s="106"/>
      <c r="F205" s="109"/>
      <c r="G205" s="109"/>
      <c r="H205" s="109"/>
      <c r="I205" s="109"/>
      <c r="J205" s="110" t="str">
        <f t="shared" si="132"/>
        <v/>
      </c>
      <c r="K205" s="116">
        <f>IF(MONTH($B205)=1,IF($G205=Paramètres!H$2,$D205,0),0)</f>
        <v>0</v>
      </c>
      <c r="L205" s="116">
        <f>IF(OR(MONTH($B205)=1,MONTH($B205)=2,MONTH($B205)=3),IF($G205=Paramètres!H$3,$D205,0),0)</f>
        <v>0</v>
      </c>
      <c r="M205" s="116">
        <f>IF(OR(MONTH($B205)=1,MONTH($B205)=2,MONTH($B205)=3),IF($G205=Paramètres!H$4,$D205,0),0)</f>
        <v>0</v>
      </c>
      <c r="N205" s="116">
        <f>IF(OR(MONTH($B205)=1,MONTH($B205)=2,MONTH($B205)=3),IF($G205=Paramètres!H$5,$D205,0),0)</f>
        <v>0</v>
      </c>
      <c r="O205" s="116">
        <f>IF(MONTH($B205)=1,IF($G205=Paramètres!F$4,$D205,0),0)</f>
        <v>0</v>
      </c>
      <c r="P205" s="116">
        <f>IF(MONTH($B205)=2,IF($G205=Paramètres!$H$2,$D205,0),0)</f>
        <v>0</v>
      </c>
      <c r="Q205" s="116">
        <f>IF(MONTH($B205)=2,IF($G205=Paramètres!$F$4,$D205,0),0)</f>
        <v>0</v>
      </c>
      <c r="R205" s="116">
        <f>IF(MONTH($B205)=3,IF($G205=Paramètres!$H$2,$D205,0),0)</f>
        <v>0</v>
      </c>
      <c r="S205" s="116">
        <f>IF(MONTH($B205)=3,IF($G205=Paramètres!$F$4,$D205,0),0)</f>
        <v>0</v>
      </c>
      <c r="T205" s="116">
        <f>IF(MONTH($B205)=4,IF($G205=Paramètres!$H$2,$D205,0),0)</f>
        <v>0</v>
      </c>
      <c r="U205" s="116">
        <f>IF(OR(MONTH($B205)=4,MONTH($B205)=5,MONTH($B205)=6),IF($G205=Paramètres!$H$3,$D205,0),0)</f>
        <v>0</v>
      </c>
      <c r="V205" s="116">
        <f>IF(OR(MONTH($B205)=4,MONTH($B205)=5,MONTH($B205)=6),IF($G205=Paramètres!$H$4,$D205,0),0)</f>
        <v>0</v>
      </c>
      <c r="W205" s="116">
        <f>IF(OR(MONTH($B205)=4,MONTH($B205)=5,MONTH($B205)=6),IF($G205=Paramètres!$H$5,$D205,0),0)</f>
        <v>0</v>
      </c>
      <c r="X205" s="116">
        <f>IF(MONTH($B205)=4,IF($G205=Paramètres!$F$4,$D205,0),0)</f>
        <v>0</v>
      </c>
      <c r="Y205" s="116">
        <f>IF(MONTH($B205)=5,IF($G205=Paramètres!$H$2,$D205,0),0)</f>
        <v>0</v>
      </c>
      <c r="Z205" s="116">
        <f>IF(MONTH($B205)=5,IF($G205=Paramètres!$F$4,$D205,0),0)</f>
        <v>0</v>
      </c>
      <c r="AA205" s="116">
        <f>IF(MONTH($B205)=6,IF($G205=Paramètres!$H$2,$D205,0),0)</f>
        <v>0</v>
      </c>
      <c r="AB205" s="116">
        <f>IF(MONTH($B205)=6,IF($G205=Paramètres!$F$4,$D205,0),0)</f>
        <v>0</v>
      </c>
      <c r="AC205" s="116">
        <f>IF(MONTH($B205)=7,IF($G205=Paramètres!$H$2,$D205,0),0)</f>
        <v>0</v>
      </c>
      <c r="AD205" s="116">
        <f>IF(OR(MONTH($B205)=7,MONTH($B205)=8,MONTH($B205)=9),IF($G205=Paramètres!$H$3,$D205,0),0)</f>
        <v>0</v>
      </c>
      <c r="AE205" s="116">
        <f>IF(OR(MONTH($B205)=7,MONTH($B205)=8,MONTH($B205)=9),IF($G205=Paramètres!$H$4,$D205,0),0)</f>
        <v>0</v>
      </c>
      <c r="AF205" s="116">
        <f>IF(OR(MONTH($B205)=7,MONTH($B205)=8,MONTH($B205)=9),IF($G205=Paramètres!$H$5,$D205,0),0)</f>
        <v>0</v>
      </c>
      <c r="AG205" s="116">
        <f>IF(MONTH($B205)=7,IF($G205=Paramètres!$F$4,$D205,0),0)</f>
        <v>0</v>
      </c>
      <c r="AH205" s="116">
        <f>IF(MONTH($B205)=8,IF($G205=Paramètres!$H$2,$D205,0),0)</f>
        <v>0</v>
      </c>
      <c r="AI205" s="116">
        <f>IF(MONTH($B205)=8,IF($G205=Paramètres!$F$4,$D205,0),0)</f>
        <v>0</v>
      </c>
      <c r="AJ205" s="116">
        <f>IF(MONTH($B205)=9,IF($G205=Paramètres!$H$2,$D205,0),0)</f>
        <v>0</v>
      </c>
      <c r="AK205" s="116">
        <f>IF(MONTH($B205)=9,IF($G205=Paramètres!$F$4,$D205,0),0)</f>
        <v>0</v>
      </c>
      <c r="AL205" s="116">
        <f>IF(MONTH($B205)=10,IF($G205=Paramètres!$H$2,$D205,0),0)</f>
        <v>0</v>
      </c>
      <c r="AM205" s="116">
        <f>IF(OR(MONTH($B205)=10,MONTH($B205)=11,MONTH($B205)=12),IF($G205=Paramètres!$H$3,$D205,0),0)</f>
        <v>0</v>
      </c>
      <c r="AN205" s="116">
        <f>IF(OR(MONTH($B205)=10,MONTH($B205)=11,MONTH($B205)=12),IF($G205=Paramètres!$H$4,$D205,0),0)</f>
        <v>0</v>
      </c>
      <c r="AO205" s="116">
        <f>IF(OR(MONTH($B205)=10,MONTH($B205)=11,MONTH($B205)=12),IF($G205=Paramètres!$H$5,$D205,0),0)</f>
        <v>0</v>
      </c>
      <c r="AP205" s="116">
        <f>IF(MONTH($B205)=10,IF($G205=Paramètres!$F$4,$D205,0),0)</f>
        <v>0</v>
      </c>
      <c r="AQ205" s="116">
        <f>IF(MONTH($B205)=11,IF($G205=Paramètres!$H$2,$D205,0),0)</f>
        <v>0</v>
      </c>
      <c r="AR205" s="116">
        <f>IF(MONTH($B205)=11,IF($G205=Paramètres!$F$4,$D205,0),0)</f>
        <v>0</v>
      </c>
      <c r="AS205" s="116">
        <f>IF(MONTH($B205)=12,IF($G205=Paramètres!$H$2,$D205,0),0)</f>
        <v>0</v>
      </c>
      <c r="AT205" s="116">
        <f>IF(MONTH($B205)=12,IF($G205=Paramètres!$F$4,$D205,0),0)</f>
        <v>0</v>
      </c>
      <c r="AU205" s="116">
        <f>IF($G205=Paramètres!D$2,$D205,0)</f>
        <v>0</v>
      </c>
      <c r="AV205" s="116">
        <f>IF($G205=Paramètres!D$3,$D205,0)</f>
        <v>0</v>
      </c>
      <c r="AW205" s="116">
        <f>IF($G205=Paramètres!D$4,$D205,0)</f>
        <v>0</v>
      </c>
      <c r="AX205" s="116">
        <f>IF($G205=Paramètres!D$5,$D205,0)</f>
        <v>0</v>
      </c>
      <c r="AY205" s="116">
        <f>IF($G205=Paramètres!D$6,$D205,0)</f>
        <v>0</v>
      </c>
      <c r="AZ205" s="116">
        <f>IF($G205=Paramètres!D$7,$D205,0)</f>
        <v>0</v>
      </c>
      <c r="BA205" s="116">
        <f>IF($G205=Paramètres!D$8,$D205,0)</f>
        <v>0</v>
      </c>
      <c r="BB205" s="116">
        <f>IF($G205=Paramètres!D$9,$D205,0)</f>
        <v>0</v>
      </c>
      <c r="BC205" s="116">
        <f>IF($G205=Paramètres!D$10,$D205,0)</f>
        <v>0</v>
      </c>
      <c r="BD205" s="116">
        <f>IF($G205=Paramètres!D$11,$D205,0)</f>
        <v>0</v>
      </c>
      <c r="BE205" s="116">
        <f>IF($G205=Paramètres!D$12,$D205,0)</f>
        <v>0</v>
      </c>
      <c r="BF205" s="116">
        <f>IF($G205=Paramètres!E$2,$D205,0)</f>
        <v>0</v>
      </c>
      <c r="BG205" s="116">
        <f>IF($G205=Paramètres!E$3,$D205,0)</f>
        <v>0</v>
      </c>
      <c r="BH205" s="116">
        <f>IF($G205=Paramètres!E$4,$D205,0)</f>
        <v>0</v>
      </c>
      <c r="BI205" s="116">
        <f>IF($G205=Paramètres!F$2,$D205,0)</f>
        <v>0</v>
      </c>
      <c r="BJ205" s="116">
        <f>IF($G205=Paramètres!F$3,$D205,0)</f>
        <v>0</v>
      </c>
      <c r="BK205" s="116">
        <f>IF($G205=Paramètres!F$5,$D205,0)</f>
        <v>0</v>
      </c>
      <c r="BL205" s="116">
        <f>IF($G205=Paramètres!F$6,$D205,0)</f>
        <v>0</v>
      </c>
      <c r="BM205" s="116">
        <f>IF($G205=Paramètres!F$7,$D205,0)</f>
        <v>0</v>
      </c>
      <c r="BN205" s="116">
        <f>IF($G205=Paramètres!F$8,$D205,0)</f>
        <v>0</v>
      </c>
      <c r="BO205" s="116">
        <f>IF($G205=Paramètres!F$9,$D205,0)</f>
        <v>0</v>
      </c>
      <c r="BP205" s="116">
        <f t="shared" si="131"/>
        <v>0</v>
      </c>
      <c r="BQ205" s="116">
        <f>IF($G205=Paramètres!H$6,$D205,0)</f>
        <v>0</v>
      </c>
      <c r="BR205" s="116">
        <f>IF($G205=Paramètres!I$2,$D205,0)</f>
        <v>0</v>
      </c>
      <c r="BS205" s="116">
        <f>IF($G205=Paramètres!I$3,$D205,0)</f>
        <v>0</v>
      </c>
      <c r="BT205" s="116">
        <f>IF($G205=Paramètres!I$4,$D205,0)</f>
        <v>0</v>
      </c>
      <c r="BU205" s="116">
        <f>IF($G205=Paramètres!J$2,$D205,0)</f>
        <v>0</v>
      </c>
      <c r="BV205" s="116">
        <f>IF($G205=Paramètres!J$3,$D205,0)</f>
        <v>0</v>
      </c>
      <c r="BW205" s="116">
        <f>IF($G205=Paramètres!J$4,$D205,0)</f>
        <v>0</v>
      </c>
      <c r="BX205" s="116">
        <f t="shared" si="133"/>
        <v>0</v>
      </c>
      <c r="BY205" s="116">
        <f t="shared" si="134"/>
        <v>0</v>
      </c>
      <c r="BZ205" s="116">
        <f t="shared" si="135"/>
        <v>0</v>
      </c>
      <c r="CA205" s="116">
        <f t="shared" si="136"/>
        <v>0</v>
      </c>
      <c r="CB205" s="116">
        <f t="shared" si="137"/>
        <v>0</v>
      </c>
      <c r="CC205" s="116">
        <f t="shared" si="138"/>
        <v>0</v>
      </c>
      <c r="CD205" s="116">
        <f t="shared" si="139"/>
        <v>0</v>
      </c>
      <c r="CE205" s="116">
        <f t="shared" si="140"/>
        <v>0</v>
      </c>
      <c r="CF205" s="116">
        <f t="shared" si="141"/>
        <v>0</v>
      </c>
      <c r="CG205" s="116">
        <f t="shared" si="142"/>
        <v>0</v>
      </c>
      <c r="CH205" s="116">
        <f t="shared" si="143"/>
        <v>0</v>
      </c>
      <c r="CI205" s="116">
        <f t="shared" si="144"/>
        <v>0</v>
      </c>
      <c r="CJ205" s="116">
        <f t="shared" si="145"/>
        <v>0</v>
      </c>
      <c r="CK205" s="116">
        <f t="shared" si="146"/>
        <v>0</v>
      </c>
      <c r="CL205" s="116">
        <f t="shared" si="147"/>
        <v>0</v>
      </c>
      <c r="CM205" s="116">
        <f t="shared" si="148"/>
        <v>0</v>
      </c>
      <c r="CN205" s="116">
        <f t="shared" si="149"/>
        <v>0</v>
      </c>
      <c r="CO205" s="116">
        <f t="shared" si="150"/>
        <v>0</v>
      </c>
      <c r="CP205" s="116">
        <f t="shared" si="151"/>
        <v>0</v>
      </c>
      <c r="CQ205" s="116">
        <f t="shared" si="152"/>
        <v>0</v>
      </c>
      <c r="CR205" s="116">
        <f t="shared" si="153"/>
        <v>0</v>
      </c>
      <c r="CS205" s="116">
        <f t="shared" si="154"/>
        <v>0</v>
      </c>
      <c r="CT205" s="116">
        <f t="shared" si="155"/>
        <v>0</v>
      </c>
      <c r="CU205" s="116">
        <f t="shared" si="156"/>
        <v>0</v>
      </c>
    </row>
    <row r="206" spans="5:99">
      <c r="E206" s="106"/>
      <c r="F206" s="109"/>
      <c r="G206" s="109"/>
      <c r="H206" s="109"/>
      <c r="I206" s="109"/>
      <c r="J206" s="110" t="str">
        <f t="shared" si="132"/>
        <v/>
      </c>
      <c r="K206" s="116">
        <f>IF(MONTH($B206)=1,IF($G206=Paramètres!H$2,$D206,0),0)</f>
        <v>0</v>
      </c>
      <c r="L206" s="116">
        <f>IF(OR(MONTH($B206)=1,MONTH($B206)=2,MONTH($B206)=3),IF($G206=Paramètres!H$3,$D206,0),0)</f>
        <v>0</v>
      </c>
      <c r="M206" s="116">
        <f>IF(OR(MONTH($B206)=1,MONTH($B206)=2,MONTH($B206)=3),IF($G206=Paramètres!H$4,$D206,0),0)</f>
        <v>0</v>
      </c>
      <c r="N206" s="116">
        <f>IF(OR(MONTH($B206)=1,MONTH($B206)=2,MONTH($B206)=3),IF($G206=Paramètres!H$5,$D206,0),0)</f>
        <v>0</v>
      </c>
      <c r="O206" s="116">
        <f>IF(MONTH($B206)=1,IF($G206=Paramètres!F$4,$D206,0),0)</f>
        <v>0</v>
      </c>
      <c r="P206" s="116">
        <f>IF(MONTH($B206)=2,IF($G206=Paramètres!$H$2,$D206,0),0)</f>
        <v>0</v>
      </c>
      <c r="Q206" s="116">
        <f>IF(MONTH($B206)=2,IF($G206=Paramètres!$F$4,$D206,0),0)</f>
        <v>0</v>
      </c>
      <c r="R206" s="116">
        <f>IF(MONTH($B206)=3,IF($G206=Paramètres!$H$2,$D206,0),0)</f>
        <v>0</v>
      </c>
      <c r="S206" s="116">
        <f>IF(MONTH($B206)=3,IF($G206=Paramètres!$F$4,$D206,0),0)</f>
        <v>0</v>
      </c>
      <c r="T206" s="116">
        <f>IF(MONTH($B206)=4,IF($G206=Paramètres!$H$2,$D206,0),0)</f>
        <v>0</v>
      </c>
      <c r="U206" s="116">
        <f>IF(OR(MONTH($B206)=4,MONTH($B206)=5,MONTH($B206)=6),IF($G206=Paramètres!$H$3,$D206,0),0)</f>
        <v>0</v>
      </c>
      <c r="V206" s="116">
        <f>IF(OR(MONTH($B206)=4,MONTH($B206)=5,MONTH($B206)=6),IF($G206=Paramètres!$H$4,$D206,0),0)</f>
        <v>0</v>
      </c>
      <c r="W206" s="116">
        <f>IF(OR(MONTH($B206)=4,MONTH($B206)=5,MONTH($B206)=6),IF($G206=Paramètres!$H$5,$D206,0),0)</f>
        <v>0</v>
      </c>
      <c r="X206" s="116">
        <f>IF(MONTH($B206)=4,IF($G206=Paramètres!$F$4,$D206,0),0)</f>
        <v>0</v>
      </c>
      <c r="Y206" s="116">
        <f>IF(MONTH($B206)=5,IF($G206=Paramètres!$H$2,$D206,0),0)</f>
        <v>0</v>
      </c>
      <c r="Z206" s="116">
        <f>IF(MONTH($B206)=5,IF($G206=Paramètres!$F$4,$D206,0),0)</f>
        <v>0</v>
      </c>
      <c r="AA206" s="116">
        <f>IF(MONTH($B206)=6,IF($G206=Paramètres!$H$2,$D206,0),0)</f>
        <v>0</v>
      </c>
      <c r="AB206" s="116">
        <f>IF(MONTH($B206)=6,IF($G206=Paramètres!$F$4,$D206,0),0)</f>
        <v>0</v>
      </c>
      <c r="AC206" s="116">
        <f>IF(MONTH($B206)=7,IF($G206=Paramètres!$H$2,$D206,0),0)</f>
        <v>0</v>
      </c>
      <c r="AD206" s="116">
        <f>IF(OR(MONTH($B206)=7,MONTH($B206)=8,MONTH($B206)=9),IF($G206=Paramètres!$H$3,$D206,0),0)</f>
        <v>0</v>
      </c>
      <c r="AE206" s="116">
        <f>IF(OR(MONTH($B206)=7,MONTH($B206)=8,MONTH($B206)=9),IF($G206=Paramètres!$H$4,$D206,0),0)</f>
        <v>0</v>
      </c>
      <c r="AF206" s="116">
        <f>IF(OR(MONTH($B206)=7,MONTH($B206)=8,MONTH($B206)=9),IF($G206=Paramètres!$H$5,$D206,0),0)</f>
        <v>0</v>
      </c>
      <c r="AG206" s="116">
        <f>IF(MONTH($B206)=7,IF($G206=Paramètres!$F$4,$D206,0),0)</f>
        <v>0</v>
      </c>
      <c r="AH206" s="116">
        <f>IF(MONTH($B206)=8,IF($G206=Paramètres!$H$2,$D206,0),0)</f>
        <v>0</v>
      </c>
      <c r="AI206" s="116">
        <f>IF(MONTH($B206)=8,IF($G206=Paramètres!$F$4,$D206,0),0)</f>
        <v>0</v>
      </c>
      <c r="AJ206" s="116">
        <f>IF(MONTH($B206)=9,IF($G206=Paramètres!$H$2,$D206,0),0)</f>
        <v>0</v>
      </c>
      <c r="AK206" s="116">
        <f>IF(MONTH($B206)=9,IF($G206=Paramètres!$F$4,$D206,0),0)</f>
        <v>0</v>
      </c>
      <c r="AL206" s="116">
        <f>IF(MONTH($B206)=10,IF($G206=Paramètres!$H$2,$D206,0),0)</f>
        <v>0</v>
      </c>
      <c r="AM206" s="116">
        <f>IF(OR(MONTH($B206)=10,MONTH($B206)=11,MONTH($B206)=12),IF($G206=Paramètres!$H$3,$D206,0),0)</f>
        <v>0</v>
      </c>
      <c r="AN206" s="116">
        <f>IF(OR(MONTH($B206)=10,MONTH($B206)=11,MONTH($B206)=12),IF($G206=Paramètres!$H$4,$D206,0),0)</f>
        <v>0</v>
      </c>
      <c r="AO206" s="116">
        <f>IF(OR(MONTH($B206)=10,MONTH($B206)=11,MONTH($B206)=12),IF($G206=Paramètres!$H$5,$D206,0),0)</f>
        <v>0</v>
      </c>
      <c r="AP206" s="116">
        <f>IF(MONTH($B206)=10,IF($G206=Paramètres!$F$4,$D206,0),0)</f>
        <v>0</v>
      </c>
      <c r="AQ206" s="116">
        <f>IF(MONTH($B206)=11,IF($G206=Paramètres!$H$2,$D206,0),0)</f>
        <v>0</v>
      </c>
      <c r="AR206" s="116">
        <f>IF(MONTH($B206)=11,IF($G206=Paramètres!$F$4,$D206,0),0)</f>
        <v>0</v>
      </c>
      <c r="AS206" s="116">
        <f>IF(MONTH($B206)=12,IF($G206=Paramètres!$H$2,$D206,0),0)</f>
        <v>0</v>
      </c>
      <c r="AT206" s="116">
        <f>IF(MONTH($B206)=12,IF($G206=Paramètres!$F$4,$D206,0),0)</f>
        <v>0</v>
      </c>
      <c r="AU206" s="116">
        <f>IF($G206=Paramètres!D$2,$D206,0)</f>
        <v>0</v>
      </c>
      <c r="AV206" s="116">
        <f>IF($G206=Paramètres!D$3,$D206,0)</f>
        <v>0</v>
      </c>
      <c r="AW206" s="116">
        <f>IF($G206=Paramètres!D$4,$D206,0)</f>
        <v>0</v>
      </c>
      <c r="AX206" s="116">
        <f>IF($G206=Paramètres!D$5,$D206,0)</f>
        <v>0</v>
      </c>
      <c r="AY206" s="116">
        <f>IF($G206=Paramètres!D$6,$D206,0)</f>
        <v>0</v>
      </c>
      <c r="AZ206" s="116">
        <f>IF($G206=Paramètres!D$7,$D206,0)</f>
        <v>0</v>
      </c>
      <c r="BA206" s="116">
        <f>IF($G206=Paramètres!D$8,$D206,0)</f>
        <v>0</v>
      </c>
      <c r="BB206" s="116">
        <f>IF($G206=Paramètres!D$9,$D206,0)</f>
        <v>0</v>
      </c>
      <c r="BC206" s="116">
        <f>IF($G206=Paramètres!D$10,$D206,0)</f>
        <v>0</v>
      </c>
      <c r="BD206" s="116">
        <f>IF($G206=Paramètres!D$11,$D206,0)</f>
        <v>0</v>
      </c>
      <c r="BE206" s="116">
        <f>IF($G206=Paramètres!D$12,$D206,0)</f>
        <v>0</v>
      </c>
      <c r="BF206" s="116">
        <f>IF($G206=Paramètres!E$2,$D206,0)</f>
        <v>0</v>
      </c>
      <c r="BG206" s="116">
        <f>IF($G206=Paramètres!E$3,$D206,0)</f>
        <v>0</v>
      </c>
      <c r="BH206" s="116">
        <f>IF($G206=Paramètres!E$4,$D206,0)</f>
        <v>0</v>
      </c>
      <c r="BI206" s="116">
        <f>IF($G206=Paramètres!F$2,$D206,0)</f>
        <v>0</v>
      </c>
      <c r="BJ206" s="116">
        <f>IF($G206=Paramètres!F$3,$D206,0)</f>
        <v>0</v>
      </c>
      <c r="BK206" s="116">
        <f>IF($G206=Paramètres!F$5,$D206,0)</f>
        <v>0</v>
      </c>
      <c r="BL206" s="116">
        <f>IF($G206=Paramètres!F$6,$D206,0)</f>
        <v>0</v>
      </c>
      <c r="BM206" s="116">
        <f>IF($G206=Paramètres!F$7,$D206,0)</f>
        <v>0</v>
      </c>
      <c r="BN206" s="116">
        <f>IF($G206=Paramètres!F$8,$D206,0)</f>
        <v>0</v>
      </c>
      <c r="BO206" s="116">
        <f>IF($G206=Paramètres!F$9,$D206,0)</f>
        <v>0</v>
      </c>
      <c r="BP206" s="116">
        <f t="shared" si="131"/>
        <v>0</v>
      </c>
      <c r="BQ206" s="116">
        <f>IF($G206=Paramètres!H$6,$D206,0)</f>
        <v>0</v>
      </c>
      <c r="BR206" s="116">
        <f>IF($G206=Paramètres!I$2,$D206,0)</f>
        <v>0</v>
      </c>
      <c r="BS206" s="116">
        <f>IF($G206=Paramètres!I$3,$D206,0)</f>
        <v>0</v>
      </c>
      <c r="BT206" s="116">
        <f>IF($G206=Paramètres!I$4,$D206,0)</f>
        <v>0</v>
      </c>
      <c r="BU206" s="116">
        <f>IF($G206=Paramètres!J$2,$D206,0)</f>
        <v>0</v>
      </c>
      <c r="BV206" s="116">
        <f>IF($G206=Paramètres!J$3,$D206,0)</f>
        <v>0</v>
      </c>
      <c r="BW206" s="116">
        <f>IF($G206=Paramètres!J$4,$D206,0)</f>
        <v>0</v>
      </c>
      <c r="BX206" s="116">
        <f t="shared" si="133"/>
        <v>0</v>
      </c>
      <c r="BY206" s="116">
        <f t="shared" si="134"/>
        <v>0</v>
      </c>
      <c r="BZ206" s="116">
        <f t="shared" si="135"/>
        <v>0</v>
      </c>
      <c r="CA206" s="116">
        <f t="shared" si="136"/>
        <v>0</v>
      </c>
      <c r="CB206" s="116">
        <f t="shared" si="137"/>
        <v>0</v>
      </c>
      <c r="CC206" s="116">
        <f t="shared" si="138"/>
        <v>0</v>
      </c>
      <c r="CD206" s="116">
        <f t="shared" si="139"/>
        <v>0</v>
      </c>
      <c r="CE206" s="116">
        <f t="shared" si="140"/>
        <v>0</v>
      </c>
      <c r="CF206" s="116">
        <f t="shared" si="141"/>
        <v>0</v>
      </c>
      <c r="CG206" s="116">
        <f t="shared" si="142"/>
        <v>0</v>
      </c>
      <c r="CH206" s="116">
        <f t="shared" si="143"/>
        <v>0</v>
      </c>
      <c r="CI206" s="116">
        <f t="shared" si="144"/>
        <v>0</v>
      </c>
      <c r="CJ206" s="116">
        <f t="shared" si="145"/>
        <v>0</v>
      </c>
      <c r="CK206" s="116">
        <f t="shared" si="146"/>
        <v>0</v>
      </c>
      <c r="CL206" s="116">
        <f t="shared" si="147"/>
        <v>0</v>
      </c>
      <c r="CM206" s="116">
        <f t="shared" si="148"/>
        <v>0</v>
      </c>
      <c r="CN206" s="116">
        <f t="shared" si="149"/>
        <v>0</v>
      </c>
      <c r="CO206" s="116">
        <f t="shared" si="150"/>
        <v>0</v>
      </c>
      <c r="CP206" s="116">
        <f t="shared" si="151"/>
        <v>0</v>
      </c>
      <c r="CQ206" s="116">
        <f t="shared" si="152"/>
        <v>0</v>
      </c>
      <c r="CR206" s="116">
        <f t="shared" si="153"/>
        <v>0</v>
      </c>
      <c r="CS206" s="116">
        <f t="shared" si="154"/>
        <v>0</v>
      </c>
      <c r="CT206" s="116">
        <f t="shared" si="155"/>
        <v>0</v>
      </c>
      <c r="CU206" s="116">
        <f t="shared" si="156"/>
        <v>0</v>
      </c>
    </row>
    <row r="207" spans="5:99">
      <c r="E207" s="106"/>
      <c r="F207" s="109"/>
      <c r="G207" s="109"/>
      <c r="H207" s="109"/>
      <c r="I207" s="109"/>
      <c r="J207" s="110" t="str">
        <f t="shared" si="132"/>
        <v/>
      </c>
      <c r="K207" s="116">
        <f>IF(MONTH($B207)=1,IF($G207=Paramètres!H$2,$D207,0),0)</f>
        <v>0</v>
      </c>
      <c r="L207" s="116">
        <f>IF(OR(MONTH($B207)=1,MONTH($B207)=2,MONTH($B207)=3),IF($G207=Paramètres!H$3,$D207,0),0)</f>
        <v>0</v>
      </c>
      <c r="M207" s="116">
        <f>IF(OR(MONTH($B207)=1,MONTH($B207)=2,MONTH($B207)=3),IF($G207=Paramètres!H$4,$D207,0),0)</f>
        <v>0</v>
      </c>
      <c r="N207" s="116">
        <f>IF(OR(MONTH($B207)=1,MONTH($B207)=2,MONTH($B207)=3),IF($G207=Paramètres!H$5,$D207,0),0)</f>
        <v>0</v>
      </c>
      <c r="O207" s="116">
        <f>IF(MONTH($B207)=1,IF($G207=Paramètres!F$4,$D207,0),0)</f>
        <v>0</v>
      </c>
      <c r="P207" s="116">
        <f>IF(MONTH($B207)=2,IF($G207=Paramètres!$H$2,$D207,0),0)</f>
        <v>0</v>
      </c>
      <c r="Q207" s="116">
        <f>IF(MONTH($B207)=2,IF($G207=Paramètres!$F$4,$D207,0),0)</f>
        <v>0</v>
      </c>
      <c r="R207" s="116">
        <f>IF(MONTH($B207)=3,IF($G207=Paramètres!$H$2,$D207,0),0)</f>
        <v>0</v>
      </c>
      <c r="S207" s="116">
        <f>IF(MONTH($B207)=3,IF($G207=Paramètres!$F$4,$D207,0),0)</f>
        <v>0</v>
      </c>
      <c r="T207" s="116">
        <f>IF(MONTH($B207)=4,IF($G207=Paramètres!$H$2,$D207,0),0)</f>
        <v>0</v>
      </c>
      <c r="U207" s="116">
        <f>IF(OR(MONTH($B207)=4,MONTH($B207)=5,MONTH($B207)=6),IF($G207=Paramètres!$H$3,$D207,0),0)</f>
        <v>0</v>
      </c>
      <c r="V207" s="116">
        <f>IF(OR(MONTH($B207)=4,MONTH($B207)=5,MONTH($B207)=6),IF($G207=Paramètres!$H$4,$D207,0),0)</f>
        <v>0</v>
      </c>
      <c r="W207" s="116">
        <f>IF(OR(MONTH($B207)=4,MONTH($B207)=5,MONTH($B207)=6),IF($G207=Paramètres!$H$5,$D207,0),0)</f>
        <v>0</v>
      </c>
      <c r="X207" s="116">
        <f>IF(MONTH($B207)=4,IF($G207=Paramètres!$F$4,$D207,0),0)</f>
        <v>0</v>
      </c>
      <c r="Y207" s="116">
        <f>IF(MONTH($B207)=5,IF($G207=Paramètres!$H$2,$D207,0),0)</f>
        <v>0</v>
      </c>
      <c r="Z207" s="116">
        <f>IF(MONTH($B207)=5,IF($G207=Paramètres!$F$4,$D207,0),0)</f>
        <v>0</v>
      </c>
      <c r="AA207" s="116">
        <f>IF(MONTH($B207)=6,IF($G207=Paramètres!$H$2,$D207,0),0)</f>
        <v>0</v>
      </c>
      <c r="AB207" s="116">
        <f>IF(MONTH($B207)=6,IF($G207=Paramètres!$F$4,$D207,0),0)</f>
        <v>0</v>
      </c>
      <c r="AC207" s="116">
        <f>IF(MONTH($B207)=7,IF($G207=Paramètres!$H$2,$D207,0),0)</f>
        <v>0</v>
      </c>
      <c r="AD207" s="116">
        <f>IF(OR(MONTH($B207)=7,MONTH($B207)=8,MONTH($B207)=9),IF($G207=Paramètres!$H$3,$D207,0),0)</f>
        <v>0</v>
      </c>
      <c r="AE207" s="116">
        <f>IF(OR(MONTH($B207)=7,MONTH($B207)=8,MONTH($B207)=9),IF($G207=Paramètres!$H$4,$D207,0),0)</f>
        <v>0</v>
      </c>
      <c r="AF207" s="116">
        <f>IF(OR(MONTH($B207)=7,MONTH($B207)=8,MONTH($B207)=9),IF($G207=Paramètres!$H$5,$D207,0),0)</f>
        <v>0</v>
      </c>
      <c r="AG207" s="116">
        <f>IF(MONTH($B207)=7,IF($G207=Paramètres!$F$4,$D207,0),0)</f>
        <v>0</v>
      </c>
      <c r="AH207" s="116">
        <f>IF(MONTH($B207)=8,IF($G207=Paramètres!$H$2,$D207,0),0)</f>
        <v>0</v>
      </c>
      <c r="AI207" s="116">
        <f>IF(MONTH($B207)=8,IF($G207=Paramètres!$F$4,$D207,0),0)</f>
        <v>0</v>
      </c>
      <c r="AJ207" s="116">
        <f>IF(MONTH($B207)=9,IF($G207=Paramètres!$H$2,$D207,0),0)</f>
        <v>0</v>
      </c>
      <c r="AK207" s="116">
        <f>IF(MONTH($B207)=9,IF($G207=Paramètres!$F$4,$D207,0),0)</f>
        <v>0</v>
      </c>
      <c r="AL207" s="116">
        <f>IF(MONTH($B207)=10,IF($G207=Paramètres!$H$2,$D207,0),0)</f>
        <v>0</v>
      </c>
      <c r="AM207" s="116">
        <f>IF(OR(MONTH($B207)=10,MONTH($B207)=11,MONTH($B207)=12),IF($G207=Paramètres!$H$3,$D207,0),0)</f>
        <v>0</v>
      </c>
      <c r="AN207" s="116">
        <f>IF(OR(MONTH($B207)=10,MONTH($B207)=11,MONTH($B207)=12),IF($G207=Paramètres!$H$4,$D207,0),0)</f>
        <v>0</v>
      </c>
      <c r="AO207" s="116">
        <f>IF(OR(MONTH($B207)=10,MONTH($B207)=11,MONTH($B207)=12),IF($G207=Paramètres!$H$5,$D207,0),0)</f>
        <v>0</v>
      </c>
      <c r="AP207" s="116">
        <f>IF(MONTH($B207)=10,IF($G207=Paramètres!$F$4,$D207,0),0)</f>
        <v>0</v>
      </c>
      <c r="AQ207" s="116">
        <f>IF(MONTH($B207)=11,IF($G207=Paramètres!$H$2,$D207,0),0)</f>
        <v>0</v>
      </c>
      <c r="AR207" s="116">
        <f>IF(MONTH($B207)=11,IF($G207=Paramètres!$F$4,$D207,0),0)</f>
        <v>0</v>
      </c>
      <c r="AS207" s="116">
        <f>IF(MONTH($B207)=12,IF($G207=Paramètres!$H$2,$D207,0),0)</f>
        <v>0</v>
      </c>
      <c r="AT207" s="116">
        <f>IF(MONTH($B207)=12,IF($G207=Paramètres!$F$4,$D207,0),0)</f>
        <v>0</v>
      </c>
      <c r="AU207" s="116">
        <f>IF($G207=Paramètres!D$2,$D207,0)</f>
        <v>0</v>
      </c>
      <c r="AV207" s="116">
        <f>IF($G207=Paramètres!D$3,$D207,0)</f>
        <v>0</v>
      </c>
      <c r="AW207" s="116">
        <f>IF($G207=Paramètres!D$4,$D207,0)</f>
        <v>0</v>
      </c>
      <c r="AX207" s="116">
        <f>IF($G207=Paramètres!D$5,$D207,0)</f>
        <v>0</v>
      </c>
      <c r="AY207" s="116">
        <f>IF($G207=Paramètres!D$6,$D207,0)</f>
        <v>0</v>
      </c>
      <c r="AZ207" s="116">
        <f>IF($G207=Paramètres!D$7,$D207,0)</f>
        <v>0</v>
      </c>
      <c r="BA207" s="116">
        <f>IF($G207=Paramètres!D$8,$D207,0)</f>
        <v>0</v>
      </c>
      <c r="BB207" s="116">
        <f>IF($G207=Paramètres!D$9,$D207,0)</f>
        <v>0</v>
      </c>
      <c r="BC207" s="116">
        <f>IF($G207=Paramètres!D$10,$D207,0)</f>
        <v>0</v>
      </c>
      <c r="BD207" s="116">
        <f>IF($G207=Paramètres!D$11,$D207,0)</f>
        <v>0</v>
      </c>
      <c r="BE207" s="116">
        <f>IF($G207=Paramètres!D$12,$D207,0)</f>
        <v>0</v>
      </c>
      <c r="BF207" s="116">
        <f>IF($G207=Paramètres!E$2,$D207,0)</f>
        <v>0</v>
      </c>
      <c r="BG207" s="116">
        <f>IF($G207=Paramètres!E$3,$D207,0)</f>
        <v>0</v>
      </c>
      <c r="BH207" s="116">
        <f>IF($G207=Paramètres!E$4,$D207,0)</f>
        <v>0</v>
      </c>
      <c r="BI207" s="116">
        <f>IF($G207=Paramètres!F$2,$D207,0)</f>
        <v>0</v>
      </c>
      <c r="BJ207" s="116">
        <f>IF($G207=Paramètres!F$3,$D207,0)</f>
        <v>0</v>
      </c>
      <c r="BK207" s="116">
        <f>IF($G207=Paramètres!F$5,$D207,0)</f>
        <v>0</v>
      </c>
      <c r="BL207" s="116">
        <f>IF($G207=Paramètres!F$6,$D207,0)</f>
        <v>0</v>
      </c>
      <c r="BM207" s="116">
        <f>IF($G207=Paramètres!F$7,$D207,0)</f>
        <v>0</v>
      </c>
      <c r="BN207" s="116">
        <f>IF($G207=Paramètres!F$8,$D207,0)</f>
        <v>0</v>
      </c>
      <c r="BO207" s="116">
        <f>IF($G207=Paramètres!F$9,$D207,0)</f>
        <v>0</v>
      </c>
      <c r="BP207" s="116">
        <f t="shared" si="131"/>
        <v>0</v>
      </c>
      <c r="BQ207" s="116">
        <f>IF($G207=Paramètres!H$6,$D207,0)</f>
        <v>0</v>
      </c>
      <c r="BR207" s="116">
        <f>IF($G207=Paramètres!I$2,$D207,0)</f>
        <v>0</v>
      </c>
      <c r="BS207" s="116">
        <f>IF($G207=Paramètres!I$3,$D207,0)</f>
        <v>0</v>
      </c>
      <c r="BT207" s="116">
        <f>IF($G207=Paramètres!I$4,$D207,0)</f>
        <v>0</v>
      </c>
      <c r="BU207" s="116">
        <f>IF($G207=Paramètres!J$2,$D207,0)</f>
        <v>0</v>
      </c>
      <c r="BV207" s="116">
        <f>IF($G207=Paramètres!J$3,$D207,0)</f>
        <v>0</v>
      </c>
      <c r="BW207" s="116">
        <f>IF($G207=Paramètres!J$4,$D207,0)</f>
        <v>0</v>
      </c>
      <c r="BX207" s="116">
        <f t="shared" si="133"/>
        <v>0</v>
      </c>
      <c r="BY207" s="116">
        <f t="shared" si="134"/>
        <v>0</v>
      </c>
      <c r="BZ207" s="116">
        <f t="shared" si="135"/>
        <v>0</v>
      </c>
      <c r="CA207" s="116">
        <f t="shared" si="136"/>
        <v>0</v>
      </c>
      <c r="CB207" s="116">
        <f t="shared" si="137"/>
        <v>0</v>
      </c>
      <c r="CC207" s="116">
        <f t="shared" si="138"/>
        <v>0</v>
      </c>
      <c r="CD207" s="116">
        <f t="shared" si="139"/>
        <v>0</v>
      </c>
      <c r="CE207" s="116">
        <f t="shared" si="140"/>
        <v>0</v>
      </c>
      <c r="CF207" s="116">
        <f t="shared" si="141"/>
        <v>0</v>
      </c>
      <c r="CG207" s="116">
        <f t="shared" si="142"/>
        <v>0</v>
      </c>
      <c r="CH207" s="116">
        <f t="shared" si="143"/>
        <v>0</v>
      </c>
      <c r="CI207" s="116">
        <f t="shared" si="144"/>
        <v>0</v>
      </c>
      <c r="CJ207" s="116">
        <f t="shared" si="145"/>
        <v>0</v>
      </c>
      <c r="CK207" s="116">
        <f t="shared" si="146"/>
        <v>0</v>
      </c>
      <c r="CL207" s="116">
        <f t="shared" si="147"/>
        <v>0</v>
      </c>
      <c r="CM207" s="116">
        <f t="shared" si="148"/>
        <v>0</v>
      </c>
      <c r="CN207" s="116">
        <f t="shared" si="149"/>
        <v>0</v>
      </c>
      <c r="CO207" s="116">
        <f t="shared" si="150"/>
        <v>0</v>
      </c>
      <c r="CP207" s="116">
        <f t="shared" si="151"/>
        <v>0</v>
      </c>
      <c r="CQ207" s="116">
        <f t="shared" si="152"/>
        <v>0</v>
      </c>
      <c r="CR207" s="116">
        <f t="shared" si="153"/>
        <v>0</v>
      </c>
      <c r="CS207" s="116">
        <f t="shared" si="154"/>
        <v>0</v>
      </c>
      <c r="CT207" s="116">
        <f t="shared" si="155"/>
        <v>0</v>
      </c>
      <c r="CU207" s="116">
        <f t="shared" si="156"/>
        <v>0</v>
      </c>
    </row>
    <row r="208" spans="5:99">
      <c r="E208" s="106"/>
      <c r="F208" s="109"/>
      <c r="G208" s="109"/>
      <c r="H208" s="109"/>
      <c r="I208" s="109"/>
      <c r="J208" s="110" t="str">
        <f t="shared" si="132"/>
        <v/>
      </c>
      <c r="K208" s="116">
        <f>IF(MONTH($B208)=1,IF($G208=Paramètres!H$2,$D208,0),0)</f>
        <v>0</v>
      </c>
      <c r="L208" s="116">
        <f>IF(OR(MONTH($B208)=1,MONTH($B208)=2,MONTH($B208)=3),IF($G208=Paramètres!H$3,$D208,0),0)</f>
        <v>0</v>
      </c>
      <c r="M208" s="116">
        <f>IF(OR(MONTH($B208)=1,MONTH($B208)=2,MONTH($B208)=3),IF($G208=Paramètres!H$4,$D208,0),0)</f>
        <v>0</v>
      </c>
      <c r="N208" s="116">
        <f>IF(OR(MONTH($B208)=1,MONTH($B208)=2,MONTH($B208)=3),IF($G208=Paramètres!H$5,$D208,0),0)</f>
        <v>0</v>
      </c>
      <c r="O208" s="116">
        <f>IF(MONTH($B208)=1,IF($G208=Paramètres!F$4,$D208,0),0)</f>
        <v>0</v>
      </c>
      <c r="P208" s="116">
        <f>IF(MONTH($B208)=2,IF($G208=Paramètres!$H$2,$D208,0),0)</f>
        <v>0</v>
      </c>
      <c r="Q208" s="116">
        <f>IF(MONTH($B208)=2,IF($G208=Paramètres!$F$4,$D208,0),0)</f>
        <v>0</v>
      </c>
      <c r="R208" s="116">
        <f>IF(MONTH($B208)=3,IF($G208=Paramètres!$H$2,$D208,0),0)</f>
        <v>0</v>
      </c>
      <c r="S208" s="116">
        <f>IF(MONTH($B208)=3,IF($G208=Paramètres!$F$4,$D208,0),0)</f>
        <v>0</v>
      </c>
      <c r="T208" s="116">
        <f>IF(MONTH($B208)=4,IF($G208=Paramètres!$H$2,$D208,0),0)</f>
        <v>0</v>
      </c>
      <c r="U208" s="116">
        <f>IF(OR(MONTH($B208)=4,MONTH($B208)=5,MONTH($B208)=6),IF($G208=Paramètres!$H$3,$D208,0),0)</f>
        <v>0</v>
      </c>
      <c r="V208" s="116">
        <f>IF(OR(MONTH($B208)=4,MONTH($B208)=5,MONTH($B208)=6),IF($G208=Paramètres!$H$4,$D208,0),0)</f>
        <v>0</v>
      </c>
      <c r="W208" s="116">
        <f>IF(OR(MONTH($B208)=4,MONTH($B208)=5,MONTH($B208)=6),IF($G208=Paramètres!$H$5,$D208,0),0)</f>
        <v>0</v>
      </c>
      <c r="X208" s="116">
        <f>IF(MONTH($B208)=4,IF($G208=Paramètres!$F$4,$D208,0),0)</f>
        <v>0</v>
      </c>
      <c r="Y208" s="116">
        <f>IF(MONTH($B208)=5,IF($G208=Paramètres!$H$2,$D208,0),0)</f>
        <v>0</v>
      </c>
      <c r="Z208" s="116">
        <f>IF(MONTH($B208)=5,IF($G208=Paramètres!$F$4,$D208,0),0)</f>
        <v>0</v>
      </c>
      <c r="AA208" s="116">
        <f>IF(MONTH($B208)=6,IF($G208=Paramètres!$H$2,$D208,0),0)</f>
        <v>0</v>
      </c>
      <c r="AB208" s="116">
        <f>IF(MONTH($B208)=6,IF($G208=Paramètres!$F$4,$D208,0),0)</f>
        <v>0</v>
      </c>
      <c r="AC208" s="116">
        <f>IF(MONTH($B208)=7,IF($G208=Paramètres!$H$2,$D208,0),0)</f>
        <v>0</v>
      </c>
      <c r="AD208" s="116">
        <f>IF(OR(MONTH($B208)=7,MONTH($B208)=8,MONTH($B208)=9),IF($G208=Paramètres!$H$3,$D208,0),0)</f>
        <v>0</v>
      </c>
      <c r="AE208" s="116">
        <f>IF(OR(MONTH($B208)=7,MONTH($B208)=8,MONTH($B208)=9),IF($G208=Paramètres!$H$4,$D208,0),0)</f>
        <v>0</v>
      </c>
      <c r="AF208" s="116">
        <f>IF(OR(MONTH($B208)=7,MONTH($B208)=8,MONTH($B208)=9),IF($G208=Paramètres!$H$5,$D208,0),0)</f>
        <v>0</v>
      </c>
      <c r="AG208" s="116">
        <f>IF(MONTH($B208)=7,IF($G208=Paramètres!$F$4,$D208,0),0)</f>
        <v>0</v>
      </c>
      <c r="AH208" s="116">
        <f>IF(MONTH($B208)=8,IF($G208=Paramètres!$H$2,$D208,0),0)</f>
        <v>0</v>
      </c>
      <c r="AI208" s="116">
        <f>IF(MONTH($B208)=8,IF($G208=Paramètres!$F$4,$D208,0),0)</f>
        <v>0</v>
      </c>
      <c r="AJ208" s="116">
        <f>IF(MONTH($B208)=9,IF($G208=Paramètres!$H$2,$D208,0),0)</f>
        <v>0</v>
      </c>
      <c r="AK208" s="116">
        <f>IF(MONTH($B208)=9,IF($G208=Paramètres!$F$4,$D208,0),0)</f>
        <v>0</v>
      </c>
      <c r="AL208" s="116">
        <f>IF(MONTH($B208)=10,IF($G208=Paramètres!$H$2,$D208,0),0)</f>
        <v>0</v>
      </c>
      <c r="AM208" s="116">
        <f>IF(OR(MONTH($B208)=10,MONTH($B208)=11,MONTH($B208)=12),IF($G208=Paramètres!$H$3,$D208,0),0)</f>
        <v>0</v>
      </c>
      <c r="AN208" s="116">
        <f>IF(OR(MONTH($B208)=10,MONTH($B208)=11,MONTH($B208)=12),IF($G208=Paramètres!$H$4,$D208,0),0)</f>
        <v>0</v>
      </c>
      <c r="AO208" s="116">
        <f>IF(OR(MONTH($B208)=10,MONTH($B208)=11,MONTH($B208)=12),IF($G208=Paramètres!$H$5,$D208,0),0)</f>
        <v>0</v>
      </c>
      <c r="AP208" s="116">
        <f>IF(MONTH($B208)=10,IF($G208=Paramètres!$F$4,$D208,0),0)</f>
        <v>0</v>
      </c>
      <c r="AQ208" s="116">
        <f>IF(MONTH($B208)=11,IF($G208=Paramètres!$H$2,$D208,0),0)</f>
        <v>0</v>
      </c>
      <c r="AR208" s="116">
        <f>IF(MONTH($B208)=11,IF($G208=Paramètres!$F$4,$D208,0),0)</f>
        <v>0</v>
      </c>
      <c r="AS208" s="116">
        <f>IF(MONTH($B208)=12,IF($G208=Paramètres!$H$2,$D208,0),0)</f>
        <v>0</v>
      </c>
      <c r="AT208" s="116">
        <f>IF(MONTH($B208)=12,IF($G208=Paramètres!$F$4,$D208,0),0)</f>
        <v>0</v>
      </c>
      <c r="AU208" s="116">
        <f>IF($G208=Paramètres!D$2,$D208,0)</f>
        <v>0</v>
      </c>
      <c r="AV208" s="116">
        <f>IF($G208=Paramètres!D$3,$D208,0)</f>
        <v>0</v>
      </c>
      <c r="AW208" s="116">
        <f>IF($G208=Paramètres!D$4,$D208,0)</f>
        <v>0</v>
      </c>
      <c r="AX208" s="116">
        <f>IF($G208=Paramètres!D$5,$D208,0)</f>
        <v>0</v>
      </c>
      <c r="AY208" s="116">
        <f>IF($G208=Paramètres!D$6,$D208,0)</f>
        <v>0</v>
      </c>
      <c r="AZ208" s="116">
        <f>IF($G208=Paramètres!D$7,$D208,0)</f>
        <v>0</v>
      </c>
      <c r="BA208" s="116">
        <f>IF($G208=Paramètres!D$8,$D208,0)</f>
        <v>0</v>
      </c>
      <c r="BB208" s="116">
        <f>IF($G208=Paramètres!D$9,$D208,0)</f>
        <v>0</v>
      </c>
      <c r="BC208" s="116">
        <f>IF($G208=Paramètres!D$10,$D208,0)</f>
        <v>0</v>
      </c>
      <c r="BD208" s="116">
        <f>IF($G208=Paramètres!D$11,$D208,0)</f>
        <v>0</v>
      </c>
      <c r="BE208" s="116">
        <f>IF($G208=Paramètres!D$12,$D208,0)</f>
        <v>0</v>
      </c>
      <c r="BF208" s="116">
        <f>IF($G208=Paramètres!E$2,$D208,0)</f>
        <v>0</v>
      </c>
      <c r="BG208" s="116">
        <f>IF($G208=Paramètres!E$3,$D208,0)</f>
        <v>0</v>
      </c>
      <c r="BH208" s="116">
        <f>IF($G208=Paramètres!E$4,$D208,0)</f>
        <v>0</v>
      </c>
      <c r="BI208" s="116">
        <f>IF($G208=Paramètres!F$2,$D208,0)</f>
        <v>0</v>
      </c>
      <c r="BJ208" s="116">
        <f>IF($G208=Paramètres!F$3,$D208,0)</f>
        <v>0</v>
      </c>
      <c r="BK208" s="116">
        <f>IF($G208=Paramètres!F$5,$D208,0)</f>
        <v>0</v>
      </c>
      <c r="BL208" s="116">
        <f>IF($G208=Paramètres!F$6,$D208,0)</f>
        <v>0</v>
      </c>
      <c r="BM208" s="116">
        <f>IF($G208=Paramètres!F$7,$D208,0)</f>
        <v>0</v>
      </c>
      <c r="BN208" s="116">
        <f>IF($G208=Paramètres!F$8,$D208,0)</f>
        <v>0</v>
      </c>
      <c r="BO208" s="116">
        <f>IF($G208=Paramètres!F$9,$D208,0)</f>
        <v>0</v>
      </c>
      <c r="BP208" s="116">
        <f t="shared" si="131"/>
        <v>0</v>
      </c>
      <c r="BQ208" s="116">
        <f>IF($G208=Paramètres!H$6,$D208,0)</f>
        <v>0</v>
      </c>
      <c r="BR208" s="116">
        <f>IF($G208=Paramètres!I$2,$D208,0)</f>
        <v>0</v>
      </c>
      <c r="BS208" s="116">
        <f>IF($G208=Paramètres!I$3,$D208,0)</f>
        <v>0</v>
      </c>
      <c r="BT208" s="116">
        <f>IF($G208=Paramètres!I$4,$D208,0)</f>
        <v>0</v>
      </c>
      <c r="BU208" s="116">
        <f>IF($G208=Paramètres!J$2,$D208,0)</f>
        <v>0</v>
      </c>
      <c r="BV208" s="116">
        <f>IF($G208=Paramètres!J$3,$D208,0)</f>
        <v>0</v>
      </c>
      <c r="BW208" s="116">
        <f>IF($G208=Paramètres!J$4,$D208,0)</f>
        <v>0</v>
      </c>
      <c r="BX208" s="116">
        <f t="shared" si="133"/>
        <v>0</v>
      </c>
      <c r="BY208" s="116">
        <f t="shared" si="134"/>
        <v>0</v>
      </c>
      <c r="BZ208" s="116">
        <f t="shared" si="135"/>
        <v>0</v>
      </c>
      <c r="CA208" s="116">
        <f t="shared" si="136"/>
        <v>0</v>
      </c>
      <c r="CB208" s="116">
        <f t="shared" si="137"/>
        <v>0</v>
      </c>
      <c r="CC208" s="116">
        <f t="shared" si="138"/>
        <v>0</v>
      </c>
      <c r="CD208" s="116">
        <f t="shared" si="139"/>
        <v>0</v>
      </c>
      <c r="CE208" s="116">
        <f t="shared" si="140"/>
        <v>0</v>
      </c>
      <c r="CF208" s="116">
        <f t="shared" si="141"/>
        <v>0</v>
      </c>
      <c r="CG208" s="116">
        <f t="shared" si="142"/>
        <v>0</v>
      </c>
      <c r="CH208" s="116">
        <f t="shared" si="143"/>
        <v>0</v>
      </c>
      <c r="CI208" s="116">
        <f t="shared" si="144"/>
        <v>0</v>
      </c>
      <c r="CJ208" s="116">
        <f t="shared" si="145"/>
        <v>0</v>
      </c>
      <c r="CK208" s="116">
        <f t="shared" si="146"/>
        <v>0</v>
      </c>
      <c r="CL208" s="116">
        <f t="shared" si="147"/>
        <v>0</v>
      </c>
      <c r="CM208" s="116">
        <f t="shared" si="148"/>
        <v>0</v>
      </c>
      <c r="CN208" s="116">
        <f t="shared" si="149"/>
        <v>0</v>
      </c>
      <c r="CO208" s="116">
        <f t="shared" si="150"/>
        <v>0</v>
      </c>
      <c r="CP208" s="116">
        <f t="shared" si="151"/>
        <v>0</v>
      </c>
      <c r="CQ208" s="116">
        <f t="shared" si="152"/>
        <v>0</v>
      </c>
      <c r="CR208" s="116">
        <f t="shared" si="153"/>
        <v>0</v>
      </c>
      <c r="CS208" s="116">
        <f t="shared" si="154"/>
        <v>0</v>
      </c>
      <c r="CT208" s="116">
        <f t="shared" si="155"/>
        <v>0</v>
      </c>
      <c r="CU208" s="116">
        <f t="shared" si="156"/>
        <v>0</v>
      </c>
    </row>
    <row r="209" spans="5:99">
      <c r="E209" s="106"/>
      <c r="F209" s="109"/>
      <c r="G209" s="109"/>
      <c r="H209" s="109"/>
      <c r="I209" s="109"/>
      <c r="J209" s="110" t="str">
        <f t="shared" si="132"/>
        <v/>
      </c>
      <c r="K209" s="116">
        <f>IF(MONTH($B209)=1,IF($G209=Paramètres!H$2,$D209,0),0)</f>
        <v>0</v>
      </c>
      <c r="L209" s="116">
        <f>IF(OR(MONTH($B209)=1,MONTH($B209)=2,MONTH($B209)=3),IF($G209=Paramètres!H$3,$D209,0),0)</f>
        <v>0</v>
      </c>
      <c r="M209" s="116">
        <f>IF(OR(MONTH($B209)=1,MONTH($B209)=2,MONTH($B209)=3),IF($G209=Paramètres!H$4,$D209,0),0)</f>
        <v>0</v>
      </c>
      <c r="N209" s="116">
        <f>IF(OR(MONTH($B209)=1,MONTH($B209)=2,MONTH($B209)=3),IF($G209=Paramètres!H$5,$D209,0),0)</f>
        <v>0</v>
      </c>
      <c r="O209" s="116">
        <f>IF(MONTH($B209)=1,IF($G209=Paramètres!F$4,$D209,0),0)</f>
        <v>0</v>
      </c>
      <c r="P209" s="116">
        <f>IF(MONTH($B209)=2,IF($G209=Paramètres!$H$2,$D209,0),0)</f>
        <v>0</v>
      </c>
      <c r="Q209" s="116">
        <f>IF(MONTH($B209)=2,IF($G209=Paramètres!$F$4,$D209,0),0)</f>
        <v>0</v>
      </c>
      <c r="R209" s="116">
        <f>IF(MONTH($B209)=3,IF($G209=Paramètres!$H$2,$D209,0),0)</f>
        <v>0</v>
      </c>
      <c r="S209" s="116">
        <f>IF(MONTH($B209)=3,IF($G209=Paramètres!$F$4,$D209,0),0)</f>
        <v>0</v>
      </c>
      <c r="T209" s="116">
        <f>IF(MONTH($B209)=4,IF($G209=Paramètres!$H$2,$D209,0),0)</f>
        <v>0</v>
      </c>
      <c r="U209" s="116">
        <f>IF(OR(MONTH($B209)=4,MONTH($B209)=5,MONTH($B209)=6),IF($G209=Paramètres!$H$3,$D209,0),0)</f>
        <v>0</v>
      </c>
      <c r="V209" s="116">
        <f>IF(OR(MONTH($B209)=4,MONTH($B209)=5,MONTH($B209)=6),IF($G209=Paramètres!$H$4,$D209,0),0)</f>
        <v>0</v>
      </c>
      <c r="W209" s="116">
        <f>IF(OR(MONTH($B209)=4,MONTH($B209)=5,MONTH($B209)=6),IF($G209=Paramètres!$H$5,$D209,0),0)</f>
        <v>0</v>
      </c>
      <c r="X209" s="116">
        <f>IF(MONTH($B209)=4,IF($G209=Paramètres!$F$4,$D209,0),0)</f>
        <v>0</v>
      </c>
      <c r="Y209" s="116">
        <f>IF(MONTH($B209)=5,IF($G209=Paramètres!$H$2,$D209,0),0)</f>
        <v>0</v>
      </c>
      <c r="Z209" s="116">
        <f>IF(MONTH($B209)=5,IF($G209=Paramètres!$F$4,$D209,0),0)</f>
        <v>0</v>
      </c>
      <c r="AA209" s="116">
        <f>IF(MONTH($B209)=6,IF($G209=Paramètres!$H$2,$D209,0),0)</f>
        <v>0</v>
      </c>
      <c r="AB209" s="116">
        <f>IF(MONTH($B209)=6,IF($G209=Paramètres!$F$4,$D209,0),0)</f>
        <v>0</v>
      </c>
      <c r="AC209" s="116">
        <f>IF(MONTH($B209)=7,IF($G209=Paramètres!$H$2,$D209,0),0)</f>
        <v>0</v>
      </c>
      <c r="AD209" s="116">
        <f>IF(OR(MONTH($B209)=7,MONTH($B209)=8,MONTH($B209)=9),IF($G209=Paramètres!$H$3,$D209,0),0)</f>
        <v>0</v>
      </c>
      <c r="AE209" s="116">
        <f>IF(OR(MONTH($B209)=7,MONTH($B209)=8,MONTH($B209)=9),IF($G209=Paramètres!$H$4,$D209,0),0)</f>
        <v>0</v>
      </c>
      <c r="AF209" s="116">
        <f>IF(OR(MONTH($B209)=7,MONTH($B209)=8,MONTH($B209)=9),IF($G209=Paramètres!$H$5,$D209,0),0)</f>
        <v>0</v>
      </c>
      <c r="AG209" s="116">
        <f>IF(MONTH($B209)=7,IF($G209=Paramètres!$F$4,$D209,0),0)</f>
        <v>0</v>
      </c>
      <c r="AH209" s="116">
        <f>IF(MONTH($B209)=8,IF($G209=Paramètres!$H$2,$D209,0),0)</f>
        <v>0</v>
      </c>
      <c r="AI209" s="116">
        <f>IF(MONTH($B209)=8,IF($G209=Paramètres!$F$4,$D209,0),0)</f>
        <v>0</v>
      </c>
      <c r="AJ209" s="116">
        <f>IF(MONTH($B209)=9,IF($G209=Paramètres!$H$2,$D209,0),0)</f>
        <v>0</v>
      </c>
      <c r="AK209" s="116">
        <f>IF(MONTH($B209)=9,IF($G209=Paramètres!$F$4,$D209,0),0)</f>
        <v>0</v>
      </c>
      <c r="AL209" s="116">
        <f>IF(MONTH($B209)=10,IF($G209=Paramètres!$H$2,$D209,0),0)</f>
        <v>0</v>
      </c>
      <c r="AM209" s="116">
        <f>IF(OR(MONTH($B209)=10,MONTH($B209)=11,MONTH($B209)=12),IF($G209=Paramètres!$H$3,$D209,0),0)</f>
        <v>0</v>
      </c>
      <c r="AN209" s="116">
        <f>IF(OR(MONTH($B209)=10,MONTH($B209)=11,MONTH($B209)=12),IF($G209=Paramètres!$H$4,$D209,0),0)</f>
        <v>0</v>
      </c>
      <c r="AO209" s="116">
        <f>IF(OR(MONTH($B209)=10,MONTH($B209)=11,MONTH($B209)=12),IF($G209=Paramètres!$H$5,$D209,0),0)</f>
        <v>0</v>
      </c>
      <c r="AP209" s="116">
        <f>IF(MONTH($B209)=10,IF($G209=Paramètres!$F$4,$D209,0),0)</f>
        <v>0</v>
      </c>
      <c r="AQ209" s="116">
        <f>IF(MONTH($B209)=11,IF($G209=Paramètres!$H$2,$D209,0),0)</f>
        <v>0</v>
      </c>
      <c r="AR209" s="116">
        <f>IF(MONTH($B209)=11,IF($G209=Paramètres!$F$4,$D209,0),0)</f>
        <v>0</v>
      </c>
      <c r="AS209" s="116">
        <f>IF(MONTH($B209)=12,IF($G209=Paramètres!$H$2,$D209,0),0)</f>
        <v>0</v>
      </c>
      <c r="AT209" s="116">
        <f>IF(MONTH($B209)=12,IF($G209=Paramètres!$F$4,$D209,0),0)</f>
        <v>0</v>
      </c>
      <c r="AU209" s="116">
        <f>IF($G209=Paramètres!D$2,$D209,0)</f>
        <v>0</v>
      </c>
      <c r="AV209" s="116">
        <f>IF($G209=Paramètres!D$3,$D209,0)</f>
        <v>0</v>
      </c>
      <c r="AW209" s="116">
        <f>IF($G209=Paramètres!D$4,$D209,0)</f>
        <v>0</v>
      </c>
      <c r="AX209" s="116">
        <f>IF($G209=Paramètres!D$5,$D209,0)</f>
        <v>0</v>
      </c>
      <c r="AY209" s="116">
        <f>IF($G209=Paramètres!D$6,$D209,0)</f>
        <v>0</v>
      </c>
      <c r="AZ209" s="116">
        <f>IF($G209=Paramètres!D$7,$D209,0)</f>
        <v>0</v>
      </c>
      <c r="BA209" s="116">
        <f>IF($G209=Paramètres!D$8,$D209,0)</f>
        <v>0</v>
      </c>
      <c r="BB209" s="116">
        <f>IF($G209=Paramètres!D$9,$D209,0)</f>
        <v>0</v>
      </c>
      <c r="BC209" s="116">
        <f>IF($G209=Paramètres!D$10,$D209,0)</f>
        <v>0</v>
      </c>
      <c r="BD209" s="116">
        <f>IF($G209=Paramètres!D$11,$D209,0)</f>
        <v>0</v>
      </c>
      <c r="BE209" s="116">
        <f>IF($G209=Paramètres!D$12,$D209,0)</f>
        <v>0</v>
      </c>
      <c r="BF209" s="116">
        <f>IF($G209=Paramètres!E$2,$D209,0)</f>
        <v>0</v>
      </c>
      <c r="BG209" s="116">
        <f>IF($G209=Paramètres!E$3,$D209,0)</f>
        <v>0</v>
      </c>
      <c r="BH209" s="116">
        <f>IF($G209=Paramètres!E$4,$D209,0)</f>
        <v>0</v>
      </c>
      <c r="BI209" s="116">
        <f>IF($G209=Paramètres!F$2,$D209,0)</f>
        <v>0</v>
      </c>
      <c r="BJ209" s="116">
        <f>IF($G209=Paramètres!F$3,$D209,0)</f>
        <v>0</v>
      </c>
      <c r="BK209" s="116">
        <f>IF($G209=Paramètres!F$5,$D209,0)</f>
        <v>0</v>
      </c>
      <c r="BL209" s="116">
        <f>IF($G209=Paramètres!F$6,$D209,0)</f>
        <v>0</v>
      </c>
      <c r="BM209" s="116">
        <f>IF($G209=Paramètres!F$7,$D209,0)</f>
        <v>0</v>
      </c>
      <c r="BN209" s="116">
        <f>IF($G209=Paramètres!F$8,$D209,0)</f>
        <v>0</v>
      </c>
      <c r="BO209" s="116">
        <f>IF($G209=Paramètres!F$9,$D209,0)</f>
        <v>0</v>
      </c>
      <c r="BP209" s="116">
        <f t="shared" si="131"/>
        <v>0</v>
      </c>
      <c r="BQ209" s="116">
        <f>IF($G209=Paramètres!H$6,$D209,0)</f>
        <v>0</v>
      </c>
      <c r="BR209" s="116">
        <f>IF($G209=Paramètres!I$2,$D209,0)</f>
        <v>0</v>
      </c>
      <c r="BS209" s="116">
        <f>IF($G209=Paramètres!I$3,$D209,0)</f>
        <v>0</v>
      </c>
      <c r="BT209" s="116">
        <f>IF($G209=Paramètres!I$4,$D209,0)</f>
        <v>0</v>
      </c>
      <c r="BU209" s="116">
        <f>IF($G209=Paramètres!J$2,$D209,0)</f>
        <v>0</v>
      </c>
      <c r="BV209" s="116">
        <f>IF($G209=Paramètres!J$3,$D209,0)</f>
        <v>0</v>
      </c>
      <c r="BW209" s="116">
        <f>IF($G209=Paramètres!J$4,$D209,0)</f>
        <v>0</v>
      </c>
      <c r="BX209" s="116">
        <f t="shared" si="133"/>
        <v>0</v>
      </c>
      <c r="BY209" s="116">
        <f t="shared" si="134"/>
        <v>0</v>
      </c>
      <c r="BZ209" s="116">
        <f t="shared" si="135"/>
        <v>0</v>
      </c>
      <c r="CA209" s="116">
        <f t="shared" si="136"/>
        <v>0</v>
      </c>
      <c r="CB209" s="116">
        <f t="shared" si="137"/>
        <v>0</v>
      </c>
      <c r="CC209" s="116">
        <f t="shared" si="138"/>
        <v>0</v>
      </c>
      <c r="CD209" s="116">
        <f t="shared" si="139"/>
        <v>0</v>
      </c>
      <c r="CE209" s="116">
        <f t="shared" si="140"/>
        <v>0</v>
      </c>
      <c r="CF209" s="116">
        <f t="shared" si="141"/>
        <v>0</v>
      </c>
      <c r="CG209" s="116">
        <f t="shared" si="142"/>
        <v>0</v>
      </c>
      <c r="CH209" s="116">
        <f t="shared" si="143"/>
        <v>0</v>
      </c>
      <c r="CI209" s="116">
        <f t="shared" si="144"/>
        <v>0</v>
      </c>
      <c r="CJ209" s="116">
        <f t="shared" si="145"/>
        <v>0</v>
      </c>
      <c r="CK209" s="116">
        <f t="shared" si="146"/>
        <v>0</v>
      </c>
      <c r="CL209" s="116">
        <f t="shared" si="147"/>
        <v>0</v>
      </c>
      <c r="CM209" s="116">
        <f t="shared" si="148"/>
        <v>0</v>
      </c>
      <c r="CN209" s="116">
        <f t="shared" si="149"/>
        <v>0</v>
      </c>
      <c r="CO209" s="116">
        <f t="shared" si="150"/>
        <v>0</v>
      </c>
      <c r="CP209" s="116">
        <f t="shared" si="151"/>
        <v>0</v>
      </c>
      <c r="CQ209" s="116">
        <f t="shared" si="152"/>
        <v>0</v>
      </c>
      <c r="CR209" s="116">
        <f t="shared" si="153"/>
        <v>0</v>
      </c>
      <c r="CS209" s="116">
        <f t="shared" si="154"/>
        <v>0</v>
      </c>
      <c r="CT209" s="116">
        <f t="shared" si="155"/>
        <v>0</v>
      </c>
      <c r="CU209" s="116">
        <f t="shared" si="156"/>
        <v>0</v>
      </c>
    </row>
    <row r="210" spans="5:99">
      <c r="E210" s="106"/>
      <c r="F210" s="109"/>
      <c r="G210" s="109"/>
      <c r="H210" s="109"/>
      <c r="I210" s="109"/>
      <c r="J210" s="110" t="str">
        <f t="shared" si="132"/>
        <v/>
      </c>
      <c r="K210" s="116">
        <f>IF(MONTH($B210)=1,IF($G210=Paramètres!H$2,$D210,0),0)</f>
        <v>0</v>
      </c>
      <c r="L210" s="116">
        <f>IF(OR(MONTH($B210)=1,MONTH($B210)=2,MONTH($B210)=3),IF($G210=Paramètres!H$3,$D210,0),0)</f>
        <v>0</v>
      </c>
      <c r="M210" s="116">
        <f>IF(OR(MONTH($B210)=1,MONTH($B210)=2,MONTH($B210)=3),IF($G210=Paramètres!H$4,$D210,0),0)</f>
        <v>0</v>
      </c>
      <c r="N210" s="116">
        <f>IF(OR(MONTH($B210)=1,MONTH($B210)=2,MONTH($B210)=3),IF($G210=Paramètres!H$5,$D210,0),0)</f>
        <v>0</v>
      </c>
      <c r="O210" s="116">
        <f>IF(MONTH($B210)=1,IF($G210=Paramètres!F$4,$D210,0),0)</f>
        <v>0</v>
      </c>
      <c r="P210" s="116">
        <f>IF(MONTH($B210)=2,IF($G210=Paramètres!$H$2,$D210,0),0)</f>
        <v>0</v>
      </c>
      <c r="Q210" s="116">
        <f>IF(MONTH($B210)=2,IF($G210=Paramètres!$F$4,$D210,0),0)</f>
        <v>0</v>
      </c>
      <c r="R210" s="116">
        <f>IF(MONTH($B210)=3,IF($G210=Paramètres!$H$2,$D210,0),0)</f>
        <v>0</v>
      </c>
      <c r="S210" s="116">
        <f>IF(MONTH($B210)=3,IF($G210=Paramètres!$F$4,$D210,0),0)</f>
        <v>0</v>
      </c>
      <c r="T210" s="116">
        <f>IF(MONTH($B210)=4,IF($G210=Paramètres!$H$2,$D210,0),0)</f>
        <v>0</v>
      </c>
      <c r="U210" s="116">
        <f>IF(OR(MONTH($B210)=4,MONTH($B210)=5,MONTH($B210)=6),IF($G210=Paramètres!$H$3,$D210,0),0)</f>
        <v>0</v>
      </c>
      <c r="V210" s="116">
        <f>IF(OR(MONTH($B210)=4,MONTH($B210)=5,MONTH($B210)=6),IF($G210=Paramètres!$H$4,$D210,0),0)</f>
        <v>0</v>
      </c>
      <c r="W210" s="116">
        <f>IF(OR(MONTH($B210)=4,MONTH($B210)=5,MONTH($B210)=6),IF($G210=Paramètres!$H$5,$D210,0),0)</f>
        <v>0</v>
      </c>
      <c r="X210" s="116">
        <f>IF(MONTH($B210)=4,IF($G210=Paramètres!$F$4,$D210,0),0)</f>
        <v>0</v>
      </c>
      <c r="Y210" s="116">
        <f>IF(MONTH($B210)=5,IF($G210=Paramètres!$H$2,$D210,0),0)</f>
        <v>0</v>
      </c>
      <c r="Z210" s="116">
        <f>IF(MONTH($B210)=5,IF($G210=Paramètres!$F$4,$D210,0),0)</f>
        <v>0</v>
      </c>
      <c r="AA210" s="116">
        <f>IF(MONTH($B210)=6,IF($G210=Paramètres!$H$2,$D210,0),0)</f>
        <v>0</v>
      </c>
      <c r="AB210" s="116">
        <f>IF(MONTH($B210)=6,IF($G210=Paramètres!$F$4,$D210,0),0)</f>
        <v>0</v>
      </c>
      <c r="AC210" s="116">
        <f>IF(MONTH($B210)=7,IF($G210=Paramètres!$H$2,$D210,0),0)</f>
        <v>0</v>
      </c>
      <c r="AD210" s="116">
        <f>IF(OR(MONTH($B210)=7,MONTH($B210)=8,MONTH($B210)=9),IF($G210=Paramètres!$H$3,$D210,0),0)</f>
        <v>0</v>
      </c>
      <c r="AE210" s="116">
        <f>IF(OR(MONTH($B210)=7,MONTH($B210)=8,MONTH($B210)=9),IF($G210=Paramètres!$H$4,$D210,0),0)</f>
        <v>0</v>
      </c>
      <c r="AF210" s="116">
        <f>IF(OR(MONTH($B210)=7,MONTH($B210)=8,MONTH($B210)=9),IF($G210=Paramètres!$H$5,$D210,0),0)</f>
        <v>0</v>
      </c>
      <c r="AG210" s="116">
        <f>IF(MONTH($B210)=7,IF($G210=Paramètres!$F$4,$D210,0),0)</f>
        <v>0</v>
      </c>
      <c r="AH210" s="116">
        <f>IF(MONTH($B210)=8,IF($G210=Paramètres!$H$2,$D210,0),0)</f>
        <v>0</v>
      </c>
      <c r="AI210" s="116">
        <f>IF(MONTH($B210)=8,IF($G210=Paramètres!$F$4,$D210,0),0)</f>
        <v>0</v>
      </c>
      <c r="AJ210" s="116">
        <f>IF(MONTH($B210)=9,IF($G210=Paramètres!$H$2,$D210,0),0)</f>
        <v>0</v>
      </c>
      <c r="AK210" s="116">
        <f>IF(MONTH($B210)=9,IF($G210=Paramètres!$F$4,$D210,0),0)</f>
        <v>0</v>
      </c>
      <c r="AL210" s="116">
        <f>IF(MONTH($B210)=10,IF($G210=Paramètres!$H$2,$D210,0),0)</f>
        <v>0</v>
      </c>
      <c r="AM210" s="116">
        <f>IF(OR(MONTH($B210)=10,MONTH($B210)=11,MONTH($B210)=12),IF($G210=Paramètres!$H$3,$D210,0),0)</f>
        <v>0</v>
      </c>
      <c r="AN210" s="116">
        <f>IF(OR(MONTH($B210)=10,MONTH($B210)=11,MONTH($B210)=12),IF($G210=Paramètres!$H$4,$D210,0),0)</f>
        <v>0</v>
      </c>
      <c r="AO210" s="116">
        <f>IF(OR(MONTH($B210)=10,MONTH($B210)=11,MONTH($B210)=12),IF($G210=Paramètres!$H$5,$D210,0),0)</f>
        <v>0</v>
      </c>
      <c r="AP210" s="116">
        <f>IF(MONTH($B210)=10,IF($G210=Paramètres!$F$4,$D210,0),0)</f>
        <v>0</v>
      </c>
      <c r="AQ210" s="116">
        <f>IF(MONTH($B210)=11,IF($G210=Paramètres!$H$2,$D210,0),0)</f>
        <v>0</v>
      </c>
      <c r="AR210" s="116">
        <f>IF(MONTH($B210)=11,IF($G210=Paramètres!$F$4,$D210,0),0)</f>
        <v>0</v>
      </c>
      <c r="AS210" s="116">
        <f>IF(MONTH($B210)=12,IF($G210=Paramètres!$H$2,$D210,0),0)</f>
        <v>0</v>
      </c>
      <c r="AT210" s="116">
        <f>IF(MONTH($B210)=12,IF($G210=Paramètres!$F$4,$D210,0),0)</f>
        <v>0</v>
      </c>
      <c r="AU210" s="116">
        <f>IF($G210=Paramètres!D$2,$D210,0)</f>
        <v>0</v>
      </c>
      <c r="AV210" s="116">
        <f>IF($G210=Paramètres!D$3,$D210,0)</f>
        <v>0</v>
      </c>
      <c r="AW210" s="116">
        <f>IF($G210=Paramètres!D$4,$D210,0)</f>
        <v>0</v>
      </c>
      <c r="AX210" s="116">
        <f>IF($G210=Paramètres!D$5,$D210,0)</f>
        <v>0</v>
      </c>
      <c r="AY210" s="116">
        <f>IF($G210=Paramètres!D$6,$D210,0)</f>
        <v>0</v>
      </c>
      <c r="AZ210" s="116">
        <f>IF($G210=Paramètres!D$7,$D210,0)</f>
        <v>0</v>
      </c>
      <c r="BA210" s="116">
        <f>IF($G210=Paramètres!D$8,$D210,0)</f>
        <v>0</v>
      </c>
      <c r="BB210" s="116">
        <f>IF($G210=Paramètres!D$9,$D210,0)</f>
        <v>0</v>
      </c>
      <c r="BC210" s="116">
        <f>IF($G210=Paramètres!D$10,$D210,0)</f>
        <v>0</v>
      </c>
      <c r="BD210" s="116">
        <f>IF($G210=Paramètres!D$11,$D210,0)</f>
        <v>0</v>
      </c>
      <c r="BE210" s="116">
        <f>IF($G210=Paramètres!D$12,$D210,0)</f>
        <v>0</v>
      </c>
      <c r="BF210" s="116">
        <f>IF($G210=Paramètres!E$2,$D210,0)</f>
        <v>0</v>
      </c>
      <c r="BG210" s="116">
        <f>IF($G210=Paramètres!E$3,$D210,0)</f>
        <v>0</v>
      </c>
      <c r="BH210" s="116">
        <f>IF($G210=Paramètres!E$4,$D210,0)</f>
        <v>0</v>
      </c>
      <c r="BI210" s="116">
        <f>IF($G210=Paramètres!F$2,$D210,0)</f>
        <v>0</v>
      </c>
      <c r="BJ210" s="116">
        <f>IF($G210=Paramètres!F$3,$D210,0)</f>
        <v>0</v>
      </c>
      <c r="BK210" s="116">
        <f>IF($G210=Paramètres!F$5,$D210,0)</f>
        <v>0</v>
      </c>
      <c r="BL210" s="116">
        <f>IF($G210=Paramètres!F$6,$D210,0)</f>
        <v>0</v>
      </c>
      <c r="BM210" s="116">
        <f>IF($G210=Paramètres!F$7,$D210,0)</f>
        <v>0</v>
      </c>
      <c r="BN210" s="116">
        <f>IF($G210=Paramètres!F$8,$D210,0)</f>
        <v>0</v>
      </c>
      <c r="BO210" s="116">
        <f>IF($G210=Paramètres!F$9,$D210,0)</f>
        <v>0</v>
      </c>
      <c r="BP210" s="116">
        <f t="shared" si="131"/>
        <v>0</v>
      </c>
      <c r="BQ210" s="116">
        <f>IF($G210=Paramètres!H$6,$D210,0)</f>
        <v>0</v>
      </c>
      <c r="BR210" s="116">
        <f>IF($G210=Paramètres!I$2,$D210,0)</f>
        <v>0</v>
      </c>
      <c r="BS210" s="116">
        <f>IF($G210=Paramètres!I$3,$D210,0)</f>
        <v>0</v>
      </c>
      <c r="BT210" s="116">
        <f>IF($G210=Paramètres!I$4,$D210,0)</f>
        <v>0</v>
      </c>
      <c r="BU210" s="116">
        <f>IF($G210=Paramètres!J$2,$D210,0)</f>
        <v>0</v>
      </c>
      <c r="BV210" s="116">
        <f>IF($G210=Paramètres!J$3,$D210,0)</f>
        <v>0</v>
      </c>
      <c r="BW210" s="116">
        <f>IF($G210=Paramètres!J$4,$D210,0)</f>
        <v>0</v>
      </c>
      <c r="BX210" s="116">
        <f t="shared" si="133"/>
        <v>0</v>
      </c>
      <c r="BY210" s="116">
        <f t="shared" si="134"/>
        <v>0</v>
      </c>
      <c r="BZ210" s="116">
        <f t="shared" si="135"/>
        <v>0</v>
      </c>
      <c r="CA210" s="116">
        <f t="shared" si="136"/>
        <v>0</v>
      </c>
      <c r="CB210" s="116">
        <f t="shared" si="137"/>
        <v>0</v>
      </c>
      <c r="CC210" s="116">
        <f t="shared" si="138"/>
        <v>0</v>
      </c>
      <c r="CD210" s="116">
        <f t="shared" si="139"/>
        <v>0</v>
      </c>
      <c r="CE210" s="116">
        <f t="shared" si="140"/>
        <v>0</v>
      </c>
      <c r="CF210" s="116">
        <f t="shared" si="141"/>
        <v>0</v>
      </c>
      <c r="CG210" s="116">
        <f t="shared" si="142"/>
        <v>0</v>
      </c>
      <c r="CH210" s="116">
        <f t="shared" si="143"/>
        <v>0</v>
      </c>
      <c r="CI210" s="116">
        <f t="shared" si="144"/>
        <v>0</v>
      </c>
      <c r="CJ210" s="116">
        <f t="shared" si="145"/>
        <v>0</v>
      </c>
      <c r="CK210" s="116">
        <f t="shared" si="146"/>
        <v>0</v>
      </c>
      <c r="CL210" s="116">
        <f t="shared" si="147"/>
        <v>0</v>
      </c>
      <c r="CM210" s="116">
        <f t="shared" si="148"/>
        <v>0</v>
      </c>
      <c r="CN210" s="116">
        <f t="shared" si="149"/>
        <v>0</v>
      </c>
      <c r="CO210" s="116">
        <f t="shared" si="150"/>
        <v>0</v>
      </c>
      <c r="CP210" s="116">
        <f t="shared" si="151"/>
        <v>0</v>
      </c>
      <c r="CQ210" s="116">
        <f t="shared" si="152"/>
        <v>0</v>
      </c>
      <c r="CR210" s="116">
        <f t="shared" si="153"/>
        <v>0</v>
      </c>
      <c r="CS210" s="116">
        <f t="shared" si="154"/>
        <v>0</v>
      </c>
      <c r="CT210" s="116">
        <f t="shared" si="155"/>
        <v>0</v>
      </c>
      <c r="CU210" s="116">
        <f t="shared" si="156"/>
        <v>0</v>
      </c>
    </row>
    <row r="211" spans="5:99">
      <c r="E211" s="106"/>
      <c r="F211" s="109"/>
      <c r="G211" s="109"/>
      <c r="H211" s="109"/>
      <c r="I211" s="109"/>
      <c r="J211" s="110" t="str">
        <f t="shared" si="132"/>
        <v/>
      </c>
      <c r="K211" s="116">
        <f>IF(MONTH($B211)=1,IF($G211=Paramètres!H$2,$D211,0),0)</f>
        <v>0</v>
      </c>
      <c r="L211" s="116">
        <f>IF(OR(MONTH($B211)=1,MONTH($B211)=2,MONTH($B211)=3),IF($G211=Paramètres!H$3,$D211,0),0)</f>
        <v>0</v>
      </c>
      <c r="M211" s="116">
        <f>IF(OR(MONTH($B211)=1,MONTH($B211)=2,MONTH($B211)=3),IF($G211=Paramètres!H$4,$D211,0),0)</f>
        <v>0</v>
      </c>
      <c r="N211" s="116">
        <f>IF(OR(MONTH($B211)=1,MONTH($B211)=2,MONTH($B211)=3),IF($G211=Paramètres!H$5,$D211,0),0)</f>
        <v>0</v>
      </c>
      <c r="O211" s="116">
        <f>IF(MONTH($B211)=1,IF($G211=Paramètres!F$4,$D211,0),0)</f>
        <v>0</v>
      </c>
      <c r="P211" s="116">
        <f>IF(MONTH($B211)=2,IF($G211=Paramètres!$H$2,$D211,0),0)</f>
        <v>0</v>
      </c>
      <c r="Q211" s="116">
        <f>IF(MONTH($B211)=2,IF($G211=Paramètres!$F$4,$D211,0),0)</f>
        <v>0</v>
      </c>
      <c r="R211" s="116">
        <f>IF(MONTH($B211)=3,IF($G211=Paramètres!$H$2,$D211,0),0)</f>
        <v>0</v>
      </c>
      <c r="S211" s="116">
        <f>IF(MONTH($B211)=3,IF($G211=Paramètres!$F$4,$D211,0),0)</f>
        <v>0</v>
      </c>
      <c r="T211" s="116">
        <f>IF(MONTH($B211)=4,IF($G211=Paramètres!$H$2,$D211,0),0)</f>
        <v>0</v>
      </c>
      <c r="U211" s="116">
        <f>IF(OR(MONTH($B211)=4,MONTH($B211)=5,MONTH($B211)=6),IF($G211=Paramètres!$H$3,$D211,0),0)</f>
        <v>0</v>
      </c>
      <c r="V211" s="116">
        <f>IF(OR(MONTH($B211)=4,MONTH($B211)=5,MONTH($B211)=6),IF($G211=Paramètres!$H$4,$D211,0),0)</f>
        <v>0</v>
      </c>
      <c r="W211" s="116">
        <f>IF(OR(MONTH($B211)=4,MONTH($B211)=5,MONTH($B211)=6),IF($G211=Paramètres!$H$5,$D211,0),0)</f>
        <v>0</v>
      </c>
      <c r="X211" s="116">
        <f>IF(MONTH($B211)=4,IF($G211=Paramètres!$F$4,$D211,0),0)</f>
        <v>0</v>
      </c>
      <c r="Y211" s="116">
        <f>IF(MONTH($B211)=5,IF($G211=Paramètres!$H$2,$D211,0),0)</f>
        <v>0</v>
      </c>
      <c r="Z211" s="116">
        <f>IF(MONTH($B211)=5,IF($G211=Paramètres!$F$4,$D211,0),0)</f>
        <v>0</v>
      </c>
      <c r="AA211" s="116">
        <f>IF(MONTH($B211)=6,IF($G211=Paramètres!$H$2,$D211,0),0)</f>
        <v>0</v>
      </c>
      <c r="AB211" s="116">
        <f>IF(MONTH($B211)=6,IF($G211=Paramètres!$F$4,$D211,0),0)</f>
        <v>0</v>
      </c>
      <c r="AC211" s="116">
        <f>IF(MONTH($B211)=7,IF($G211=Paramètres!$H$2,$D211,0),0)</f>
        <v>0</v>
      </c>
      <c r="AD211" s="116">
        <f>IF(OR(MONTH($B211)=7,MONTH($B211)=8,MONTH($B211)=9),IF($G211=Paramètres!$H$3,$D211,0),0)</f>
        <v>0</v>
      </c>
      <c r="AE211" s="116">
        <f>IF(OR(MONTH($B211)=7,MONTH($B211)=8,MONTH($B211)=9),IF($G211=Paramètres!$H$4,$D211,0),0)</f>
        <v>0</v>
      </c>
      <c r="AF211" s="116">
        <f>IF(OR(MONTH($B211)=7,MONTH($B211)=8,MONTH($B211)=9),IF($G211=Paramètres!$H$5,$D211,0),0)</f>
        <v>0</v>
      </c>
      <c r="AG211" s="116">
        <f>IF(MONTH($B211)=7,IF($G211=Paramètres!$F$4,$D211,0),0)</f>
        <v>0</v>
      </c>
      <c r="AH211" s="116">
        <f>IF(MONTH($B211)=8,IF($G211=Paramètres!$H$2,$D211,0),0)</f>
        <v>0</v>
      </c>
      <c r="AI211" s="116">
        <f>IF(MONTH($B211)=8,IF($G211=Paramètres!$F$4,$D211,0),0)</f>
        <v>0</v>
      </c>
      <c r="AJ211" s="116">
        <f>IF(MONTH($B211)=9,IF($G211=Paramètres!$H$2,$D211,0),0)</f>
        <v>0</v>
      </c>
      <c r="AK211" s="116">
        <f>IF(MONTH($B211)=9,IF($G211=Paramètres!$F$4,$D211,0),0)</f>
        <v>0</v>
      </c>
      <c r="AL211" s="116">
        <f>IF(MONTH($B211)=10,IF($G211=Paramètres!$H$2,$D211,0),0)</f>
        <v>0</v>
      </c>
      <c r="AM211" s="116">
        <f>IF(OR(MONTH($B211)=10,MONTH($B211)=11,MONTH($B211)=12),IF($G211=Paramètres!$H$3,$D211,0),0)</f>
        <v>0</v>
      </c>
      <c r="AN211" s="116">
        <f>IF(OR(MONTH($B211)=10,MONTH($B211)=11,MONTH($B211)=12),IF($G211=Paramètres!$H$4,$D211,0),0)</f>
        <v>0</v>
      </c>
      <c r="AO211" s="116">
        <f>IF(OR(MONTH($B211)=10,MONTH($B211)=11,MONTH($B211)=12),IF($G211=Paramètres!$H$5,$D211,0),0)</f>
        <v>0</v>
      </c>
      <c r="AP211" s="116">
        <f>IF(MONTH($B211)=10,IF($G211=Paramètres!$F$4,$D211,0),0)</f>
        <v>0</v>
      </c>
      <c r="AQ211" s="116">
        <f>IF(MONTH($B211)=11,IF($G211=Paramètres!$H$2,$D211,0),0)</f>
        <v>0</v>
      </c>
      <c r="AR211" s="116">
        <f>IF(MONTH($B211)=11,IF($G211=Paramètres!$F$4,$D211,0),0)</f>
        <v>0</v>
      </c>
      <c r="AS211" s="116">
        <f>IF(MONTH($B211)=12,IF($G211=Paramètres!$H$2,$D211,0),0)</f>
        <v>0</v>
      </c>
      <c r="AT211" s="116">
        <f>IF(MONTH($B211)=12,IF($G211=Paramètres!$F$4,$D211,0),0)</f>
        <v>0</v>
      </c>
      <c r="AU211" s="116">
        <f>IF($G211=Paramètres!D$2,$D211,0)</f>
        <v>0</v>
      </c>
      <c r="AV211" s="116">
        <f>IF($G211=Paramètres!D$3,$D211,0)</f>
        <v>0</v>
      </c>
      <c r="AW211" s="116">
        <f>IF($G211=Paramètres!D$4,$D211,0)</f>
        <v>0</v>
      </c>
      <c r="AX211" s="116">
        <f>IF($G211=Paramètres!D$5,$D211,0)</f>
        <v>0</v>
      </c>
      <c r="AY211" s="116">
        <f>IF($G211=Paramètres!D$6,$D211,0)</f>
        <v>0</v>
      </c>
      <c r="AZ211" s="116">
        <f>IF($G211=Paramètres!D$7,$D211,0)</f>
        <v>0</v>
      </c>
      <c r="BA211" s="116">
        <f>IF($G211=Paramètres!D$8,$D211,0)</f>
        <v>0</v>
      </c>
      <c r="BB211" s="116">
        <f>IF($G211=Paramètres!D$9,$D211,0)</f>
        <v>0</v>
      </c>
      <c r="BC211" s="116">
        <f>IF($G211=Paramètres!D$10,$D211,0)</f>
        <v>0</v>
      </c>
      <c r="BD211" s="116">
        <f>IF($G211=Paramètres!D$11,$D211,0)</f>
        <v>0</v>
      </c>
      <c r="BE211" s="116">
        <f>IF($G211=Paramètres!D$12,$D211,0)</f>
        <v>0</v>
      </c>
      <c r="BF211" s="116">
        <f>IF($G211=Paramètres!E$2,$D211,0)</f>
        <v>0</v>
      </c>
      <c r="BG211" s="116">
        <f>IF($G211=Paramètres!E$3,$D211,0)</f>
        <v>0</v>
      </c>
      <c r="BH211" s="116">
        <f>IF($G211=Paramètres!E$4,$D211,0)</f>
        <v>0</v>
      </c>
      <c r="BI211" s="116">
        <f>IF($G211=Paramètres!F$2,$D211,0)</f>
        <v>0</v>
      </c>
      <c r="BJ211" s="116">
        <f>IF($G211=Paramètres!F$3,$D211,0)</f>
        <v>0</v>
      </c>
      <c r="BK211" s="116">
        <f>IF($G211=Paramètres!F$5,$D211,0)</f>
        <v>0</v>
      </c>
      <c r="BL211" s="116">
        <f>IF($G211=Paramètres!F$6,$D211,0)</f>
        <v>0</v>
      </c>
      <c r="BM211" s="116">
        <f>IF($G211=Paramètres!F$7,$D211,0)</f>
        <v>0</v>
      </c>
      <c r="BN211" s="116">
        <f>IF($G211=Paramètres!F$8,$D211,0)</f>
        <v>0</v>
      </c>
      <c r="BO211" s="116">
        <f>IF($G211=Paramètres!F$9,$D211,0)</f>
        <v>0</v>
      </c>
      <c r="BP211" s="116">
        <f t="shared" si="131"/>
        <v>0</v>
      </c>
      <c r="BQ211" s="116">
        <f>IF($G211=Paramètres!H$6,$D211,0)</f>
        <v>0</v>
      </c>
      <c r="BR211" s="116">
        <f>IF($G211=Paramètres!I$2,$D211,0)</f>
        <v>0</v>
      </c>
      <c r="BS211" s="116">
        <f>IF($G211=Paramètres!I$3,$D211,0)</f>
        <v>0</v>
      </c>
      <c r="BT211" s="116">
        <f>IF($G211=Paramètres!I$4,$D211,0)</f>
        <v>0</v>
      </c>
      <c r="BU211" s="116">
        <f>IF($G211=Paramètres!J$2,$D211,0)</f>
        <v>0</v>
      </c>
      <c r="BV211" s="116">
        <f>IF($G211=Paramètres!J$3,$D211,0)</f>
        <v>0</v>
      </c>
      <c r="BW211" s="116">
        <f>IF($G211=Paramètres!J$4,$D211,0)</f>
        <v>0</v>
      </c>
      <c r="BX211" s="116">
        <f t="shared" si="133"/>
        <v>0</v>
      </c>
      <c r="BY211" s="116">
        <f t="shared" si="134"/>
        <v>0</v>
      </c>
      <c r="BZ211" s="116">
        <f t="shared" si="135"/>
        <v>0</v>
      </c>
      <c r="CA211" s="116">
        <f t="shared" si="136"/>
        <v>0</v>
      </c>
      <c r="CB211" s="116">
        <f t="shared" si="137"/>
        <v>0</v>
      </c>
      <c r="CC211" s="116">
        <f t="shared" si="138"/>
        <v>0</v>
      </c>
      <c r="CD211" s="116">
        <f t="shared" si="139"/>
        <v>0</v>
      </c>
      <c r="CE211" s="116">
        <f t="shared" si="140"/>
        <v>0</v>
      </c>
      <c r="CF211" s="116">
        <f t="shared" si="141"/>
        <v>0</v>
      </c>
      <c r="CG211" s="116">
        <f t="shared" si="142"/>
        <v>0</v>
      </c>
      <c r="CH211" s="116">
        <f t="shared" si="143"/>
        <v>0</v>
      </c>
      <c r="CI211" s="116">
        <f t="shared" si="144"/>
        <v>0</v>
      </c>
      <c r="CJ211" s="116">
        <f t="shared" si="145"/>
        <v>0</v>
      </c>
      <c r="CK211" s="116">
        <f t="shared" si="146"/>
        <v>0</v>
      </c>
      <c r="CL211" s="116">
        <f t="shared" si="147"/>
        <v>0</v>
      </c>
      <c r="CM211" s="116">
        <f t="shared" si="148"/>
        <v>0</v>
      </c>
      <c r="CN211" s="116">
        <f t="shared" si="149"/>
        <v>0</v>
      </c>
      <c r="CO211" s="116">
        <f t="shared" si="150"/>
        <v>0</v>
      </c>
      <c r="CP211" s="116">
        <f t="shared" si="151"/>
        <v>0</v>
      </c>
      <c r="CQ211" s="116">
        <f t="shared" si="152"/>
        <v>0</v>
      </c>
      <c r="CR211" s="116">
        <f t="shared" si="153"/>
        <v>0</v>
      </c>
      <c r="CS211" s="116">
        <f t="shared" si="154"/>
        <v>0</v>
      </c>
      <c r="CT211" s="116">
        <f t="shared" si="155"/>
        <v>0</v>
      </c>
      <c r="CU211" s="116">
        <f t="shared" si="156"/>
        <v>0</v>
      </c>
    </row>
    <row r="212" spans="5:99">
      <c r="E212" s="106"/>
      <c r="F212" s="109"/>
      <c r="G212" s="109"/>
      <c r="H212" s="109"/>
      <c r="I212" s="109"/>
      <c r="J212" s="110" t="str">
        <f t="shared" si="132"/>
        <v/>
      </c>
      <c r="K212" s="116">
        <f>IF(MONTH($B212)=1,IF($G212=Paramètres!H$2,$D212,0),0)</f>
        <v>0</v>
      </c>
      <c r="L212" s="116">
        <f>IF(OR(MONTH($B212)=1,MONTH($B212)=2,MONTH($B212)=3),IF($G212=Paramètres!H$3,$D212,0),0)</f>
        <v>0</v>
      </c>
      <c r="M212" s="116">
        <f>IF(OR(MONTH($B212)=1,MONTH($B212)=2,MONTH($B212)=3),IF($G212=Paramètres!H$4,$D212,0),0)</f>
        <v>0</v>
      </c>
      <c r="N212" s="116">
        <f>IF(OR(MONTH($B212)=1,MONTH($B212)=2,MONTH($B212)=3),IF($G212=Paramètres!H$5,$D212,0),0)</f>
        <v>0</v>
      </c>
      <c r="O212" s="116">
        <f>IF(MONTH($B212)=1,IF($G212=Paramètres!F$4,$D212,0),0)</f>
        <v>0</v>
      </c>
      <c r="P212" s="116">
        <f>IF(MONTH($B212)=2,IF($G212=Paramètres!$H$2,$D212,0),0)</f>
        <v>0</v>
      </c>
      <c r="Q212" s="116">
        <f>IF(MONTH($B212)=2,IF($G212=Paramètres!$F$4,$D212,0),0)</f>
        <v>0</v>
      </c>
      <c r="R212" s="116">
        <f>IF(MONTH($B212)=3,IF($G212=Paramètres!$H$2,$D212,0),0)</f>
        <v>0</v>
      </c>
      <c r="S212" s="116">
        <f>IF(MONTH($B212)=3,IF($G212=Paramètres!$F$4,$D212,0),0)</f>
        <v>0</v>
      </c>
      <c r="T212" s="116">
        <f>IF(MONTH($B212)=4,IF($G212=Paramètres!$H$2,$D212,0),0)</f>
        <v>0</v>
      </c>
      <c r="U212" s="116">
        <f>IF(OR(MONTH($B212)=4,MONTH($B212)=5,MONTH($B212)=6),IF($G212=Paramètres!$H$3,$D212,0),0)</f>
        <v>0</v>
      </c>
      <c r="V212" s="116">
        <f>IF(OR(MONTH($B212)=4,MONTH($B212)=5,MONTH($B212)=6),IF($G212=Paramètres!$H$4,$D212,0),0)</f>
        <v>0</v>
      </c>
      <c r="W212" s="116">
        <f>IF(OR(MONTH($B212)=4,MONTH($B212)=5,MONTH($B212)=6),IF($G212=Paramètres!$H$5,$D212,0),0)</f>
        <v>0</v>
      </c>
      <c r="X212" s="116">
        <f>IF(MONTH($B212)=4,IF($G212=Paramètres!$F$4,$D212,0),0)</f>
        <v>0</v>
      </c>
      <c r="Y212" s="116">
        <f>IF(MONTH($B212)=5,IF($G212=Paramètres!$H$2,$D212,0),0)</f>
        <v>0</v>
      </c>
      <c r="Z212" s="116">
        <f>IF(MONTH($B212)=5,IF($G212=Paramètres!$F$4,$D212,0),0)</f>
        <v>0</v>
      </c>
      <c r="AA212" s="116">
        <f>IF(MONTH($B212)=6,IF($G212=Paramètres!$H$2,$D212,0),0)</f>
        <v>0</v>
      </c>
      <c r="AB212" s="116">
        <f>IF(MONTH($B212)=6,IF($G212=Paramètres!$F$4,$D212,0),0)</f>
        <v>0</v>
      </c>
      <c r="AC212" s="116">
        <f>IF(MONTH($B212)=7,IF($G212=Paramètres!$H$2,$D212,0),0)</f>
        <v>0</v>
      </c>
      <c r="AD212" s="116">
        <f>IF(OR(MONTH($B212)=7,MONTH($B212)=8,MONTH($B212)=9),IF($G212=Paramètres!$H$3,$D212,0),0)</f>
        <v>0</v>
      </c>
      <c r="AE212" s="116">
        <f>IF(OR(MONTH($B212)=7,MONTH($B212)=8,MONTH($B212)=9),IF($G212=Paramètres!$H$4,$D212,0),0)</f>
        <v>0</v>
      </c>
      <c r="AF212" s="116">
        <f>IF(OR(MONTH($B212)=7,MONTH($B212)=8,MONTH($B212)=9),IF($G212=Paramètres!$H$5,$D212,0),0)</f>
        <v>0</v>
      </c>
      <c r="AG212" s="116">
        <f>IF(MONTH($B212)=7,IF($G212=Paramètres!$F$4,$D212,0),0)</f>
        <v>0</v>
      </c>
      <c r="AH212" s="116">
        <f>IF(MONTH($B212)=8,IF($G212=Paramètres!$H$2,$D212,0),0)</f>
        <v>0</v>
      </c>
      <c r="AI212" s="116">
        <f>IF(MONTH($B212)=8,IF($G212=Paramètres!$F$4,$D212,0),0)</f>
        <v>0</v>
      </c>
      <c r="AJ212" s="116">
        <f>IF(MONTH($B212)=9,IF($G212=Paramètres!$H$2,$D212,0),0)</f>
        <v>0</v>
      </c>
      <c r="AK212" s="116">
        <f>IF(MONTH($B212)=9,IF($G212=Paramètres!$F$4,$D212,0),0)</f>
        <v>0</v>
      </c>
      <c r="AL212" s="116">
        <f>IF(MONTH($B212)=10,IF($G212=Paramètres!$H$2,$D212,0),0)</f>
        <v>0</v>
      </c>
      <c r="AM212" s="116">
        <f>IF(OR(MONTH($B212)=10,MONTH($B212)=11,MONTH($B212)=12),IF($G212=Paramètres!$H$3,$D212,0),0)</f>
        <v>0</v>
      </c>
      <c r="AN212" s="116">
        <f>IF(OR(MONTH($B212)=10,MONTH($B212)=11,MONTH($B212)=12),IF($G212=Paramètres!$H$4,$D212,0),0)</f>
        <v>0</v>
      </c>
      <c r="AO212" s="116">
        <f>IF(OR(MONTH($B212)=10,MONTH($B212)=11,MONTH($B212)=12),IF($G212=Paramètres!$H$5,$D212,0),0)</f>
        <v>0</v>
      </c>
      <c r="AP212" s="116">
        <f>IF(MONTH($B212)=10,IF($G212=Paramètres!$F$4,$D212,0),0)</f>
        <v>0</v>
      </c>
      <c r="AQ212" s="116">
        <f>IF(MONTH($B212)=11,IF($G212=Paramètres!$H$2,$D212,0),0)</f>
        <v>0</v>
      </c>
      <c r="AR212" s="116">
        <f>IF(MONTH($B212)=11,IF($G212=Paramètres!$F$4,$D212,0),0)</f>
        <v>0</v>
      </c>
      <c r="AS212" s="116">
        <f>IF(MONTH($B212)=12,IF($G212=Paramètres!$H$2,$D212,0),0)</f>
        <v>0</v>
      </c>
      <c r="AT212" s="116">
        <f>IF(MONTH($B212)=12,IF($G212=Paramètres!$F$4,$D212,0),0)</f>
        <v>0</v>
      </c>
      <c r="AU212" s="116">
        <f>IF($G212=Paramètres!D$2,$D212,0)</f>
        <v>0</v>
      </c>
      <c r="AV212" s="116">
        <f>IF($G212=Paramètres!D$3,$D212,0)</f>
        <v>0</v>
      </c>
      <c r="AW212" s="116">
        <f>IF($G212=Paramètres!D$4,$D212,0)</f>
        <v>0</v>
      </c>
      <c r="AX212" s="116">
        <f>IF($G212=Paramètres!D$5,$D212,0)</f>
        <v>0</v>
      </c>
      <c r="AY212" s="116">
        <f>IF($G212=Paramètres!D$6,$D212,0)</f>
        <v>0</v>
      </c>
      <c r="AZ212" s="116">
        <f>IF($G212=Paramètres!D$7,$D212,0)</f>
        <v>0</v>
      </c>
      <c r="BA212" s="116">
        <f>IF($G212=Paramètres!D$8,$D212,0)</f>
        <v>0</v>
      </c>
      <c r="BB212" s="116">
        <f>IF($G212=Paramètres!D$9,$D212,0)</f>
        <v>0</v>
      </c>
      <c r="BC212" s="116">
        <f>IF($G212=Paramètres!D$10,$D212,0)</f>
        <v>0</v>
      </c>
      <c r="BD212" s="116">
        <f>IF($G212=Paramètres!D$11,$D212,0)</f>
        <v>0</v>
      </c>
      <c r="BE212" s="116">
        <f>IF($G212=Paramètres!D$12,$D212,0)</f>
        <v>0</v>
      </c>
      <c r="BF212" s="116">
        <f>IF($G212=Paramètres!E$2,$D212,0)</f>
        <v>0</v>
      </c>
      <c r="BG212" s="116">
        <f>IF($G212=Paramètres!E$3,$D212,0)</f>
        <v>0</v>
      </c>
      <c r="BH212" s="116">
        <f>IF($G212=Paramètres!E$4,$D212,0)</f>
        <v>0</v>
      </c>
      <c r="BI212" s="116">
        <f>IF($G212=Paramètres!F$2,$D212,0)</f>
        <v>0</v>
      </c>
      <c r="BJ212" s="116">
        <f>IF($G212=Paramètres!F$3,$D212,0)</f>
        <v>0</v>
      </c>
      <c r="BK212" s="116">
        <f>IF($G212=Paramètres!F$5,$D212,0)</f>
        <v>0</v>
      </c>
      <c r="BL212" s="116">
        <f>IF($G212=Paramètres!F$6,$D212,0)</f>
        <v>0</v>
      </c>
      <c r="BM212" s="116">
        <f>IF($G212=Paramètres!F$7,$D212,0)</f>
        <v>0</v>
      </c>
      <c r="BN212" s="116">
        <f>IF($G212=Paramètres!F$8,$D212,0)</f>
        <v>0</v>
      </c>
      <c r="BO212" s="116">
        <f>IF($G212=Paramètres!F$9,$D212,0)</f>
        <v>0</v>
      </c>
      <c r="BP212" s="116">
        <f t="shared" si="131"/>
        <v>0</v>
      </c>
      <c r="BQ212" s="116">
        <f>IF($G212=Paramètres!H$6,$D212,0)</f>
        <v>0</v>
      </c>
      <c r="BR212" s="116">
        <f>IF($G212=Paramètres!I$2,$D212,0)</f>
        <v>0</v>
      </c>
      <c r="BS212" s="116">
        <f>IF($G212=Paramètres!I$3,$D212,0)</f>
        <v>0</v>
      </c>
      <c r="BT212" s="116">
        <f>IF($G212=Paramètres!I$4,$D212,0)</f>
        <v>0</v>
      </c>
      <c r="BU212" s="116">
        <f>IF($G212=Paramètres!J$2,$D212,0)</f>
        <v>0</v>
      </c>
      <c r="BV212" s="116">
        <f>IF($G212=Paramètres!J$3,$D212,0)</f>
        <v>0</v>
      </c>
      <c r="BW212" s="116">
        <f>IF($G212=Paramètres!J$4,$D212,0)</f>
        <v>0</v>
      </c>
      <c r="BX212" s="116">
        <f t="shared" si="133"/>
        <v>0</v>
      </c>
      <c r="BY212" s="116">
        <f t="shared" si="134"/>
        <v>0</v>
      </c>
      <c r="BZ212" s="116">
        <f t="shared" si="135"/>
        <v>0</v>
      </c>
      <c r="CA212" s="116">
        <f t="shared" si="136"/>
        <v>0</v>
      </c>
      <c r="CB212" s="116">
        <f t="shared" si="137"/>
        <v>0</v>
      </c>
      <c r="CC212" s="116">
        <f t="shared" si="138"/>
        <v>0</v>
      </c>
      <c r="CD212" s="116">
        <f t="shared" si="139"/>
        <v>0</v>
      </c>
      <c r="CE212" s="116">
        <f t="shared" si="140"/>
        <v>0</v>
      </c>
      <c r="CF212" s="116">
        <f t="shared" si="141"/>
        <v>0</v>
      </c>
      <c r="CG212" s="116">
        <f t="shared" si="142"/>
        <v>0</v>
      </c>
      <c r="CH212" s="116">
        <f t="shared" si="143"/>
        <v>0</v>
      </c>
      <c r="CI212" s="116">
        <f t="shared" si="144"/>
        <v>0</v>
      </c>
      <c r="CJ212" s="116">
        <f t="shared" si="145"/>
        <v>0</v>
      </c>
      <c r="CK212" s="116">
        <f t="shared" si="146"/>
        <v>0</v>
      </c>
      <c r="CL212" s="116">
        <f t="shared" si="147"/>
        <v>0</v>
      </c>
      <c r="CM212" s="116">
        <f t="shared" si="148"/>
        <v>0</v>
      </c>
      <c r="CN212" s="116">
        <f t="shared" si="149"/>
        <v>0</v>
      </c>
      <c r="CO212" s="116">
        <f t="shared" si="150"/>
        <v>0</v>
      </c>
      <c r="CP212" s="116">
        <f t="shared" si="151"/>
        <v>0</v>
      </c>
      <c r="CQ212" s="116">
        <f t="shared" si="152"/>
        <v>0</v>
      </c>
      <c r="CR212" s="116">
        <f t="shared" si="153"/>
        <v>0</v>
      </c>
      <c r="CS212" s="116">
        <f t="shared" si="154"/>
        <v>0</v>
      </c>
      <c r="CT212" s="116">
        <f t="shared" si="155"/>
        <v>0</v>
      </c>
      <c r="CU212" s="116">
        <f t="shared" si="156"/>
        <v>0</v>
      </c>
    </row>
    <row r="213" spans="5:99">
      <c r="E213" s="106"/>
      <c r="F213" s="109"/>
      <c r="G213" s="109"/>
      <c r="H213" s="109"/>
      <c r="I213" s="109"/>
      <c r="J213" s="110" t="str">
        <f t="shared" si="132"/>
        <v/>
      </c>
      <c r="K213" s="116">
        <f>IF(MONTH($B213)=1,IF($G213=Paramètres!H$2,$D213,0),0)</f>
        <v>0</v>
      </c>
      <c r="L213" s="116">
        <f>IF(OR(MONTH($B213)=1,MONTH($B213)=2,MONTH($B213)=3),IF($G213=Paramètres!H$3,$D213,0),0)</f>
        <v>0</v>
      </c>
      <c r="M213" s="116">
        <f>IF(OR(MONTH($B213)=1,MONTH($B213)=2,MONTH($B213)=3),IF($G213=Paramètres!H$4,$D213,0),0)</f>
        <v>0</v>
      </c>
      <c r="N213" s="116">
        <f>IF(OR(MONTH($B213)=1,MONTH($B213)=2,MONTH($B213)=3),IF($G213=Paramètres!H$5,$D213,0),0)</f>
        <v>0</v>
      </c>
      <c r="O213" s="116">
        <f>IF(MONTH($B213)=1,IF($G213=Paramètres!F$4,$D213,0),0)</f>
        <v>0</v>
      </c>
      <c r="P213" s="116">
        <f>IF(MONTH($B213)=2,IF($G213=Paramètres!$H$2,$D213,0),0)</f>
        <v>0</v>
      </c>
      <c r="Q213" s="116">
        <f>IF(MONTH($B213)=2,IF($G213=Paramètres!$F$4,$D213,0),0)</f>
        <v>0</v>
      </c>
      <c r="R213" s="116">
        <f>IF(MONTH($B213)=3,IF($G213=Paramètres!$H$2,$D213,0),0)</f>
        <v>0</v>
      </c>
      <c r="S213" s="116">
        <f>IF(MONTH($B213)=3,IF($G213=Paramètres!$F$4,$D213,0),0)</f>
        <v>0</v>
      </c>
      <c r="T213" s="116">
        <f>IF(MONTH($B213)=4,IF($G213=Paramètres!$H$2,$D213,0),0)</f>
        <v>0</v>
      </c>
      <c r="U213" s="116">
        <f>IF(OR(MONTH($B213)=4,MONTH($B213)=5,MONTH($B213)=6),IF($G213=Paramètres!$H$3,$D213,0),0)</f>
        <v>0</v>
      </c>
      <c r="V213" s="116">
        <f>IF(OR(MONTH($B213)=4,MONTH($B213)=5,MONTH($B213)=6),IF($G213=Paramètres!$H$4,$D213,0),0)</f>
        <v>0</v>
      </c>
      <c r="W213" s="116">
        <f>IF(OR(MONTH($B213)=4,MONTH($B213)=5,MONTH($B213)=6),IF($G213=Paramètres!$H$5,$D213,0),0)</f>
        <v>0</v>
      </c>
      <c r="X213" s="116">
        <f>IF(MONTH($B213)=4,IF($G213=Paramètres!$F$4,$D213,0),0)</f>
        <v>0</v>
      </c>
      <c r="Y213" s="116">
        <f>IF(MONTH($B213)=5,IF($G213=Paramètres!$H$2,$D213,0),0)</f>
        <v>0</v>
      </c>
      <c r="Z213" s="116">
        <f>IF(MONTH($B213)=5,IF($G213=Paramètres!$F$4,$D213,0),0)</f>
        <v>0</v>
      </c>
      <c r="AA213" s="116">
        <f>IF(MONTH($B213)=6,IF($G213=Paramètres!$H$2,$D213,0),0)</f>
        <v>0</v>
      </c>
      <c r="AB213" s="116">
        <f>IF(MONTH($B213)=6,IF($G213=Paramètres!$F$4,$D213,0),0)</f>
        <v>0</v>
      </c>
      <c r="AC213" s="116">
        <f>IF(MONTH($B213)=7,IF($G213=Paramètres!$H$2,$D213,0),0)</f>
        <v>0</v>
      </c>
      <c r="AD213" s="116">
        <f>IF(OR(MONTH($B213)=7,MONTH($B213)=8,MONTH($B213)=9),IF($G213=Paramètres!$H$3,$D213,0),0)</f>
        <v>0</v>
      </c>
      <c r="AE213" s="116">
        <f>IF(OR(MONTH($B213)=7,MONTH($B213)=8,MONTH($B213)=9),IF($G213=Paramètres!$H$4,$D213,0),0)</f>
        <v>0</v>
      </c>
      <c r="AF213" s="116">
        <f>IF(OR(MONTH($B213)=7,MONTH($B213)=8,MONTH($B213)=9),IF($G213=Paramètres!$H$5,$D213,0),0)</f>
        <v>0</v>
      </c>
      <c r="AG213" s="116">
        <f>IF(MONTH($B213)=7,IF($G213=Paramètres!$F$4,$D213,0),0)</f>
        <v>0</v>
      </c>
      <c r="AH213" s="116">
        <f>IF(MONTH($B213)=8,IF($G213=Paramètres!$H$2,$D213,0),0)</f>
        <v>0</v>
      </c>
      <c r="AI213" s="116">
        <f>IF(MONTH($B213)=8,IF($G213=Paramètres!$F$4,$D213,0),0)</f>
        <v>0</v>
      </c>
      <c r="AJ213" s="116">
        <f>IF(MONTH($B213)=9,IF($G213=Paramètres!$H$2,$D213,0),0)</f>
        <v>0</v>
      </c>
      <c r="AK213" s="116">
        <f>IF(MONTH($B213)=9,IF($G213=Paramètres!$F$4,$D213,0),0)</f>
        <v>0</v>
      </c>
      <c r="AL213" s="116">
        <f>IF(MONTH($B213)=10,IF($G213=Paramètres!$H$2,$D213,0),0)</f>
        <v>0</v>
      </c>
      <c r="AM213" s="116">
        <f>IF(OR(MONTH($B213)=10,MONTH($B213)=11,MONTH($B213)=12),IF($G213=Paramètres!$H$3,$D213,0),0)</f>
        <v>0</v>
      </c>
      <c r="AN213" s="116">
        <f>IF(OR(MONTH($B213)=10,MONTH($B213)=11,MONTH($B213)=12),IF($G213=Paramètres!$H$4,$D213,0),0)</f>
        <v>0</v>
      </c>
      <c r="AO213" s="116">
        <f>IF(OR(MONTH($B213)=10,MONTH($B213)=11,MONTH($B213)=12),IF($G213=Paramètres!$H$5,$D213,0),0)</f>
        <v>0</v>
      </c>
      <c r="AP213" s="116">
        <f>IF(MONTH($B213)=10,IF($G213=Paramètres!$F$4,$D213,0),0)</f>
        <v>0</v>
      </c>
      <c r="AQ213" s="116">
        <f>IF(MONTH($B213)=11,IF($G213=Paramètres!$H$2,$D213,0),0)</f>
        <v>0</v>
      </c>
      <c r="AR213" s="116">
        <f>IF(MONTH($B213)=11,IF($G213=Paramètres!$F$4,$D213,0),0)</f>
        <v>0</v>
      </c>
      <c r="AS213" s="116">
        <f>IF(MONTH($B213)=12,IF($G213=Paramètres!$H$2,$D213,0),0)</f>
        <v>0</v>
      </c>
      <c r="AT213" s="116">
        <f>IF(MONTH($B213)=12,IF($G213=Paramètres!$F$4,$D213,0),0)</f>
        <v>0</v>
      </c>
      <c r="AU213" s="116">
        <f>IF($G213=Paramètres!D$2,$D213,0)</f>
        <v>0</v>
      </c>
      <c r="AV213" s="116">
        <f>IF($G213=Paramètres!D$3,$D213,0)</f>
        <v>0</v>
      </c>
      <c r="AW213" s="116">
        <f>IF($G213=Paramètres!D$4,$D213,0)</f>
        <v>0</v>
      </c>
      <c r="AX213" s="116">
        <f>IF($G213=Paramètres!D$5,$D213,0)</f>
        <v>0</v>
      </c>
      <c r="AY213" s="116">
        <f>IF($G213=Paramètres!D$6,$D213,0)</f>
        <v>0</v>
      </c>
      <c r="AZ213" s="116">
        <f>IF($G213=Paramètres!D$7,$D213,0)</f>
        <v>0</v>
      </c>
      <c r="BA213" s="116">
        <f>IF($G213=Paramètres!D$8,$D213,0)</f>
        <v>0</v>
      </c>
      <c r="BB213" s="116">
        <f>IF($G213=Paramètres!D$9,$D213,0)</f>
        <v>0</v>
      </c>
      <c r="BC213" s="116">
        <f>IF($G213=Paramètres!D$10,$D213,0)</f>
        <v>0</v>
      </c>
      <c r="BD213" s="116">
        <f>IF($G213=Paramètres!D$11,$D213,0)</f>
        <v>0</v>
      </c>
      <c r="BE213" s="116">
        <f>IF($G213=Paramètres!D$12,$D213,0)</f>
        <v>0</v>
      </c>
      <c r="BF213" s="116">
        <f>IF($G213=Paramètres!E$2,$D213,0)</f>
        <v>0</v>
      </c>
      <c r="BG213" s="116">
        <f>IF($G213=Paramètres!E$3,$D213,0)</f>
        <v>0</v>
      </c>
      <c r="BH213" s="116">
        <f>IF($G213=Paramètres!E$4,$D213,0)</f>
        <v>0</v>
      </c>
      <c r="BI213" s="116">
        <f>IF($G213=Paramètres!F$2,$D213,0)</f>
        <v>0</v>
      </c>
      <c r="BJ213" s="116">
        <f>IF($G213=Paramètres!F$3,$D213,0)</f>
        <v>0</v>
      </c>
      <c r="BK213" s="116">
        <f>IF($G213=Paramètres!F$5,$D213,0)</f>
        <v>0</v>
      </c>
      <c r="BL213" s="116">
        <f>IF($G213=Paramètres!F$6,$D213,0)</f>
        <v>0</v>
      </c>
      <c r="BM213" s="116">
        <f>IF($G213=Paramètres!F$7,$D213,0)</f>
        <v>0</v>
      </c>
      <c r="BN213" s="116">
        <f>IF($G213=Paramètres!F$8,$D213,0)</f>
        <v>0</v>
      </c>
      <c r="BO213" s="116">
        <f>IF($G213=Paramètres!F$9,$D213,0)</f>
        <v>0</v>
      </c>
      <c r="BP213" s="116">
        <f t="shared" si="131"/>
        <v>0</v>
      </c>
      <c r="BQ213" s="116">
        <f>IF($G213=Paramètres!H$6,$D213,0)</f>
        <v>0</v>
      </c>
      <c r="BR213" s="116">
        <f>IF($G213=Paramètres!I$2,$D213,0)</f>
        <v>0</v>
      </c>
      <c r="BS213" s="116">
        <f>IF($G213=Paramètres!I$3,$D213,0)</f>
        <v>0</v>
      </c>
      <c r="BT213" s="116">
        <f>IF($G213=Paramètres!I$4,$D213,0)</f>
        <v>0</v>
      </c>
      <c r="BU213" s="116">
        <f>IF($G213=Paramètres!J$2,$D213,0)</f>
        <v>0</v>
      </c>
      <c r="BV213" s="116">
        <f>IF($G213=Paramètres!J$3,$D213,0)</f>
        <v>0</v>
      </c>
      <c r="BW213" s="116">
        <f>IF($G213=Paramètres!J$4,$D213,0)</f>
        <v>0</v>
      </c>
      <c r="BX213" s="116">
        <f t="shared" si="133"/>
        <v>0</v>
      </c>
      <c r="BY213" s="116">
        <f t="shared" si="134"/>
        <v>0</v>
      </c>
      <c r="BZ213" s="116">
        <f t="shared" si="135"/>
        <v>0</v>
      </c>
      <c r="CA213" s="116">
        <f t="shared" si="136"/>
        <v>0</v>
      </c>
      <c r="CB213" s="116">
        <f t="shared" si="137"/>
        <v>0</v>
      </c>
      <c r="CC213" s="116">
        <f t="shared" si="138"/>
        <v>0</v>
      </c>
      <c r="CD213" s="116">
        <f t="shared" si="139"/>
        <v>0</v>
      </c>
      <c r="CE213" s="116">
        <f t="shared" si="140"/>
        <v>0</v>
      </c>
      <c r="CF213" s="116">
        <f t="shared" si="141"/>
        <v>0</v>
      </c>
      <c r="CG213" s="116">
        <f t="shared" si="142"/>
        <v>0</v>
      </c>
      <c r="CH213" s="116">
        <f t="shared" si="143"/>
        <v>0</v>
      </c>
      <c r="CI213" s="116">
        <f t="shared" si="144"/>
        <v>0</v>
      </c>
      <c r="CJ213" s="116">
        <f t="shared" si="145"/>
        <v>0</v>
      </c>
      <c r="CK213" s="116">
        <f t="shared" si="146"/>
        <v>0</v>
      </c>
      <c r="CL213" s="116">
        <f t="shared" si="147"/>
        <v>0</v>
      </c>
      <c r="CM213" s="116">
        <f t="shared" si="148"/>
        <v>0</v>
      </c>
      <c r="CN213" s="116">
        <f t="shared" si="149"/>
        <v>0</v>
      </c>
      <c r="CO213" s="116">
        <f t="shared" si="150"/>
        <v>0</v>
      </c>
      <c r="CP213" s="116">
        <f t="shared" si="151"/>
        <v>0</v>
      </c>
      <c r="CQ213" s="116">
        <f t="shared" si="152"/>
        <v>0</v>
      </c>
      <c r="CR213" s="116">
        <f t="shared" si="153"/>
        <v>0</v>
      </c>
      <c r="CS213" s="116">
        <f t="shared" si="154"/>
        <v>0</v>
      </c>
      <c r="CT213" s="116">
        <f t="shared" si="155"/>
        <v>0</v>
      </c>
      <c r="CU213" s="116">
        <f t="shared" si="156"/>
        <v>0</v>
      </c>
    </row>
    <row r="214" spans="5:99">
      <c r="E214" s="106"/>
      <c r="F214" s="109"/>
      <c r="G214" s="109"/>
      <c r="H214" s="109"/>
      <c r="I214" s="109"/>
      <c r="J214" s="110" t="str">
        <f t="shared" si="132"/>
        <v/>
      </c>
      <c r="K214" s="116">
        <f>IF(MONTH($B214)=1,IF($G214=Paramètres!H$2,$D214,0),0)</f>
        <v>0</v>
      </c>
      <c r="L214" s="116">
        <f>IF(OR(MONTH($B214)=1,MONTH($B214)=2,MONTH($B214)=3),IF($G214=Paramètres!H$3,$D214,0),0)</f>
        <v>0</v>
      </c>
      <c r="M214" s="116">
        <f>IF(OR(MONTH($B214)=1,MONTH($B214)=2,MONTH($B214)=3),IF($G214=Paramètres!H$4,$D214,0),0)</f>
        <v>0</v>
      </c>
      <c r="N214" s="116">
        <f>IF(OR(MONTH($B214)=1,MONTH($B214)=2,MONTH($B214)=3),IF($G214=Paramètres!H$5,$D214,0),0)</f>
        <v>0</v>
      </c>
      <c r="O214" s="116">
        <f>IF(MONTH($B214)=1,IF($G214=Paramètres!F$4,$D214,0),0)</f>
        <v>0</v>
      </c>
      <c r="P214" s="116">
        <f>IF(MONTH($B214)=2,IF($G214=Paramètres!$H$2,$D214,0),0)</f>
        <v>0</v>
      </c>
      <c r="Q214" s="116">
        <f>IF(MONTH($B214)=2,IF($G214=Paramètres!$F$4,$D214,0),0)</f>
        <v>0</v>
      </c>
      <c r="R214" s="116">
        <f>IF(MONTH($B214)=3,IF($G214=Paramètres!$H$2,$D214,0),0)</f>
        <v>0</v>
      </c>
      <c r="S214" s="116">
        <f>IF(MONTH($B214)=3,IF($G214=Paramètres!$F$4,$D214,0),0)</f>
        <v>0</v>
      </c>
      <c r="T214" s="116">
        <f>IF(MONTH($B214)=4,IF($G214=Paramètres!$H$2,$D214,0),0)</f>
        <v>0</v>
      </c>
      <c r="U214" s="116">
        <f>IF(OR(MONTH($B214)=4,MONTH($B214)=5,MONTH($B214)=6),IF($G214=Paramètres!$H$3,$D214,0),0)</f>
        <v>0</v>
      </c>
      <c r="V214" s="116">
        <f>IF(OR(MONTH($B214)=4,MONTH($B214)=5,MONTH($B214)=6),IF($G214=Paramètres!$H$4,$D214,0),0)</f>
        <v>0</v>
      </c>
      <c r="W214" s="116">
        <f>IF(OR(MONTH($B214)=4,MONTH($B214)=5,MONTH($B214)=6),IF($G214=Paramètres!$H$5,$D214,0),0)</f>
        <v>0</v>
      </c>
      <c r="X214" s="116">
        <f>IF(MONTH($B214)=4,IF($G214=Paramètres!$F$4,$D214,0),0)</f>
        <v>0</v>
      </c>
      <c r="Y214" s="116">
        <f>IF(MONTH($B214)=5,IF($G214=Paramètres!$H$2,$D214,0),0)</f>
        <v>0</v>
      </c>
      <c r="Z214" s="116">
        <f>IF(MONTH($B214)=5,IF($G214=Paramètres!$F$4,$D214,0),0)</f>
        <v>0</v>
      </c>
      <c r="AA214" s="116">
        <f>IF(MONTH($B214)=6,IF($G214=Paramètres!$H$2,$D214,0),0)</f>
        <v>0</v>
      </c>
      <c r="AB214" s="116">
        <f>IF(MONTH($B214)=6,IF($G214=Paramètres!$F$4,$D214,0),0)</f>
        <v>0</v>
      </c>
      <c r="AC214" s="116">
        <f>IF(MONTH($B214)=7,IF($G214=Paramètres!$H$2,$D214,0),0)</f>
        <v>0</v>
      </c>
      <c r="AD214" s="116">
        <f>IF(OR(MONTH($B214)=7,MONTH($B214)=8,MONTH($B214)=9),IF($G214=Paramètres!$H$3,$D214,0),0)</f>
        <v>0</v>
      </c>
      <c r="AE214" s="116">
        <f>IF(OR(MONTH($B214)=7,MONTH($B214)=8,MONTH($B214)=9),IF($G214=Paramètres!$H$4,$D214,0),0)</f>
        <v>0</v>
      </c>
      <c r="AF214" s="116">
        <f>IF(OR(MONTH($B214)=7,MONTH($B214)=8,MONTH($B214)=9),IF($G214=Paramètres!$H$5,$D214,0),0)</f>
        <v>0</v>
      </c>
      <c r="AG214" s="116">
        <f>IF(MONTH($B214)=7,IF($G214=Paramètres!$F$4,$D214,0),0)</f>
        <v>0</v>
      </c>
      <c r="AH214" s="116">
        <f>IF(MONTH($B214)=8,IF($G214=Paramètres!$H$2,$D214,0),0)</f>
        <v>0</v>
      </c>
      <c r="AI214" s="116">
        <f>IF(MONTH($B214)=8,IF($G214=Paramètres!$F$4,$D214,0),0)</f>
        <v>0</v>
      </c>
      <c r="AJ214" s="116">
        <f>IF(MONTH($B214)=9,IF($G214=Paramètres!$H$2,$D214,0),0)</f>
        <v>0</v>
      </c>
      <c r="AK214" s="116">
        <f>IF(MONTH($B214)=9,IF($G214=Paramètres!$F$4,$D214,0),0)</f>
        <v>0</v>
      </c>
      <c r="AL214" s="116">
        <f>IF(MONTH($B214)=10,IF($G214=Paramètres!$H$2,$D214,0),0)</f>
        <v>0</v>
      </c>
      <c r="AM214" s="116">
        <f>IF(OR(MONTH($B214)=10,MONTH($B214)=11,MONTH($B214)=12),IF($G214=Paramètres!$H$3,$D214,0),0)</f>
        <v>0</v>
      </c>
      <c r="AN214" s="116">
        <f>IF(OR(MONTH($B214)=10,MONTH($B214)=11,MONTH($B214)=12),IF($G214=Paramètres!$H$4,$D214,0),0)</f>
        <v>0</v>
      </c>
      <c r="AO214" s="116">
        <f>IF(OR(MONTH($B214)=10,MONTH($B214)=11,MONTH($B214)=12),IF($G214=Paramètres!$H$5,$D214,0),0)</f>
        <v>0</v>
      </c>
      <c r="AP214" s="116">
        <f>IF(MONTH($B214)=10,IF($G214=Paramètres!$F$4,$D214,0),0)</f>
        <v>0</v>
      </c>
      <c r="AQ214" s="116">
        <f>IF(MONTH($B214)=11,IF($G214=Paramètres!$H$2,$D214,0),0)</f>
        <v>0</v>
      </c>
      <c r="AR214" s="116">
        <f>IF(MONTH($B214)=11,IF($G214=Paramètres!$F$4,$D214,0),0)</f>
        <v>0</v>
      </c>
      <c r="AS214" s="116">
        <f>IF(MONTH($B214)=12,IF($G214=Paramètres!$H$2,$D214,0),0)</f>
        <v>0</v>
      </c>
      <c r="AT214" s="116">
        <f>IF(MONTH($B214)=12,IF($G214=Paramètres!$F$4,$D214,0),0)</f>
        <v>0</v>
      </c>
      <c r="AU214" s="116">
        <f>IF($G214=Paramètres!D$2,$D214,0)</f>
        <v>0</v>
      </c>
      <c r="AV214" s="116">
        <f>IF($G214=Paramètres!D$3,$D214,0)</f>
        <v>0</v>
      </c>
      <c r="AW214" s="116">
        <f>IF($G214=Paramètres!D$4,$D214,0)</f>
        <v>0</v>
      </c>
      <c r="AX214" s="116">
        <f>IF($G214=Paramètres!D$5,$D214,0)</f>
        <v>0</v>
      </c>
      <c r="AY214" s="116">
        <f>IF($G214=Paramètres!D$6,$D214,0)</f>
        <v>0</v>
      </c>
      <c r="AZ214" s="116">
        <f>IF($G214=Paramètres!D$7,$D214,0)</f>
        <v>0</v>
      </c>
      <c r="BA214" s="116">
        <f>IF($G214=Paramètres!D$8,$D214,0)</f>
        <v>0</v>
      </c>
      <c r="BB214" s="116">
        <f>IF($G214=Paramètres!D$9,$D214,0)</f>
        <v>0</v>
      </c>
      <c r="BC214" s="116">
        <f>IF($G214=Paramètres!D$10,$D214,0)</f>
        <v>0</v>
      </c>
      <c r="BD214" s="116">
        <f>IF($G214=Paramètres!D$11,$D214,0)</f>
        <v>0</v>
      </c>
      <c r="BE214" s="116">
        <f>IF($G214=Paramètres!D$12,$D214,0)</f>
        <v>0</v>
      </c>
      <c r="BF214" s="116">
        <f>IF($G214=Paramètres!E$2,$D214,0)</f>
        <v>0</v>
      </c>
      <c r="BG214" s="116">
        <f>IF($G214=Paramètres!E$3,$D214,0)</f>
        <v>0</v>
      </c>
      <c r="BH214" s="116">
        <f>IF($G214=Paramètres!E$4,$D214,0)</f>
        <v>0</v>
      </c>
      <c r="BI214" s="116">
        <f>IF($G214=Paramètres!F$2,$D214,0)</f>
        <v>0</v>
      </c>
      <c r="BJ214" s="116">
        <f>IF($G214=Paramètres!F$3,$D214,0)</f>
        <v>0</v>
      </c>
      <c r="BK214" s="116">
        <f>IF($G214=Paramètres!F$5,$D214,0)</f>
        <v>0</v>
      </c>
      <c r="BL214" s="116">
        <f>IF($G214=Paramètres!F$6,$D214,0)</f>
        <v>0</v>
      </c>
      <c r="BM214" s="116">
        <f>IF($G214=Paramètres!F$7,$D214,0)</f>
        <v>0</v>
      </c>
      <c r="BN214" s="116">
        <f>IF($G214=Paramètres!F$8,$D214,0)</f>
        <v>0</v>
      </c>
      <c r="BO214" s="116">
        <f>IF($G214=Paramètres!F$9,$D214,0)</f>
        <v>0</v>
      </c>
      <c r="BP214" s="116">
        <f t="shared" si="131"/>
        <v>0</v>
      </c>
      <c r="BQ214" s="116">
        <f>IF($G214=Paramètres!H$6,$D214,0)</f>
        <v>0</v>
      </c>
      <c r="BR214" s="116">
        <f>IF($G214=Paramètres!I$2,$D214,0)</f>
        <v>0</v>
      </c>
      <c r="BS214" s="116">
        <f>IF($G214=Paramètres!I$3,$D214,0)</f>
        <v>0</v>
      </c>
      <c r="BT214" s="116">
        <f>IF($G214=Paramètres!I$4,$D214,0)</f>
        <v>0</v>
      </c>
      <c r="BU214" s="116">
        <f>IF($G214=Paramètres!J$2,$D214,0)</f>
        <v>0</v>
      </c>
      <c r="BV214" s="116">
        <f>IF($G214=Paramètres!J$3,$D214,0)</f>
        <v>0</v>
      </c>
      <c r="BW214" s="116">
        <f>IF($G214=Paramètres!J$4,$D214,0)</f>
        <v>0</v>
      </c>
      <c r="BX214" s="116">
        <f t="shared" si="133"/>
        <v>0</v>
      </c>
      <c r="BY214" s="116">
        <f t="shared" si="134"/>
        <v>0</v>
      </c>
      <c r="BZ214" s="116">
        <f t="shared" si="135"/>
        <v>0</v>
      </c>
      <c r="CA214" s="116">
        <f t="shared" si="136"/>
        <v>0</v>
      </c>
      <c r="CB214" s="116">
        <f t="shared" si="137"/>
        <v>0</v>
      </c>
      <c r="CC214" s="116">
        <f t="shared" si="138"/>
        <v>0</v>
      </c>
      <c r="CD214" s="116">
        <f t="shared" si="139"/>
        <v>0</v>
      </c>
      <c r="CE214" s="116">
        <f t="shared" si="140"/>
        <v>0</v>
      </c>
      <c r="CF214" s="116">
        <f t="shared" si="141"/>
        <v>0</v>
      </c>
      <c r="CG214" s="116">
        <f t="shared" si="142"/>
        <v>0</v>
      </c>
      <c r="CH214" s="116">
        <f t="shared" si="143"/>
        <v>0</v>
      </c>
      <c r="CI214" s="116">
        <f t="shared" si="144"/>
        <v>0</v>
      </c>
      <c r="CJ214" s="116">
        <f t="shared" si="145"/>
        <v>0</v>
      </c>
      <c r="CK214" s="116">
        <f t="shared" si="146"/>
        <v>0</v>
      </c>
      <c r="CL214" s="116">
        <f t="shared" si="147"/>
        <v>0</v>
      </c>
      <c r="CM214" s="116">
        <f t="shared" si="148"/>
        <v>0</v>
      </c>
      <c r="CN214" s="116">
        <f t="shared" si="149"/>
        <v>0</v>
      </c>
      <c r="CO214" s="116">
        <f t="shared" si="150"/>
        <v>0</v>
      </c>
      <c r="CP214" s="116">
        <f t="shared" si="151"/>
        <v>0</v>
      </c>
      <c r="CQ214" s="116">
        <f t="shared" si="152"/>
        <v>0</v>
      </c>
      <c r="CR214" s="116">
        <f t="shared" si="153"/>
        <v>0</v>
      </c>
      <c r="CS214" s="116">
        <f t="shared" si="154"/>
        <v>0</v>
      </c>
      <c r="CT214" s="116">
        <f t="shared" si="155"/>
        <v>0</v>
      </c>
      <c r="CU214" s="116">
        <f t="shared" si="156"/>
        <v>0</v>
      </c>
    </row>
    <row r="215" spans="5:99">
      <c r="E215" s="106"/>
      <c r="F215" s="109"/>
      <c r="G215" s="109"/>
      <c r="H215" s="109"/>
      <c r="I215" s="109"/>
      <c r="J215" s="110" t="str">
        <f t="shared" si="132"/>
        <v/>
      </c>
      <c r="K215" s="116">
        <f>IF(MONTH($B215)=1,IF($G215=Paramètres!H$2,$D215,0),0)</f>
        <v>0</v>
      </c>
      <c r="L215" s="116">
        <f>IF(OR(MONTH($B215)=1,MONTH($B215)=2,MONTH($B215)=3),IF($G215=Paramètres!H$3,$D215,0),0)</f>
        <v>0</v>
      </c>
      <c r="M215" s="116">
        <f>IF(OR(MONTH($B215)=1,MONTH($B215)=2,MONTH($B215)=3),IF($G215=Paramètres!H$4,$D215,0),0)</f>
        <v>0</v>
      </c>
      <c r="N215" s="116">
        <f>IF(OR(MONTH($B215)=1,MONTH($B215)=2,MONTH($B215)=3),IF($G215=Paramètres!H$5,$D215,0),0)</f>
        <v>0</v>
      </c>
      <c r="O215" s="116">
        <f>IF(MONTH($B215)=1,IF($G215=Paramètres!F$4,$D215,0),0)</f>
        <v>0</v>
      </c>
      <c r="P215" s="116">
        <f>IF(MONTH($B215)=2,IF($G215=Paramètres!$H$2,$D215,0),0)</f>
        <v>0</v>
      </c>
      <c r="Q215" s="116">
        <f>IF(MONTH($B215)=2,IF($G215=Paramètres!$F$4,$D215,0),0)</f>
        <v>0</v>
      </c>
      <c r="R215" s="116">
        <f>IF(MONTH($B215)=3,IF($G215=Paramètres!$H$2,$D215,0),0)</f>
        <v>0</v>
      </c>
      <c r="S215" s="116">
        <f>IF(MONTH($B215)=3,IF($G215=Paramètres!$F$4,$D215,0),0)</f>
        <v>0</v>
      </c>
      <c r="T215" s="116">
        <f>IF(MONTH($B215)=4,IF($G215=Paramètres!$H$2,$D215,0),0)</f>
        <v>0</v>
      </c>
      <c r="U215" s="116">
        <f>IF(OR(MONTH($B215)=4,MONTH($B215)=5,MONTH($B215)=6),IF($G215=Paramètres!$H$3,$D215,0),0)</f>
        <v>0</v>
      </c>
      <c r="V215" s="116">
        <f>IF(OR(MONTH($B215)=4,MONTH($B215)=5,MONTH($B215)=6),IF($G215=Paramètres!$H$4,$D215,0),0)</f>
        <v>0</v>
      </c>
      <c r="W215" s="116">
        <f>IF(OR(MONTH($B215)=4,MONTH($B215)=5,MONTH($B215)=6),IF($G215=Paramètres!$H$5,$D215,0),0)</f>
        <v>0</v>
      </c>
      <c r="X215" s="116">
        <f>IF(MONTH($B215)=4,IF($G215=Paramètres!$F$4,$D215,0),0)</f>
        <v>0</v>
      </c>
      <c r="Y215" s="116">
        <f>IF(MONTH($B215)=5,IF($G215=Paramètres!$H$2,$D215,0),0)</f>
        <v>0</v>
      </c>
      <c r="Z215" s="116">
        <f>IF(MONTH($B215)=5,IF($G215=Paramètres!$F$4,$D215,0),0)</f>
        <v>0</v>
      </c>
      <c r="AA215" s="116">
        <f>IF(MONTH($B215)=6,IF($G215=Paramètres!$H$2,$D215,0),0)</f>
        <v>0</v>
      </c>
      <c r="AB215" s="116">
        <f>IF(MONTH($B215)=6,IF($G215=Paramètres!$F$4,$D215,0),0)</f>
        <v>0</v>
      </c>
      <c r="AC215" s="116">
        <f>IF(MONTH($B215)=7,IF($G215=Paramètres!$H$2,$D215,0),0)</f>
        <v>0</v>
      </c>
      <c r="AD215" s="116">
        <f>IF(OR(MONTH($B215)=7,MONTH($B215)=8,MONTH($B215)=9),IF($G215=Paramètres!$H$3,$D215,0),0)</f>
        <v>0</v>
      </c>
      <c r="AE215" s="116">
        <f>IF(OR(MONTH($B215)=7,MONTH($B215)=8,MONTH($B215)=9),IF($G215=Paramètres!$H$4,$D215,0),0)</f>
        <v>0</v>
      </c>
      <c r="AF215" s="116">
        <f>IF(OR(MONTH($B215)=7,MONTH($B215)=8,MONTH($B215)=9),IF($G215=Paramètres!$H$5,$D215,0),0)</f>
        <v>0</v>
      </c>
      <c r="AG215" s="116">
        <f>IF(MONTH($B215)=7,IF($G215=Paramètres!$F$4,$D215,0),0)</f>
        <v>0</v>
      </c>
      <c r="AH215" s="116">
        <f>IF(MONTH($B215)=8,IF($G215=Paramètres!$H$2,$D215,0),0)</f>
        <v>0</v>
      </c>
      <c r="AI215" s="116">
        <f>IF(MONTH($B215)=8,IF($G215=Paramètres!$F$4,$D215,0),0)</f>
        <v>0</v>
      </c>
      <c r="AJ215" s="116">
        <f>IF(MONTH($B215)=9,IF($G215=Paramètres!$H$2,$D215,0),0)</f>
        <v>0</v>
      </c>
      <c r="AK215" s="116">
        <f>IF(MONTH($B215)=9,IF($G215=Paramètres!$F$4,$D215,0),0)</f>
        <v>0</v>
      </c>
      <c r="AL215" s="116">
        <f>IF(MONTH($B215)=10,IF($G215=Paramètres!$H$2,$D215,0),0)</f>
        <v>0</v>
      </c>
      <c r="AM215" s="116">
        <f>IF(OR(MONTH($B215)=10,MONTH($B215)=11,MONTH($B215)=12),IF($G215=Paramètres!$H$3,$D215,0),0)</f>
        <v>0</v>
      </c>
      <c r="AN215" s="116">
        <f>IF(OR(MONTH($B215)=10,MONTH($B215)=11,MONTH($B215)=12),IF($G215=Paramètres!$H$4,$D215,0),0)</f>
        <v>0</v>
      </c>
      <c r="AO215" s="116">
        <f>IF(OR(MONTH($B215)=10,MONTH($B215)=11,MONTH($B215)=12),IF($G215=Paramètres!$H$5,$D215,0),0)</f>
        <v>0</v>
      </c>
      <c r="AP215" s="116">
        <f>IF(MONTH($B215)=10,IF($G215=Paramètres!$F$4,$D215,0),0)</f>
        <v>0</v>
      </c>
      <c r="AQ215" s="116">
        <f>IF(MONTH($B215)=11,IF($G215=Paramètres!$H$2,$D215,0),0)</f>
        <v>0</v>
      </c>
      <c r="AR215" s="116">
        <f>IF(MONTH($B215)=11,IF($G215=Paramètres!$F$4,$D215,0),0)</f>
        <v>0</v>
      </c>
      <c r="AS215" s="116">
        <f>IF(MONTH($B215)=12,IF($G215=Paramètres!$H$2,$D215,0),0)</f>
        <v>0</v>
      </c>
      <c r="AT215" s="116">
        <f>IF(MONTH($B215)=12,IF($G215=Paramètres!$F$4,$D215,0),0)</f>
        <v>0</v>
      </c>
      <c r="AU215" s="116">
        <f>IF($G215=Paramètres!D$2,$D215,0)</f>
        <v>0</v>
      </c>
      <c r="AV215" s="116">
        <f>IF($G215=Paramètres!D$3,$D215,0)</f>
        <v>0</v>
      </c>
      <c r="AW215" s="116">
        <f>IF($G215=Paramètres!D$4,$D215,0)</f>
        <v>0</v>
      </c>
      <c r="AX215" s="116">
        <f>IF($G215=Paramètres!D$5,$D215,0)</f>
        <v>0</v>
      </c>
      <c r="AY215" s="116">
        <f>IF($G215=Paramètres!D$6,$D215,0)</f>
        <v>0</v>
      </c>
      <c r="AZ215" s="116">
        <f>IF($G215=Paramètres!D$7,$D215,0)</f>
        <v>0</v>
      </c>
      <c r="BA215" s="116">
        <f>IF($G215=Paramètres!D$8,$D215,0)</f>
        <v>0</v>
      </c>
      <c r="BB215" s="116">
        <f>IF($G215=Paramètres!D$9,$D215,0)</f>
        <v>0</v>
      </c>
      <c r="BC215" s="116">
        <f>IF($G215=Paramètres!D$10,$D215,0)</f>
        <v>0</v>
      </c>
      <c r="BD215" s="116">
        <f>IF($G215=Paramètres!D$11,$D215,0)</f>
        <v>0</v>
      </c>
      <c r="BE215" s="116">
        <f>IF($G215=Paramètres!D$12,$D215,0)</f>
        <v>0</v>
      </c>
      <c r="BF215" s="116">
        <f>IF($G215=Paramètres!E$2,$D215,0)</f>
        <v>0</v>
      </c>
      <c r="BG215" s="116">
        <f>IF($G215=Paramètres!E$3,$D215,0)</f>
        <v>0</v>
      </c>
      <c r="BH215" s="116">
        <f>IF($G215=Paramètres!E$4,$D215,0)</f>
        <v>0</v>
      </c>
      <c r="BI215" s="116">
        <f>IF($G215=Paramètres!F$2,$D215,0)</f>
        <v>0</v>
      </c>
      <c r="BJ215" s="116">
        <f>IF($G215=Paramètres!F$3,$D215,0)</f>
        <v>0</v>
      </c>
      <c r="BK215" s="116">
        <f>IF($G215=Paramètres!F$5,$D215,0)</f>
        <v>0</v>
      </c>
      <c r="BL215" s="116">
        <f>IF($G215=Paramètres!F$6,$D215,0)</f>
        <v>0</v>
      </c>
      <c r="BM215" s="116">
        <f>IF($G215=Paramètres!F$7,$D215,0)</f>
        <v>0</v>
      </c>
      <c r="BN215" s="116">
        <f>IF($G215=Paramètres!F$8,$D215,0)</f>
        <v>0</v>
      </c>
      <c r="BO215" s="116">
        <f>IF($G215=Paramètres!F$9,$D215,0)</f>
        <v>0</v>
      </c>
      <c r="BP215" s="116">
        <f t="shared" si="131"/>
        <v>0</v>
      </c>
      <c r="BQ215" s="116">
        <f>IF($G215=Paramètres!H$6,$D215,0)</f>
        <v>0</v>
      </c>
      <c r="BR215" s="116">
        <f>IF($G215=Paramètres!I$2,$D215,0)</f>
        <v>0</v>
      </c>
      <c r="BS215" s="116">
        <f>IF($G215=Paramètres!I$3,$D215,0)</f>
        <v>0</v>
      </c>
      <c r="BT215" s="116">
        <f>IF($G215=Paramètres!I$4,$D215,0)</f>
        <v>0</v>
      </c>
      <c r="BU215" s="116">
        <f>IF($G215=Paramètres!J$2,$D215,0)</f>
        <v>0</v>
      </c>
      <c r="BV215" s="116">
        <f>IF($G215=Paramètres!J$3,$D215,0)</f>
        <v>0</v>
      </c>
      <c r="BW215" s="116">
        <f>IF($G215=Paramètres!J$4,$D215,0)</f>
        <v>0</v>
      </c>
      <c r="BX215" s="116">
        <f t="shared" si="133"/>
        <v>0</v>
      </c>
      <c r="BY215" s="116">
        <f t="shared" si="134"/>
        <v>0</v>
      </c>
      <c r="BZ215" s="116">
        <f t="shared" si="135"/>
        <v>0</v>
      </c>
      <c r="CA215" s="116">
        <f t="shared" si="136"/>
        <v>0</v>
      </c>
      <c r="CB215" s="116">
        <f t="shared" si="137"/>
        <v>0</v>
      </c>
      <c r="CC215" s="116">
        <f t="shared" si="138"/>
        <v>0</v>
      </c>
      <c r="CD215" s="116">
        <f t="shared" si="139"/>
        <v>0</v>
      </c>
      <c r="CE215" s="116">
        <f t="shared" si="140"/>
        <v>0</v>
      </c>
      <c r="CF215" s="116">
        <f t="shared" si="141"/>
        <v>0</v>
      </c>
      <c r="CG215" s="116">
        <f t="shared" si="142"/>
        <v>0</v>
      </c>
      <c r="CH215" s="116">
        <f t="shared" si="143"/>
        <v>0</v>
      </c>
      <c r="CI215" s="116">
        <f t="shared" si="144"/>
        <v>0</v>
      </c>
      <c r="CJ215" s="116">
        <f t="shared" si="145"/>
        <v>0</v>
      </c>
      <c r="CK215" s="116">
        <f t="shared" si="146"/>
        <v>0</v>
      </c>
      <c r="CL215" s="116">
        <f t="shared" si="147"/>
        <v>0</v>
      </c>
      <c r="CM215" s="116">
        <f t="shared" si="148"/>
        <v>0</v>
      </c>
      <c r="CN215" s="116">
        <f t="shared" si="149"/>
        <v>0</v>
      </c>
      <c r="CO215" s="116">
        <f t="shared" si="150"/>
        <v>0</v>
      </c>
      <c r="CP215" s="116">
        <f t="shared" si="151"/>
        <v>0</v>
      </c>
      <c r="CQ215" s="116">
        <f t="shared" si="152"/>
        <v>0</v>
      </c>
      <c r="CR215" s="116">
        <f t="shared" si="153"/>
        <v>0</v>
      </c>
      <c r="CS215" s="116">
        <f t="shared" si="154"/>
        <v>0</v>
      </c>
      <c r="CT215" s="116">
        <f t="shared" si="155"/>
        <v>0</v>
      </c>
      <c r="CU215" s="116">
        <f t="shared" si="156"/>
        <v>0</v>
      </c>
    </row>
    <row r="216" spans="5:99">
      <c r="E216" s="106"/>
      <c r="F216" s="109"/>
      <c r="G216" s="109"/>
      <c r="H216" s="109"/>
      <c r="I216" s="109"/>
      <c r="J216" s="110" t="str">
        <f t="shared" si="132"/>
        <v/>
      </c>
      <c r="K216" s="116">
        <f>IF(MONTH($B216)=1,IF($G216=Paramètres!H$2,$D216,0),0)</f>
        <v>0</v>
      </c>
      <c r="L216" s="116">
        <f>IF(OR(MONTH($B216)=1,MONTH($B216)=2,MONTH($B216)=3),IF($G216=Paramètres!H$3,$D216,0),0)</f>
        <v>0</v>
      </c>
      <c r="M216" s="116">
        <f>IF(OR(MONTH($B216)=1,MONTH($B216)=2,MONTH($B216)=3),IF($G216=Paramètres!H$4,$D216,0),0)</f>
        <v>0</v>
      </c>
      <c r="N216" s="116">
        <f>IF(OR(MONTH($B216)=1,MONTH($B216)=2,MONTH($B216)=3),IF($G216=Paramètres!H$5,$D216,0),0)</f>
        <v>0</v>
      </c>
      <c r="O216" s="116">
        <f>IF(MONTH($B216)=1,IF($G216=Paramètres!F$4,$D216,0),0)</f>
        <v>0</v>
      </c>
      <c r="P216" s="116">
        <f>IF(MONTH($B216)=2,IF($G216=Paramètres!$H$2,$D216,0),0)</f>
        <v>0</v>
      </c>
      <c r="Q216" s="116">
        <f>IF(MONTH($B216)=2,IF($G216=Paramètres!$F$4,$D216,0),0)</f>
        <v>0</v>
      </c>
      <c r="R216" s="116">
        <f>IF(MONTH($B216)=3,IF($G216=Paramètres!$H$2,$D216,0),0)</f>
        <v>0</v>
      </c>
      <c r="S216" s="116">
        <f>IF(MONTH($B216)=3,IF($G216=Paramètres!$F$4,$D216,0),0)</f>
        <v>0</v>
      </c>
      <c r="T216" s="116">
        <f>IF(MONTH($B216)=4,IF($G216=Paramètres!$H$2,$D216,0),0)</f>
        <v>0</v>
      </c>
      <c r="U216" s="116">
        <f>IF(OR(MONTH($B216)=4,MONTH($B216)=5,MONTH($B216)=6),IF($G216=Paramètres!$H$3,$D216,0),0)</f>
        <v>0</v>
      </c>
      <c r="V216" s="116">
        <f>IF(OR(MONTH($B216)=4,MONTH($B216)=5,MONTH($B216)=6),IF($G216=Paramètres!$H$4,$D216,0),0)</f>
        <v>0</v>
      </c>
      <c r="W216" s="116">
        <f>IF(OR(MONTH($B216)=4,MONTH($B216)=5,MONTH($B216)=6),IF($G216=Paramètres!$H$5,$D216,0),0)</f>
        <v>0</v>
      </c>
      <c r="X216" s="116">
        <f>IF(MONTH($B216)=4,IF($G216=Paramètres!$F$4,$D216,0),0)</f>
        <v>0</v>
      </c>
      <c r="Y216" s="116">
        <f>IF(MONTH($B216)=5,IF($G216=Paramètres!$H$2,$D216,0),0)</f>
        <v>0</v>
      </c>
      <c r="Z216" s="116">
        <f>IF(MONTH($B216)=5,IF($G216=Paramètres!$F$4,$D216,0),0)</f>
        <v>0</v>
      </c>
      <c r="AA216" s="116">
        <f>IF(MONTH($B216)=6,IF($G216=Paramètres!$H$2,$D216,0),0)</f>
        <v>0</v>
      </c>
      <c r="AB216" s="116">
        <f>IF(MONTH($B216)=6,IF($G216=Paramètres!$F$4,$D216,0),0)</f>
        <v>0</v>
      </c>
      <c r="AC216" s="116">
        <f>IF(MONTH($B216)=7,IF($G216=Paramètres!$H$2,$D216,0),0)</f>
        <v>0</v>
      </c>
      <c r="AD216" s="116">
        <f>IF(OR(MONTH($B216)=7,MONTH($B216)=8,MONTH($B216)=9),IF($G216=Paramètres!$H$3,$D216,0),0)</f>
        <v>0</v>
      </c>
      <c r="AE216" s="116">
        <f>IF(OR(MONTH($B216)=7,MONTH($B216)=8,MONTH($B216)=9),IF($G216=Paramètres!$H$4,$D216,0),0)</f>
        <v>0</v>
      </c>
      <c r="AF216" s="116">
        <f>IF(OR(MONTH($B216)=7,MONTH($B216)=8,MONTH($B216)=9),IF($G216=Paramètres!$H$5,$D216,0),0)</f>
        <v>0</v>
      </c>
      <c r="AG216" s="116">
        <f>IF(MONTH($B216)=7,IF($G216=Paramètres!$F$4,$D216,0),0)</f>
        <v>0</v>
      </c>
      <c r="AH216" s="116">
        <f>IF(MONTH($B216)=8,IF($G216=Paramètres!$H$2,$D216,0),0)</f>
        <v>0</v>
      </c>
      <c r="AI216" s="116">
        <f>IF(MONTH($B216)=8,IF($G216=Paramètres!$F$4,$D216,0),0)</f>
        <v>0</v>
      </c>
      <c r="AJ216" s="116">
        <f>IF(MONTH($B216)=9,IF($G216=Paramètres!$H$2,$D216,0),0)</f>
        <v>0</v>
      </c>
      <c r="AK216" s="116">
        <f>IF(MONTH($B216)=9,IF($G216=Paramètres!$F$4,$D216,0),0)</f>
        <v>0</v>
      </c>
      <c r="AL216" s="116">
        <f>IF(MONTH($B216)=10,IF($G216=Paramètres!$H$2,$D216,0),0)</f>
        <v>0</v>
      </c>
      <c r="AM216" s="116">
        <f>IF(OR(MONTH($B216)=10,MONTH($B216)=11,MONTH($B216)=12),IF($G216=Paramètres!$H$3,$D216,0),0)</f>
        <v>0</v>
      </c>
      <c r="AN216" s="116">
        <f>IF(OR(MONTH($B216)=10,MONTH($B216)=11,MONTH($B216)=12),IF($G216=Paramètres!$H$4,$D216,0),0)</f>
        <v>0</v>
      </c>
      <c r="AO216" s="116">
        <f>IF(OR(MONTH($B216)=10,MONTH($B216)=11,MONTH($B216)=12),IF($G216=Paramètres!$H$5,$D216,0),0)</f>
        <v>0</v>
      </c>
      <c r="AP216" s="116">
        <f>IF(MONTH($B216)=10,IF($G216=Paramètres!$F$4,$D216,0),0)</f>
        <v>0</v>
      </c>
      <c r="AQ216" s="116">
        <f>IF(MONTH($B216)=11,IF($G216=Paramètres!$H$2,$D216,0),0)</f>
        <v>0</v>
      </c>
      <c r="AR216" s="116">
        <f>IF(MONTH($B216)=11,IF($G216=Paramètres!$F$4,$D216,0),0)</f>
        <v>0</v>
      </c>
      <c r="AS216" s="116">
        <f>IF(MONTH($B216)=12,IF($G216=Paramètres!$H$2,$D216,0),0)</f>
        <v>0</v>
      </c>
      <c r="AT216" s="116">
        <f>IF(MONTH($B216)=12,IF($G216=Paramètres!$F$4,$D216,0),0)</f>
        <v>0</v>
      </c>
      <c r="AU216" s="116">
        <f>IF($G216=Paramètres!D$2,$D216,0)</f>
        <v>0</v>
      </c>
      <c r="AV216" s="116">
        <f>IF($G216=Paramètres!D$3,$D216,0)</f>
        <v>0</v>
      </c>
      <c r="AW216" s="116">
        <f>IF($G216=Paramètres!D$4,$D216,0)</f>
        <v>0</v>
      </c>
      <c r="AX216" s="116">
        <f>IF($G216=Paramètres!D$5,$D216,0)</f>
        <v>0</v>
      </c>
      <c r="AY216" s="116">
        <f>IF($G216=Paramètres!D$6,$D216,0)</f>
        <v>0</v>
      </c>
      <c r="AZ216" s="116">
        <f>IF($G216=Paramètres!D$7,$D216,0)</f>
        <v>0</v>
      </c>
      <c r="BA216" s="116">
        <f>IF($G216=Paramètres!D$8,$D216,0)</f>
        <v>0</v>
      </c>
      <c r="BB216" s="116">
        <f>IF($G216=Paramètres!D$9,$D216,0)</f>
        <v>0</v>
      </c>
      <c r="BC216" s="116">
        <f>IF($G216=Paramètres!D$10,$D216,0)</f>
        <v>0</v>
      </c>
      <c r="BD216" s="116">
        <f>IF($G216=Paramètres!D$11,$D216,0)</f>
        <v>0</v>
      </c>
      <c r="BE216" s="116">
        <f>IF($G216=Paramètres!D$12,$D216,0)</f>
        <v>0</v>
      </c>
      <c r="BF216" s="116">
        <f>IF($G216=Paramètres!E$2,$D216,0)</f>
        <v>0</v>
      </c>
      <c r="BG216" s="116">
        <f>IF($G216=Paramètres!E$3,$D216,0)</f>
        <v>0</v>
      </c>
      <c r="BH216" s="116">
        <f>IF($G216=Paramètres!E$4,$D216,0)</f>
        <v>0</v>
      </c>
      <c r="BI216" s="116">
        <f>IF($G216=Paramètres!F$2,$D216,0)</f>
        <v>0</v>
      </c>
      <c r="BJ216" s="116">
        <f>IF($G216=Paramètres!F$3,$D216,0)</f>
        <v>0</v>
      </c>
      <c r="BK216" s="116">
        <f>IF($G216=Paramètres!F$5,$D216,0)</f>
        <v>0</v>
      </c>
      <c r="BL216" s="116">
        <f>IF($G216=Paramètres!F$6,$D216,0)</f>
        <v>0</v>
      </c>
      <c r="BM216" s="116">
        <f>IF($G216=Paramètres!F$7,$D216,0)</f>
        <v>0</v>
      </c>
      <c r="BN216" s="116">
        <f>IF($G216=Paramètres!F$8,$D216,0)</f>
        <v>0</v>
      </c>
      <c r="BO216" s="116">
        <f>IF($G216=Paramètres!F$9,$D216,0)</f>
        <v>0</v>
      </c>
      <c r="BP216" s="116">
        <f t="shared" si="131"/>
        <v>0</v>
      </c>
      <c r="BQ216" s="116">
        <f>IF($G216=Paramètres!H$6,$D216,0)</f>
        <v>0</v>
      </c>
      <c r="BR216" s="116">
        <f>IF($G216=Paramètres!I$2,$D216,0)</f>
        <v>0</v>
      </c>
      <c r="BS216" s="116">
        <f>IF($G216=Paramètres!I$3,$D216,0)</f>
        <v>0</v>
      </c>
      <c r="BT216" s="116">
        <f>IF($G216=Paramètres!I$4,$D216,0)</f>
        <v>0</v>
      </c>
      <c r="BU216" s="116">
        <f>IF($G216=Paramètres!J$2,$D216,0)</f>
        <v>0</v>
      </c>
      <c r="BV216" s="116">
        <f>IF($G216=Paramètres!J$3,$D216,0)</f>
        <v>0</v>
      </c>
      <c r="BW216" s="116">
        <f>IF($G216=Paramètres!J$4,$D216,0)</f>
        <v>0</v>
      </c>
      <c r="BX216" s="116">
        <f t="shared" si="133"/>
        <v>0</v>
      </c>
      <c r="BY216" s="116">
        <f t="shared" si="134"/>
        <v>0</v>
      </c>
      <c r="BZ216" s="116">
        <f t="shared" si="135"/>
        <v>0</v>
      </c>
      <c r="CA216" s="116">
        <f t="shared" si="136"/>
        <v>0</v>
      </c>
      <c r="CB216" s="116">
        <f t="shared" si="137"/>
        <v>0</v>
      </c>
      <c r="CC216" s="116">
        <f t="shared" si="138"/>
        <v>0</v>
      </c>
      <c r="CD216" s="116">
        <f t="shared" si="139"/>
        <v>0</v>
      </c>
      <c r="CE216" s="116">
        <f t="shared" si="140"/>
        <v>0</v>
      </c>
      <c r="CF216" s="116">
        <f t="shared" si="141"/>
        <v>0</v>
      </c>
      <c r="CG216" s="116">
        <f t="shared" si="142"/>
        <v>0</v>
      </c>
      <c r="CH216" s="116">
        <f t="shared" si="143"/>
        <v>0</v>
      </c>
      <c r="CI216" s="116">
        <f t="shared" si="144"/>
        <v>0</v>
      </c>
      <c r="CJ216" s="116">
        <f t="shared" si="145"/>
        <v>0</v>
      </c>
      <c r="CK216" s="116">
        <f t="shared" si="146"/>
        <v>0</v>
      </c>
      <c r="CL216" s="116">
        <f t="shared" si="147"/>
        <v>0</v>
      </c>
      <c r="CM216" s="116">
        <f t="shared" si="148"/>
        <v>0</v>
      </c>
      <c r="CN216" s="116">
        <f t="shared" si="149"/>
        <v>0</v>
      </c>
      <c r="CO216" s="116">
        <f t="shared" si="150"/>
        <v>0</v>
      </c>
      <c r="CP216" s="116">
        <f t="shared" si="151"/>
        <v>0</v>
      </c>
      <c r="CQ216" s="116">
        <f t="shared" si="152"/>
        <v>0</v>
      </c>
      <c r="CR216" s="116">
        <f t="shared" si="153"/>
        <v>0</v>
      </c>
      <c r="CS216" s="116">
        <f t="shared" si="154"/>
        <v>0</v>
      </c>
      <c r="CT216" s="116">
        <f t="shared" si="155"/>
        <v>0</v>
      </c>
      <c r="CU216" s="116">
        <f t="shared" si="156"/>
        <v>0</v>
      </c>
    </row>
    <row r="217" spans="5:99">
      <c r="E217" s="106"/>
      <c r="F217" s="109"/>
      <c r="G217" s="109"/>
      <c r="H217" s="109"/>
      <c r="I217" s="109"/>
      <c r="J217" s="110" t="str">
        <f t="shared" si="132"/>
        <v/>
      </c>
      <c r="K217" s="116">
        <f>IF(MONTH($B217)=1,IF($G217=Paramètres!H$2,$D217,0),0)</f>
        <v>0</v>
      </c>
      <c r="L217" s="116">
        <f>IF(OR(MONTH($B217)=1,MONTH($B217)=2,MONTH($B217)=3),IF($G217=Paramètres!H$3,$D217,0),0)</f>
        <v>0</v>
      </c>
      <c r="M217" s="116">
        <f>IF(OR(MONTH($B217)=1,MONTH($B217)=2,MONTH($B217)=3),IF($G217=Paramètres!H$4,$D217,0),0)</f>
        <v>0</v>
      </c>
      <c r="N217" s="116">
        <f>IF(OR(MONTH($B217)=1,MONTH($B217)=2,MONTH($B217)=3),IF($G217=Paramètres!H$5,$D217,0),0)</f>
        <v>0</v>
      </c>
      <c r="O217" s="116">
        <f>IF(MONTH($B217)=1,IF($G217=Paramètres!F$4,$D217,0),0)</f>
        <v>0</v>
      </c>
      <c r="P217" s="116">
        <f>IF(MONTH($B217)=2,IF($G217=Paramètres!$H$2,$D217,0),0)</f>
        <v>0</v>
      </c>
      <c r="Q217" s="116">
        <f>IF(MONTH($B217)=2,IF($G217=Paramètres!$F$4,$D217,0),0)</f>
        <v>0</v>
      </c>
      <c r="R217" s="116">
        <f>IF(MONTH($B217)=3,IF($G217=Paramètres!$H$2,$D217,0),0)</f>
        <v>0</v>
      </c>
      <c r="S217" s="116">
        <f>IF(MONTH($B217)=3,IF($G217=Paramètres!$F$4,$D217,0),0)</f>
        <v>0</v>
      </c>
      <c r="T217" s="116">
        <f>IF(MONTH($B217)=4,IF($G217=Paramètres!$H$2,$D217,0),0)</f>
        <v>0</v>
      </c>
      <c r="U217" s="116">
        <f>IF(OR(MONTH($B217)=4,MONTH($B217)=5,MONTH($B217)=6),IF($G217=Paramètres!$H$3,$D217,0),0)</f>
        <v>0</v>
      </c>
      <c r="V217" s="116">
        <f>IF(OR(MONTH($B217)=4,MONTH($B217)=5,MONTH($B217)=6),IF($G217=Paramètres!$H$4,$D217,0),0)</f>
        <v>0</v>
      </c>
      <c r="W217" s="116">
        <f>IF(OR(MONTH($B217)=4,MONTH($B217)=5,MONTH($B217)=6),IF($G217=Paramètres!$H$5,$D217,0),0)</f>
        <v>0</v>
      </c>
      <c r="X217" s="116">
        <f>IF(MONTH($B217)=4,IF($G217=Paramètres!$F$4,$D217,0),0)</f>
        <v>0</v>
      </c>
      <c r="Y217" s="116">
        <f>IF(MONTH($B217)=5,IF($G217=Paramètres!$H$2,$D217,0),0)</f>
        <v>0</v>
      </c>
      <c r="Z217" s="116">
        <f>IF(MONTH($B217)=5,IF($G217=Paramètres!$F$4,$D217,0),0)</f>
        <v>0</v>
      </c>
      <c r="AA217" s="116">
        <f>IF(MONTH($B217)=6,IF($G217=Paramètres!$H$2,$D217,0),0)</f>
        <v>0</v>
      </c>
      <c r="AB217" s="116">
        <f>IF(MONTH($B217)=6,IF($G217=Paramètres!$F$4,$D217,0),0)</f>
        <v>0</v>
      </c>
      <c r="AC217" s="116">
        <f>IF(MONTH($B217)=7,IF($G217=Paramètres!$H$2,$D217,0),0)</f>
        <v>0</v>
      </c>
      <c r="AD217" s="116">
        <f>IF(OR(MONTH($B217)=7,MONTH($B217)=8,MONTH($B217)=9),IF($G217=Paramètres!$H$3,$D217,0),0)</f>
        <v>0</v>
      </c>
      <c r="AE217" s="116">
        <f>IF(OR(MONTH($B217)=7,MONTH($B217)=8,MONTH($B217)=9),IF($G217=Paramètres!$H$4,$D217,0),0)</f>
        <v>0</v>
      </c>
      <c r="AF217" s="116">
        <f>IF(OR(MONTH($B217)=7,MONTH($B217)=8,MONTH($B217)=9),IF($G217=Paramètres!$H$5,$D217,0),0)</f>
        <v>0</v>
      </c>
      <c r="AG217" s="116">
        <f>IF(MONTH($B217)=7,IF($G217=Paramètres!$F$4,$D217,0),0)</f>
        <v>0</v>
      </c>
      <c r="AH217" s="116">
        <f>IF(MONTH($B217)=8,IF($G217=Paramètres!$H$2,$D217,0),0)</f>
        <v>0</v>
      </c>
      <c r="AI217" s="116">
        <f>IF(MONTH($B217)=8,IF($G217=Paramètres!$F$4,$D217,0),0)</f>
        <v>0</v>
      </c>
      <c r="AJ217" s="116">
        <f>IF(MONTH($B217)=9,IF($G217=Paramètres!$H$2,$D217,0),0)</f>
        <v>0</v>
      </c>
      <c r="AK217" s="116">
        <f>IF(MONTH($B217)=9,IF($G217=Paramètres!$F$4,$D217,0),0)</f>
        <v>0</v>
      </c>
      <c r="AL217" s="116">
        <f>IF(MONTH($B217)=10,IF($G217=Paramètres!$H$2,$D217,0),0)</f>
        <v>0</v>
      </c>
      <c r="AM217" s="116">
        <f>IF(OR(MONTH($B217)=10,MONTH($B217)=11,MONTH($B217)=12),IF($G217=Paramètres!$H$3,$D217,0),0)</f>
        <v>0</v>
      </c>
      <c r="AN217" s="116">
        <f>IF(OR(MONTH($B217)=10,MONTH($B217)=11,MONTH($B217)=12),IF($G217=Paramètres!$H$4,$D217,0),0)</f>
        <v>0</v>
      </c>
      <c r="AO217" s="116">
        <f>IF(OR(MONTH($B217)=10,MONTH($B217)=11,MONTH($B217)=12),IF($G217=Paramètres!$H$5,$D217,0),0)</f>
        <v>0</v>
      </c>
      <c r="AP217" s="116">
        <f>IF(MONTH($B217)=10,IF($G217=Paramètres!$F$4,$D217,0),0)</f>
        <v>0</v>
      </c>
      <c r="AQ217" s="116">
        <f>IF(MONTH($B217)=11,IF($G217=Paramètres!$H$2,$D217,0),0)</f>
        <v>0</v>
      </c>
      <c r="AR217" s="116">
        <f>IF(MONTH($B217)=11,IF($G217=Paramètres!$F$4,$D217,0),0)</f>
        <v>0</v>
      </c>
      <c r="AS217" s="116">
        <f>IF(MONTH($B217)=12,IF($G217=Paramètres!$H$2,$D217,0),0)</f>
        <v>0</v>
      </c>
      <c r="AT217" s="116">
        <f>IF(MONTH($B217)=12,IF($G217=Paramètres!$F$4,$D217,0),0)</f>
        <v>0</v>
      </c>
      <c r="AU217" s="116">
        <f>IF($G217=Paramètres!D$2,$D217,0)</f>
        <v>0</v>
      </c>
      <c r="AV217" s="116">
        <f>IF($G217=Paramètres!D$3,$D217,0)</f>
        <v>0</v>
      </c>
      <c r="AW217" s="116">
        <f>IF($G217=Paramètres!D$4,$D217,0)</f>
        <v>0</v>
      </c>
      <c r="AX217" s="116">
        <f>IF($G217=Paramètres!D$5,$D217,0)</f>
        <v>0</v>
      </c>
      <c r="AY217" s="116">
        <f>IF($G217=Paramètres!D$6,$D217,0)</f>
        <v>0</v>
      </c>
      <c r="AZ217" s="116">
        <f>IF($G217=Paramètres!D$7,$D217,0)</f>
        <v>0</v>
      </c>
      <c r="BA217" s="116">
        <f>IF($G217=Paramètres!D$8,$D217,0)</f>
        <v>0</v>
      </c>
      <c r="BB217" s="116">
        <f>IF($G217=Paramètres!D$9,$D217,0)</f>
        <v>0</v>
      </c>
      <c r="BC217" s="116">
        <f>IF($G217=Paramètres!D$10,$D217,0)</f>
        <v>0</v>
      </c>
      <c r="BD217" s="116">
        <f>IF($G217=Paramètres!D$11,$D217,0)</f>
        <v>0</v>
      </c>
      <c r="BE217" s="116">
        <f>IF($G217=Paramètres!D$12,$D217,0)</f>
        <v>0</v>
      </c>
      <c r="BF217" s="116">
        <f>IF($G217=Paramètres!E$2,$D217,0)</f>
        <v>0</v>
      </c>
      <c r="BG217" s="116">
        <f>IF($G217=Paramètres!E$3,$D217,0)</f>
        <v>0</v>
      </c>
      <c r="BH217" s="116">
        <f>IF($G217=Paramètres!E$4,$D217,0)</f>
        <v>0</v>
      </c>
      <c r="BI217" s="116">
        <f>IF($G217=Paramètres!F$2,$D217,0)</f>
        <v>0</v>
      </c>
      <c r="BJ217" s="116">
        <f>IF($G217=Paramètres!F$3,$D217,0)</f>
        <v>0</v>
      </c>
      <c r="BK217" s="116">
        <f>IF($G217=Paramètres!F$5,$D217,0)</f>
        <v>0</v>
      </c>
      <c r="BL217" s="116">
        <f>IF($G217=Paramètres!F$6,$D217,0)</f>
        <v>0</v>
      </c>
      <c r="BM217" s="116">
        <f>IF($G217=Paramètres!F$7,$D217,0)</f>
        <v>0</v>
      </c>
      <c r="BN217" s="116">
        <f>IF($G217=Paramètres!F$8,$D217,0)</f>
        <v>0</v>
      </c>
      <c r="BO217" s="116">
        <f>IF($G217=Paramètres!F$9,$D217,0)</f>
        <v>0</v>
      </c>
      <c r="BP217" s="116">
        <f t="shared" si="131"/>
        <v>0</v>
      </c>
      <c r="BQ217" s="116">
        <f>IF($G217=Paramètres!H$6,$D217,0)</f>
        <v>0</v>
      </c>
      <c r="BR217" s="116">
        <f>IF($G217=Paramètres!I$2,$D217,0)</f>
        <v>0</v>
      </c>
      <c r="BS217" s="116">
        <f>IF($G217=Paramètres!I$3,$D217,0)</f>
        <v>0</v>
      </c>
      <c r="BT217" s="116">
        <f>IF($G217=Paramètres!I$4,$D217,0)</f>
        <v>0</v>
      </c>
      <c r="BU217" s="116">
        <f>IF($G217=Paramètres!J$2,$D217,0)</f>
        <v>0</v>
      </c>
      <c r="BV217" s="116">
        <f>IF($G217=Paramètres!J$3,$D217,0)</f>
        <v>0</v>
      </c>
      <c r="BW217" s="116">
        <f>IF($G217=Paramètres!J$4,$D217,0)</f>
        <v>0</v>
      </c>
      <c r="BX217" s="116">
        <f t="shared" si="133"/>
        <v>0</v>
      </c>
      <c r="BY217" s="116">
        <f t="shared" si="134"/>
        <v>0</v>
      </c>
      <c r="BZ217" s="116">
        <f t="shared" si="135"/>
        <v>0</v>
      </c>
      <c r="CA217" s="116">
        <f t="shared" si="136"/>
        <v>0</v>
      </c>
      <c r="CB217" s="116">
        <f t="shared" si="137"/>
        <v>0</v>
      </c>
      <c r="CC217" s="116">
        <f t="shared" si="138"/>
        <v>0</v>
      </c>
      <c r="CD217" s="116">
        <f t="shared" si="139"/>
        <v>0</v>
      </c>
      <c r="CE217" s="116">
        <f t="shared" si="140"/>
        <v>0</v>
      </c>
      <c r="CF217" s="116">
        <f t="shared" si="141"/>
        <v>0</v>
      </c>
      <c r="CG217" s="116">
        <f t="shared" si="142"/>
        <v>0</v>
      </c>
      <c r="CH217" s="116">
        <f t="shared" si="143"/>
        <v>0</v>
      </c>
      <c r="CI217" s="116">
        <f t="shared" si="144"/>
        <v>0</v>
      </c>
      <c r="CJ217" s="116">
        <f t="shared" si="145"/>
        <v>0</v>
      </c>
      <c r="CK217" s="116">
        <f t="shared" si="146"/>
        <v>0</v>
      </c>
      <c r="CL217" s="116">
        <f t="shared" si="147"/>
        <v>0</v>
      </c>
      <c r="CM217" s="116">
        <f t="shared" si="148"/>
        <v>0</v>
      </c>
      <c r="CN217" s="116">
        <f t="shared" si="149"/>
        <v>0</v>
      </c>
      <c r="CO217" s="116">
        <f t="shared" si="150"/>
        <v>0</v>
      </c>
      <c r="CP217" s="116">
        <f t="shared" si="151"/>
        <v>0</v>
      </c>
      <c r="CQ217" s="116">
        <f t="shared" si="152"/>
        <v>0</v>
      </c>
      <c r="CR217" s="116">
        <f t="shared" si="153"/>
        <v>0</v>
      </c>
      <c r="CS217" s="116">
        <f t="shared" si="154"/>
        <v>0</v>
      </c>
      <c r="CT217" s="116">
        <f t="shared" si="155"/>
        <v>0</v>
      </c>
      <c r="CU217" s="116">
        <f t="shared" si="156"/>
        <v>0</v>
      </c>
    </row>
    <row r="218" spans="5:99">
      <c r="E218" s="106"/>
      <c r="F218" s="109"/>
      <c r="G218" s="109"/>
      <c r="H218" s="109"/>
      <c r="I218" s="109"/>
      <c r="J218" s="110" t="str">
        <f t="shared" si="132"/>
        <v/>
      </c>
      <c r="K218" s="116">
        <f>IF(MONTH($B218)=1,IF($G218=Paramètres!H$2,$D218,0),0)</f>
        <v>0</v>
      </c>
      <c r="L218" s="116">
        <f>IF(OR(MONTH($B218)=1,MONTH($B218)=2,MONTH($B218)=3),IF($G218=Paramètres!H$3,$D218,0),0)</f>
        <v>0</v>
      </c>
      <c r="M218" s="116">
        <f>IF(OR(MONTH($B218)=1,MONTH($B218)=2,MONTH($B218)=3),IF($G218=Paramètres!H$4,$D218,0),0)</f>
        <v>0</v>
      </c>
      <c r="N218" s="116">
        <f>IF(OR(MONTH($B218)=1,MONTH($B218)=2,MONTH($B218)=3),IF($G218=Paramètres!H$5,$D218,0),0)</f>
        <v>0</v>
      </c>
      <c r="O218" s="116">
        <f>IF(MONTH($B218)=1,IF($G218=Paramètres!F$4,$D218,0),0)</f>
        <v>0</v>
      </c>
      <c r="P218" s="116">
        <f>IF(MONTH($B218)=2,IF($G218=Paramètres!$H$2,$D218,0),0)</f>
        <v>0</v>
      </c>
      <c r="Q218" s="116">
        <f>IF(MONTH($B218)=2,IF($G218=Paramètres!$F$4,$D218,0),0)</f>
        <v>0</v>
      </c>
      <c r="R218" s="116">
        <f>IF(MONTH($B218)=3,IF($G218=Paramètres!$H$2,$D218,0),0)</f>
        <v>0</v>
      </c>
      <c r="S218" s="116">
        <f>IF(MONTH($B218)=3,IF($G218=Paramètres!$F$4,$D218,0),0)</f>
        <v>0</v>
      </c>
      <c r="T218" s="116">
        <f>IF(MONTH($B218)=4,IF($G218=Paramètres!$H$2,$D218,0),0)</f>
        <v>0</v>
      </c>
      <c r="U218" s="116">
        <f>IF(OR(MONTH($B218)=4,MONTH($B218)=5,MONTH($B218)=6),IF($G218=Paramètres!$H$3,$D218,0),0)</f>
        <v>0</v>
      </c>
      <c r="V218" s="116">
        <f>IF(OR(MONTH($B218)=4,MONTH($B218)=5,MONTH($B218)=6),IF($G218=Paramètres!$H$4,$D218,0),0)</f>
        <v>0</v>
      </c>
      <c r="W218" s="116">
        <f>IF(OR(MONTH($B218)=4,MONTH($B218)=5,MONTH($B218)=6),IF($G218=Paramètres!$H$5,$D218,0),0)</f>
        <v>0</v>
      </c>
      <c r="X218" s="116">
        <f>IF(MONTH($B218)=4,IF($G218=Paramètres!$F$4,$D218,0),0)</f>
        <v>0</v>
      </c>
      <c r="Y218" s="116">
        <f>IF(MONTH($B218)=5,IF($G218=Paramètres!$H$2,$D218,0),0)</f>
        <v>0</v>
      </c>
      <c r="Z218" s="116">
        <f>IF(MONTH($B218)=5,IF($G218=Paramètres!$F$4,$D218,0),0)</f>
        <v>0</v>
      </c>
      <c r="AA218" s="116">
        <f>IF(MONTH($B218)=6,IF($G218=Paramètres!$H$2,$D218,0),0)</f>
        <v>0</v>
      </c>
      <c r="AB218" s="116">
        <f>IF(MONTH($B218)=6,IF($G218=Paramètres!$F$4,$D218,0),0)</f>
        <v>0</v>
      </c>
      <c r="AC218" s="116">
        <f>IF(MONTH($B218)=7,IF($G218=Paramètres!$H$2,$D218,0),0)</f>
        <v>0</v>
      </c>
      <c r="AD218" s="116">
        <f>IF(OR(MONTH($B218)=7,MONTH($B218)=8,MONTH($B218)=9),IF($G218=Paramètres!$H$3,$D218,0),0)</f>
        <v>0</v>
      </c>
      <c r="AE218" s="116">
        <f>IF(OR(MONTH($B218)=7,MONTH($B218)=8,MONTH($B218)=9),IF($G218=Paramètres!$H$4,$D218,0),0)</f>
        <v>0</v>
      </c>
      <c r="AF218" s="116">
        <f>IF(OR(MONTH($B218)=7,MONTH($B218)=8,MONTH($B218)=9),IF($G218=Paramètres!$H$5,$D218,0),0)</f>
        <v>0</v>
      </c>
      <c r="AG218" s="116">
        <f>IF(MONTH($B218)=7,IF($G218=Paramètres!$F$4,$D218,0),0)</f>
        <v>0</v>
      </c>
      <c r="AH218" s="116">
        <f>IF(MONTH($B218)=8,IF($G218=Paramètres!$H$2,$D218,0),0)</f>
        <v>0</v>
      </c>
      <c r="AI218" s="116">
        <f>IF(MONTH($B218)=8,IF($G218=Paramètres!$F$4,$D218,0),0)</f>
        <v>0</v>
      </c>
      <c r="AJ218" s="116">
        <f>IF(MONTH($B218)=9,IF($G218=Paramètres!$H$2,$D218,0),0)</f>
        <v>0</v>
      </c>
      <c r="AK218" s="116">
        <f>IF(MONTH($B218)=9,IF($G218=Paramètres!$F$4,$D218,0),0)</f>
        <v>0</v>
      </c>
      <c r="AL218" s="116">
        <f>IF(MONTH($B218)=10,IF($G218=Paramètres!$H$2,$D218,0),0)</f>
        <v>0</v>
      </c>
      <c r="AM218" s="116">
        <f>IF(OR(MONTH($B218)=10,MONTH($B218)=11,MONTH($B218)=12),IF($G218=Paramètres!$H$3,$D218,0),0)</f>
        <v>0</v>
      </c>
      <c r="AN218" s="116">
        <f>IF(OR(MONTH($B218)=10,MONTH($B218)=11,MONTH($B218)=12),IF($G218=Paramètres!$H$4,$D218,0),0)</f>
        <v>0</v>
      </c>
      <c r="AO218" s="116">
        <f>IF(OR(MONTH($B218)=10,MONTH($B218)=11,MONTH($B218)=12),IF($G218=Paramètres!$H$5,$D218,0),0)</f>
        <v>0</v>
      </c>
      <c r="AP218" s="116">
        <f>IF(MONTH($B218)=10,IF($G218=Paramètres!$F$4,$D218,0),0)</f>
        <v>0</v>
      </c>
      <c r="AQ218" s="116">
        <f>IF(MONTH($B218)=11,IF($G218=Paramètres!$H$2,$D218,0),0)</f>
        <v>0</v>
      </c>
      <c r="AR218" s="116">
        <f>IF(MONTH($B218)=11,IF($G218=Paramètres!$F$4,$D218,0),0)</f>
        <v>0</v>
      </c>
      <c r="AS218" s="116">
        <f>IF(MONTH($B218)=12,IF($G218=Paramètres!$H$2,$D218,0),0)</f>
        <v>0</v>
      </c>
      <c r="AT218" s="116">
        <f>IF(MONTH($B218)=12,IF($G218=Paramètres!$F$4,$D218,0),0)</f>
        <v>0</v>
      </c>
      <c r="AU218" s="116">
        <f>IF($G218=Paramètres!D$2,$D218,0)</f>
        <v>0</v>
      </c>
      <c r="AV218" s="116">
        <f>IF($G218=Paramètres!D$3,$D218,0)</f>
        <v>0</v>
      </c>
      <c r="AW218" s="116">
        <f>IF($G218=Paramètres!D$4,$D218,0)</f>
        <v>0</v>
      </c>
      <c r="AX218" s="116">
        <f>IF($G218=Paramètres!D$5,$D218,0)</f>
        <v>0</v>
      </c>
      <c r="AY218" s="116">
        <f>IF($G218=Paramètres!D$6,$D218,0)</f>
        <v>0</v>
      </c>
      <c r="AZ218" s="116">
        <f>IF($G218=Paramètres!D$7,$D218,0)</f>
        <v>0</v>
      </c>
      <c r="BA218" s="116">
        <f>IF($G218=Paramètres!D$8,$D218,0)</f>
        <v>0</v>
      </c>
      <c r="BB218" s="116">
        <f>IF($G218=Paramètres!D$9,$D218,0)</f>
        <v>0</v>
      </c>
      <c r="BC218" s="116">
        <f>IF($G218=Paramètres!D$10,$D218,0)</f>
        <v>0</v>
      </c>
      <c r="BD218" s="116">
        <f>IF($G218=Paramètres!D$11,$D218,0)</f>
        <v>0</v>
      </c>
      <c r="BE218" s="116">
        <f>IF($G218=Paramètres!D$12,$D218,0)</f>
        <v>0</v>
      </c>
      <c r="BF218" s="116">
        <f>IF($G218=Paramètres!E$2,$D218,0)</f>
        <v>0</v>
      </c>
      <c r="BG218" s="116">
        <f>IF($G218=Paramètres!E$3,$D218,0)</f>
        <v>0</v>
      </c>
      <c r="BH218" s="116">
        <f>IF($G218=Paramètres!E$4,$D218,0)</f>
        <v>0</v>
      </c>
      <c r="BI218" s="116">
        <f>IF($G218=Paramètres!F$2,$D218,0)</f>
        <v>0</v>
      </c>
      <c r="BJ218" s="116">
        <f>IF($G218=Paramètres!F$3,$D218,0)</f>
        <v>0</v>
      </c>
      <c r="BK218" s="116">
        <f>IF($G218=Paramètres!F$5,$D218,0)</f>
        <v>0</v>
      </c>
      <c r="BL218" s="116">
        <f>IF($G218=Paramètres!F$6,$D218,0)</f>
        <v>0</v>
      </c>
      <c r="BM218" s="116">
        <f>IF($G218=Paramètres!F$7,$D218,0)</f>
        <v>0</v>
      </c>
      <c r="BN218" s="116">
        <f>IF($G218=Paramètres!F$8,$D218,0)</f>
        <v>0</v>
      </c>
      <c r="BO218" s="116">
        <f>IF($G218=Paramètres!F$9,$D218,0)</f>
        <v>0</v>
      </c>
      <c r="BP218" s="116">
        <f t="shared" si="131"/>
        <v>0</v>
      </c>
      <c r="BQ218" s="116">
        <f>IF($G218=Paramètres!H$6,$D218,0)</f>
        <v>0</v>
      </c>
      <c r="BR218" s="116">
        <f>IF($G218=Paramètres!I$2,$D218,0)</f>
        <v>0</v>
      </c>
      <c r="BS218" s="116">
        <f>IF($G218=Paramètres!I$3,$D218,0)</f>
        <v>0</v>
      </c>
      <c r="BT218" s="116">
        <f>IF($G218=Paramètres!I$4,$D218,0)</f>
        <v>0</v>
      </c>
      <c r="BU218" s="116">
        <f>IF($G218=Paramètres!J$2,$D218,0)</f>
        <v>0</v>
      </c>
      <c r="BV218" s="116">
        <f>IF($G218=Paramètres!J$3,$D218,0)</f>
        <v>0</v>
      </c>
      <c r="BW218" s="116">
        <f>IF($G218=Paramètres!J$4,$D218,0)</f>
        <v>0</v>
      </c>
      <c r="BX218" s="116">
        <f t="shared" si="133"/>
        <v>0</v>
      </c>
      <c r="BY218" s="116">
        <f t="shared" si="134"/>
        <v>0</v>
      </c>
      <c r="BZ218" s="116">
        <f t="shared" si="135"/>
        <v>0</v>
      </c>
      <c r="CA218" s="116">
        <f t="shared" si="136"/>
        <v>0</v>
      </c>
      <c r="CB218" s="116">
        <f t="shared" si="137"/>
        <v>0</v>
      </c>
      <c r="CC218" s="116">
        <f t="shared" si="138"/>
        <v>0</v>
      </c>
      <c r="CD218" s="116">
        <f t="shared" si="139"/>
        <v>0</v>
      </c>
      <c r="CE218" s="116">
        <f t="shared" si="140"/>
        <v>0</v>
      </c>
      <c r="CF218" s="116">
        <f t="shared" si="141"/>
        <v>0</v>
      </c>
      <c r="CG218" s="116">
        <f t="shared" si="142"/>
        <v>0</v>
      </c>
      <c r="CH218" s="116">
        <f t="shared" si="143"/>
        <v>0</v>
      </c>
      <c r="CI218" s="116">
        <f t="shared" si="144"/>
        <v>0</v>
      </c>
      <c r="CJ218" s="116">
        <f t="shared" si="145"/>
        <v>0</v>
      </c>
      <c r="CK218" s="116">
        <f t="shared" si="146"/>
        <v>0</v>
      </c>
      <c r="CL218" s="116">
        <f t="shared" si="147"/>
        <v>0</v>
      </c>
      <c r="CM218" s="116">
        <f t="shared" si="148"/>
        <v>0</v>
      </c>
      <c r="CN218" s="116">
        <f t="shared" si="149"/>
        <v>0</v>
      </c>
      <c r="CO218" s="116">
        <f t="shared" si="150"/>
        <v>0</v>
      </c>
      <c r="CP218" s="116">
        <f t="shared" si="151"/>
        <v>0</v>
      </c>
      <c r="CQ218" s="116">
        <f t="shared" si="152"/>
        <v>0</v>
      </c>
      <c r="CR218" s="116">
        <f t="shared" si="153"/>
        <v>0</v>
      </c>
      <c r="CS218" s="116">
        <f t="shared" si="154"/>
        <v>0</v>
      </c>
      <c r="CT218" s="116">
        <f t="shared" si="155"/>
        <v>0</v>
      </c>
      <c r="CU218" s="116">
        <f t="shared" si="156"/>
        <v>0</v>
      </c>
    </row>
    <row r="219" spans="5:99">
      <c r="E219" s="106"/>
      <c r="F219" s="109"/>
      <c r="G219" s="109"/>
      <c r="H219" s="109"/>
      <c r="I219" s="109"/>
      <c r="J219" s="110" t="str">
        <f t="shared" si="132"/>
        <v/>
      </c>
      <c r="K219" s="116">
        <f>IF(MONTH($B219)=1,IF($G219=Paramètres!H$2,$D219,0),0)</f>
        <v>0</v>
      </c>
      <c r="L219" s="116">
        <f>IF(OR(MONTH($B219)=1,MONTH($B219)=2,MONTH($B219)=3),IF($G219=Paramètres!H$3,$D219,0),0)</f>
        <v>0</v>
      </c>
      <c r="M219" s="116">
        <f>IF(OR(MONTH($B219)=1,MONTH($B219)=2,MONTH($B219)=3),IF($G219=Paramètres!H$4,$D219,0),0)</f>
        <v>0</v>
      </c>
      <c r="N219" s="116">
        <f>IF(OR(MONTH($B219)=1,MONTH($B219)=2,MONTH($B219)=3),IF($G219=Paramètres!H$5,$D219,0),0)</f>
        <v>0</v>
      </c>
      <c r="O219" s="116">
        <f>IF(MONTH($B219)=1,IF($G219=Paramètres!F$4,$D219,0),0)</f>
        <v>0</v>
      </c>
      <c r="P219" s="116">
        <f>IF(MONTH($B219)=2,IF($G219=Paramètres!$H$2,$D219,0),0)</f>
        <v>0</v>
      </c>
      <c r="Q219" s="116">
        <f>IF(MONTH($B219)=2,IF($G219=Paramètres!$F$4,$D219,0),0)</f>
        <v>0</v>
      </c>
      <c r="R219" s="116">
        <f>IF(MONTH($B219)=3,IF($G219=Paramètres!$H$2,$D219,0),0)</f>
        <v>0</v>
      </c>
      <c r="S219" s="116">
        <f>IF(MONTH($B219)=3,IF($G219=Paramètres!$F$4,$D219,0),0)</f>
        <v>0</v>
      </c>
      <c r="T219" s="116">
        <f>IF(MONTH($B219)=4,IF($G219=Paramètres!$H$2,$D219,0),0)</f>
        <v>0</v>
      </c>
      <c r="U219" s="116">
        <f>IF(OR(MONTH($B219)=4,MONTH($B219)=5,MONTH($B219)=6),IF($G219=Paramètres!$H$3,$D219,0),0)</f>
        <v>0</v>
      </c>
      <c r="V219" s="116">
        <f>IF(OR(MONTH($B219)=4,MONTH($B219)=5,MONTH($B219)=6),IF($G219=Paramètres!$H$4,$D219,0),0)</f>
        <v>0</v>
      </c>
      <c r="W219" s="116">
        <f>IF(OR(MONTH($B219)=4,MONTH($B219)=5,MONTH($B219)=6),IF($G219=Paramètres!$H$5,$D219,0),0)</f>
        <v>0</v>
      </c>
      <c r="X219" s="116">
        <f>IF(MONTH($B219)=4,IF($G219=Paramètres!$F$4,$D219,0),0)</f>
        <v>0</v>
      </c>
      <c r="Y219" s="116">
        <f>IF(MONTH($B219)=5,IF($G219=Paramètres!$H$2,$D219,0),0)</f>
        <v>0</v>
      </c>
      <c r="Z219" s="116">
        <f>IF(MONTH($B219)=5,IF($G219=Paramètres!$F$4,$D219,0),0)</f>
        <v>0</v>
      </c>
      <c r="AA219" s="116">
        <f>IF(MONTH($B219)=6,IF($G219=Paramètres!$H$2,$D219,0),0)</f>
        <v>0</v>
      </c>
      <c r="AB219" s="116">
        <f>IF(MONTH($B219)=6,IF($G219=Paramètres!$F$4,$D219,0),0)</f>
        <v>0</v>
      </c>
      <c r="AC219" s="116">
        <f>IF(MONTH($B219)=7,IF($G219=Paramètres!$H$2,$D219,0),0)</f>
        <v>0</v>
      </c>
      <c r="AD219" s="116">
        <f>IF(OR(MONTH($B219)=7,MONTH($B219)=8,MONTH($B219)=9),IF($G219=Paramètres!$H$3,$D219,0),0)</f>
        <v>0</v>
      </c>
      <c r="AE219" s="116">
        <f>IF(OR(MONTH($B219)=7,MONTH($B219)=8,MONTH($B219)=9),IF($G219=Paramètres!$H$4,$D219,0),0)</f>
        <v>0</v>
      </c>
      <c r="AF219" s="116">
        <f>IF(OR(MONTH($B219)=7,MONTH($B219)=8,MONTH($B219)=9),IF($G219=Paramètres!$H$5,$D219,0),0)</f>
        <v>0</v>
      </c>
      <c r="AG219" s="116">
        <f>IF(MONTH($B219)=7,IF($G219=Paramètres!$F$4,$D219,0),0)</f>
        <v>0</v>
      </c>
      <c r="AH219" s="116">
        <f>IF(MONTH($B219)=8,IF($G219=Paramètres!$H$2,$D219,0),0)</f>
        <v>0</v>
      </c>
      <c r="AI219" s="116">
        <f>IF(MONTH($B219)=8,IF($G219=Paramètres!$F$4,$D219,0),0)</f>
        <v>0</v>
      </c>
      <c r="AJ219" s="116">
        <f>IF(MONTH($B219)=9,IF($G219=Paramètres!$H$2,$D219,0),0)</f>
        <v>0</v>
      </c>
      <c r="AK219" s="116">
        <f>IF(MONTH($B219)=9,IF($G219=Paramètres!$F$4,$D219,0),0)</f>
        <v>0</v>
      </c>
      <c r="AL219" s="116">
        <f>IF(MONTH($B219)=10,IF($G219=Paramètres!$H$2,$D219,0),0)</f>
        <v>0</v>
      </c>
      <c r="AM219" s="116">
        <f>IF(OR(MONTH($B219)=10,MONTH($B219)=11,MONTH($B219)=12),IF($G219=Paramètres!$H$3,$D219,0),0)</f>
        <v>0</v>
      </c>
      <c r="AN219" s="116">
        <f>IF(OR(MONTH($B219)=10,MONTH($B219)=11,MONTH($B219)=12),IF($G219=Paramètres!$H$4,$D219,0),0)</f>
        <v>0</v>
      </c>
      <c r="AO219" s="116">
        <f>IF(OR(MONTH($B219)=10,MONTH($B219)=11,MONTH($B219)=12),IF($G219=Paramètres!$H$5,$D219,0),0)</f>
        <v>0</v>
      </c>
      <c r="AP219" s="116">
        <f>IF(MONTH($B219)=10,IF($G219=Paramètres!$F$4,$D219,0),0)</f>
        <v>0</v>
      </c>
      <c r="AQ219" s="116">
        <f>IF(MONTH($B219)=11,IF($G219=Paramètres!$H$2,$D219,0),0)</f>
        <v>0</v>
      </c>
      <c r="AR219" s="116">
        <f>IF(MONTH($B219)=11,IF($G219=Paramètres!$F$4,$D219,0),0)</f>
        <v>0</v>
      </c>
      <c r="AS219" s="116">
        <f>IF(MONTH($B219)=12,IF($G219=Paramètres!$H$2,$D219,0),0)</f>
        <v>0</v>
      </c>
      <c r="AT219" s="116">
        <f>IF(MONTH($B219)=12,IF($G219=Paramètres!$F$4,$D219,0),0)</f>
        <v>0</v>
      </c>
      <c r="AU219" s="116">
        <f>IF($G219=Paramètres!D$2,$D219,0)</f>
        <v>0</v>
      </c>
      <c r="AV219" s="116">
        <f>IF($G219=Paramètres!D$3,$D219,0)</f>
        <v>0</v>
      </c>
      <c r="AW219" s="116">
        <f>IF($G219=Paramètres!D$4,$D219,0)</f>
        <v>0</v>
      </c>
      <c r="AX219" s="116">
        <f>IF($G219=Paramètres!D$5,$D219,0)</f>
        <v>0</v>
      </c>
      <c r="AY219" s="116">
        <f>IF($G219=Paramètres!D$6,$D219,0)</f>
        <v>0</v>
      </c>
      <c r="AZ219" s="116">
        <f>IF($G219=Paramètres!D$7,$D219,0)</f>
        <v>0</v>
      </c>
      <c r="BA219" s="116">
        <f>IF($G219=Paramètres!D$8,$D219,0)</f>
        <v>0</v>
      </c>
      <c r="BB219" s="116">
        <f>IF($G219=Paramètres!D$9,$D219,0)</f>
        <v>0</v>
      </c>
      <c r="BC219" s="116">
        <f>IF($G219=Paramètres!D$10,$D219,0)</f>
        <v>0</v>
      </c>
      <c r="BD219" s="116">
        <f>IF($G219=Paramètres!D$11,$D219,0)</f>
        <v>0</v>
      </c>
      <c r="BE219" s="116">
        <f>IF($G219=Paramètres!D$12,$D219,0)</f>
        <v>0</v>
      </c>
      <c r="BF219" s="116">
        <f>IF($G219=Paramètres!E$2,$D219,0)</f>
        <v>0</v>
      </c>
      <c r="BG219" s="116">
        <f>IF($G219=Paramètres!E$3,$D219,0)</f>
        <v>0</v>
      </c>
      <c r="BH219" s="116">
        <f>IF($G219=Paramètres!E$4,$D219,0)</f>
        <v>0</v>
      </c>
      <c r="BI219" s="116">
        <f>IF($G219=Paramètres!F$2,$D219,0)</f>
        <v>0</v>
      </c>
      <c r="BJ219" s="116">
        <f>IF($G219=Paramètres!F$3,$D219,0)</f>
        <v>0</v>
      </c>
      <c r="BK219" s="116">
        <f>IF($G219=Paramètres!F$5,$D219,0)</f>
        <v>0</v>
      </c>
      <c r="BL219" s="116">
        <f>IF($G219=Paramètres!F$6,$D219,0)</f>
        <v>0</v>
      </c>
      <c r="BM219" s="116">
        <f>IF($G219=Paramètres!F$7,$D219,0)</f>
        <v>0</v>
      </c>
      <c r="BN219" s="116">
        <f>IF($G219=Paramètres!F$8,$D219,0)</f>
        <v>0</v>
      </c>
      <c r="BO219" s="116">
        <f>IF($G219=Paramètres!F$9,$D219,0)</f>
        <v>0</v>
      </c>
      <c r="BP219" s="116">
        <f t="shared" si="131"/>
        <v>0</v>
      </c>
      <c r="BQ219" s="116">
        <f>IF($G219=Paramètres!H$6,$D219,0)</f>
        <v>0</v>
      </c>
      <c r="BR219" s="116">
        <f>IF($G219=Paramètres!I$2,$D219,0)</f>
        <v>0</v>
      </c>
      <c r="BS219" s="116">
        <f>IF($G219=Paramètres!I$3,$D219,0)</f>
        <v>0</v>
      </c>
      <c r="BT219" s="116">
        <f>IF($G219=Paramètres!I$4,$D219,0)</f>
        <v>0</v>
      </c>
      <c r="BU219" s="116">
        <f>IF($G219=Paramètres!J$2,$D219,0)</f>
        <v>0</v>
      </c>
      <c r="BV219" s="116">
        <f>IF($G219=Paramètres!J$3,$D219,0)</f>
        <v>0</v>
      </c>
      <c r="BW219" s="116">
        <f>IF($G219=Paramètres!J$4,$D219,0)</f>
        <v>0</v>
      </c>
      <c r="BX219" s="116">
        <f t="shared" si="133"/>
        <v>0</v>
      </c>
      <c r="BY219" s="116">
        <f t="shared" si="134"/>
        <v>0</v>
      </c>
      <c r="BZ219" s="116">
        <f t="shared" si="135"/>
        <v>0</v>
      </c>
      <c r="CA219" s="116">
        <f t="shared" si="136"/>
        <v>0</v>
      </c>
      <c r="CB219" s="116">
        <f t="shared" si="137"/>
        <v>0</v>
      </c>
      <c r="CC219" s="116">
        <f t="shared" si="138"/>
        <v>0</v>
      </c>
      <c r="CD219" s="116">
        <f t="shared" si="139"/>
        <v>0</v>
      </c>
      <c r="CE219" s="116">
        <f t="shared" si="140"/>
        <v>0</v>
      </c>
      <c r="CF219" s="116">
        <f t="shared" si="141"/>
        <v>0</v>
      </c>
      <c r="CG219" s="116">
        <f t="shared" si="142"/>
        <v>0</v>
      </c>
      <c r="CH219" s="116">
        <f t="shared" si="143"/>
        <v>0</v>
      </c>
      <c r="CI219" s="116">
        <f t="shared" si="144"/>
        <v>0</v>
      </c>
      <c r="CJ219" s="116">
        <f t="shared" si="145"/>
        <v>0</v>
      </c>
      <c r="CK219" s="116">
        <f t="shared" si="146"/>
        <v>0</v>
      </c>
      <c r="CL219" s="116">
        <f t="shared" si="147"/>
        <v>0</v>
      </c>
      <c r="CM219" s="116">
        <f t="shared" si="148"/>
        <v>0</v>
      </c>
      <c r="CN219" s="116">
        <f t="shared" si="149"/>
        <v>0</v>
      </c>
      <c r="CO219" s="116">
        <f t="shared" si="150"/>
        <v>0</v>
      </c>
      <c r="CP219" s="116">
        <f t="shared" si="151"/>
        <v>0</v>
      </c>
      <c r="CQ219" s="116">
        <f t="shared" si="152"/>
        <v>0</v>
      </c>
      <c r="CR219" s="116">
        <f t="shared" si="153"/>
        <v>0</v>
      </c>
      <c r="CS219" s="116">
        <f t="shared" si="154"/>
        <v>0</v>
      </c>
      <c r="CT219" s="116">
        <f t="shared" si="155"/>
        <v>0</v>
      </c>
      <c r="CU219" s="116">
        <f t="shared" si="156"/>
        <v>0</v>
      </c>
    </row>
    <row r="220" spans="5:99">
      <c r="E220" s="106"/>
      <c r="F220" s="109"/>
      <c r="G220" s="109"/>
      <c r="H220" s="109"/>
      <c r="I220" s="109"/>
      <c r="J220" s="110" t="str">
        <f t="shared" si="132"/>
        <v/>
      </c>
      <c r="K220" s="116">
        <f>IF(MONTH($B220)=1,IF($G220=Paramètres!H$2,$D220,0),0)</f>
        <v>0</v>
      </c>
      <c r="L220" s="116">
        <f>IF(OR(MONTH($B220)=1,MONTH($B220)=2,MONTH($B220)=3),IF($G220=Paramètres!H$3,$D220,0),0)</f>
        <v>0</v>
      </c>
      <c r="M220" s="116">
        <f>IF(OR(MONTH($B220)=1,MONTH($B220)=2,MONTH($B220)=3),IF($G220=Paramètres!H$4,$D220,0),0)</f>
        <v>0</v>
      </c>
      <c r="N220" s="116">
        <f>IF(OR(MONTH($B220)=1,MONTH($B220)=2,MONTH($B220)=3),IF($G220=Paramètres!H$5,$D220,0),0)</f>
        <v>0</v>
      </c>
      <c r="O220" s="116">
        <f>IF(MONTH($B220)=1,IF($G220=Paramètres!F$4,$D220,0),0)</f>
        <v>0</v>
      </c>
      <c r="P220" s="116">
        <f>IF(MONTH($B220)=2,IF($G220=Paramètres!$H$2,$D220,0),0)</f>
        <v>0</v>
      </c>
      <c r="Q220" s="116">
        <f>IF(MONTH($B220)=2,IF($G220=Paramètres!$F$4,$D220,0),0)</f>
        <v>0</v>
      </c>
      <c r="R220" s="116">
        <f>IF(MONTH($B220)=3,IF($G220=Paramètres!$H$2,$D220,0),0)</f>
        <v>0</v>
      </c>
      <c r="S220" s="116">
        <f>IF(MONTH($B220)=3,IF($G220=Paramètres!$F$4,$D220,0),0)</f>
        <v>0</v>
      </c>
      <c r="T220" s="116">
        <f>IF(MONTH($B220)=4,IF($G220=Paramètres!$H$2,$D220,0),0)</f>
        <v>0</v>
      </c>
      <c r="U220" s="116">
        <f>IF(OR(MONTH($B220)=4,MONTH($B220)=5,MONTH($B220)=6),IF($G220=Paramètres!$H$3,$D220,0),0)</f>
        <v>0</v>
      </c>
      <c r="V220" s="116">
        <f>IF(OR(MONTH($B220)=4,MONTH($B220)=5,MONTH($B220)=6),IF($G220=Paramètres!$H$4,$D220,0),0)</f>
        <v>0</v>
      </c>
      <c r="W220" s="116">
        <f>IF(OR(MONTH($B220)=4,MONTH($B220)=5,MONTH($B220)=6),IF($G220=Paramètres!$H$5,$D220,0),0)</f>
        <v>0</v>
      </c>
      <c r="X220" s="116">
        <f>IF(MONTH($B220)=4,IF($G220=Paramètres!$F$4,$D220,0),0)</f>
        <v>0</v>
      </c>
      <c r="Y220" s="116">
        <f>IF(MONTH($B220)=5,IF($G220=Paramètres!$H$2,$D220,0),0)</f>
        <v>0</v>
      </c>
      <c r="Z220" s="116">
        <f>IF(MONTH($B220)=5,IF($G220=Paramètres!$F$4,$D220,0),0)</f>
        <v>0</v>
      </c>
      <c r="AA220" s="116">
        <f>IF(MONTH($B220)=6,IF($G220=Paramètres!$H$2,$D220,0),0)</f>
        <v>0</v>
      </c>
      <c r="AB220" s="116">
        <f>IF(MONTH($B220)=6,IF($G220=Paramètres!$F$4,$D220,0),0)</f>
        <v>0</v>
      </c>
      <c r="AC220" s="116">
        <f>IF(MONTH($B220)=7,IF($G220=Paramètres!$H$2,$D220,0),0)</f>
        <v>0</v>
      </c>
      <c r="AD220" s="116">
        <f>IF(OR(MONTH($B220)=7,MONTH($B220)=8,MONTH($B220)=9),IF($G220=Paramètres!$H$3,$D220,0),0)</f>
        <v>0</v>
      </c>
      <c r="AE220" s="116">
        <f>IF(OR(MONTH($B220)=7,MONTH($B220)=8,MONTH($B220)=9),IF($G220=Paramètres!$H$4,$D220,0),0)</f>
        <v>0</v>
      </c>
      <c r="AF220" s="116">
        <f>IF(OR(MONTH($B220)=7,MONTH($B220)=8,MONTH($B220)=9),IF($G220=Paramètres!$H$5,$D220,0),0)</f>
        <v>0</v>
      </c>
      <c r="AG220" s="116">
        <f>IF(MONTH($B220)=7,IF($G220=Paramètres!$F$4,$D220,0),0)</f>
        <v>0</v>
      </c>
      <c r="AH220" s="116">
        <f>IF(MONTH($B220)=8,IF($G220=Paramètres!$H$2,$D220,0),0)</f>
        <v>0</v>
      </c>
      <c r="AI220" s="116">
        <f>IF(MONTH($B220)=8,IF($G220=Paramètres!$F$4,$D220,0),0)</f>
        <v>0</v>
      </c>
      <c r="AJ220" s="116">
        <f>IF(MONTH($B220)=9,IF($G220=Paramètres!$H$2,$D220,0),0)</f>
        <v>0</v>
      </c>
      <c r="AK220" s="116">
        <f>IF(MONTH($B220)=9,IF($G220=Paramètres!$F$4,$D220,0),0)</f>
        <v>0</v>
      </c>
      <c r="AL220" s="116">
        <f>IF(MONTH($B220)=10,IF($G220=Paramètres!$H$2,$D220,0),0)</f>
        <v>0</v>
      </c>
      <c r="AM220" s="116">
        <f>IF(OR(MONTH($B220)=10,MONTH($B220)=11,MONTH($B220)=12),IF($G220=Paramètres!$H$3,$D220,0),0)</f>
        <v>0</v>
      </c>
      <c r="AN220" s="116">
        <f>IF(OR(MONTH($B220)=10,MONTH($B220)=11,MONTH($B220)=12),IF($G220=Paramètres!$H$4,$D220,0),0)</f>
        <v>0</v>
      </c>
      <c r="AO220" s="116">
        <f>IF(OR(MONTH($B220)=10,MONTH($B220)=11,MONTH($B220)=12),IF($G220=Paramètres!$H$5,$D220,0),0)</f>
        <v>0</v>
      </c>
      <c r="AP220" s="116">
        <f>IF(MONTH($B220)=10,IF($G220=Paramètres!$F$4,$D220,0),0)</f>
        <v>0</v>
      </c>
      <c r="AQ220" s="116">
        <f>IF(MONTH($B220)=11,IF($G220=Paramètres!$H$2,$D220,0),0)</f>
        <v>0</v>
      </c>
      <c r="AR220" s="116">
        <f>IF(MONTH($B220)=11,IF($G220=Paramètres!$F$4,$D220,0),0)</f>
        <v>0</v>
      </c>
      <c r="AS220" s="116">
        <f>IF(MONTH($B220)=12,IF($G220=Paramètres!$H$2,$D220,0),0)</f>
        <v>0</v>
      </c>
      <c r="AT220" s="116">
        <f>IF(MONTH($B220)=12,IF($G220=Paramètres!$F$4,$D220,0),0)</f>
        <v>0</v>
      </c>
      <c r="AU220" s="116">
        <f>IF($G220=Paramètres!D$2,$D220,0)</f>
        <v>0</v>
      </c>
      <c r="AV220" s="116">
        <f>IF($G220=Paramètres!D$3,$D220,0)</f>
        <v>0</v>
      </c>
      <c r="AW220" s="116">
        <f>IF($G220=Paramètres!D$4,$D220,0)</f>
        <v>0</v>
      </c>
      <c r="AX220" s="116">
        <f>IF($G220=Paramètres!D$5,$D220,0)</f>
        <v>0</v>
      </c>
      <c r="AY220" s="116">
        <f>IF($G220=Paramètres!D$6,$D220,0)</f>
        <v>0</v>
      </c>
      <c r="AZ220" s="116">
        <f>IF($G220=Paramètres!D$7,$D220,0)</f>
        <v>0</v>
      </c>
      <c r="BA220" s="116">
        <f>IF($G220=Paramètres!D$8,$D220,0)</f>
        <v>0</v>
      </c>
      <c r="BB220" s="116">
        <f>IF($G220=Paramètres!D$9,$D220,0)</f>
        <v>0</v>
      </c>
      <c r="BC220" s="116">
        <f>IF($G220=Paramètres!D$10,$D220,0)</f>
        <v>0</v>
      </c>
      <c r="BD220" s="116">
        <f>IF($G220=Paramètres!D$11,$D220,0)</f>
        <v>0</v>
      </c>
      <c r="BE220" s="116">
        <f>IF($G220=Paramètres!D$12,$D220,0)</f>
        <v>0</v>
      </c>
      <c r="BF220" s="116">
        <f>IF($G220=Paramètres!E$2,$D220,0)</f>
        <v>0</v>
      </c>
      <c r="BG220" s="116">
        <f>IF($G220=Paramètres!E$3,$D220,0)</f>
        <v>0</v>
      </c>
      <c r="BH220" s="116">
        <f>IF($G220=Paramètres!E$4,$D220,0)</f>
        <v>0</v>
      </c>
      <c r="BI220" s="116">
        <f>IF($G220=Paramètres!F$2,$D220,0)</f>
        <v>0</v>
      </c>
      <c r="BJ220" s="116">
        <f>IF($G220=Paramètres!F$3,$D220,0)</f>
        <v>0</v>
      </c>
      <c r="BK220" s="116">
        <f>IF($G220=Paramètres!F$5,$D220,0)</f>
        <v>0</v>
      </c>
      <c r="BL220" s="116">
        <f>IF($G220=Paramètres!F$6,$D220,0)</f>
        <v>0</v>
      </c>
      <c r="BM220" s="116">
        <f>IF($G220=Paramètres!F$7,$D220,0)</f>
        <v>0</v>
      </c>
      <c r="BN220" s="116">
        <f>IF($G220=Paramètres!F$8,$D220,0)</f>
        <v>0</v>
      </c>
      <c r="BO220" s="116">
        <f>IF($G220=Paramètres!F$9,$D220,0)</f>
        <v>0</v>
      </c>
      <c r="BP220" s="116">
        <f t="shared" si="131"/>
        <v>0</v>
      </c>
      <c r="BQ220" s="116">
        <f>IF($G220=Paramètres!H$6,$D220,0)</f>
        <v>0</v>
      </c>
      <c r="BR220" s="116">
        <f>IF($G220=Paramètres!I$2,$D220,0)</f>
        <v>0</v>
      </c>
      <c r="BS220" s="116">
        <f>IF($G220=Paramètres!I$3,$D220,0)</f>
        <v>0</v>
      </c>
      <c r="BT220" s="116">
        <f>IF($G220=Paramètres!I$4,$D220,0)</f>
        <v>0</v>
      </c>
      <c r="BU220" s="116">
        <f>IF($G220=Paramètres!J$2,$D220,0)</f>
        <v>0</v>
      </c>
      <c r="BV220" s="116">
        <f>IF($G220=Paramètres!J$3,$D220,0)</f>
        <v>0</v>
      </c>
      <c r="BW220" s="116">
        <f>IF($G220=Paramètres!J$4,$D220,0)</f>
        <v>0</v>
      </c>
      <c r="BX220" s="116">
        <f t="shared" si="133"/>
        <v>0</v>
      </c>
      <c r="BY220" s="116">
        <f t="shared" si="134"/>
        <v>0</v>
      </c>
      <c r="BZ220" s="116">
        <f t="shared" si="135"/>
        <v>0</v>
      </c>
      <c r="CA220" s="116">
        <f t="shared" si="136"/>
        <v>0</v>
      </c>
      <c r="CB220" s="116">
        <f t="shared" si="137"/>
        <v>0</v>
      </c>
      <c r="CC220" s="116">
        <f t="shared" si="138"/>
        <v>0</v>
      </c>
      <c r="CD220" s="116">
        <f t="shared" si="139"/>
        <v>0</v>
      </c>
      <c r="CE220" s="116">
        <f t="shared" si="140"/>
        <v>0</v>
      </c>
      <c r="CF220" s="116">
        <f t="shared" si="141"/>
        <v>0</v>
      </c>
      <c r="CG220" s="116">
        <f t="shared" si="142"/>
        <v>0</v>
      </c>
      <c r="CH220" s="116">
        <f t="shared" si="143"/>
        <v>0</v>
      </c>
      <c r="CI220" s="116">
        <f t="shared" si="144"/>
        <v>0</v>
      </c>
      <c r="CJ220" s="116">
        <f t="shared" si="145"/>
        <v>0</v>
      </c>
      <c r="CK220" s="116">
        <f t="shared" si="146"/>
        <v>0</v>
      </c>
      <c r="CL220" s="116">
        <f t="shared" si="147"/>
        <v>0</v>
      </c>
      <c r="CM220" s="116">
        <f t="shared" si="148"/>
        <v>0</v>
      </c>
      <c r="CN220" s="116">
        <f t="shared" si="149"/>
        <v>0</v>
      </c>
      <c r="CO220" s="116">
        <f t="shared" si="150"/>
        <v>0</v>
      </c>
      <c r="CP220" s="116">
        <f t="shared" si="151"/>
        <v>0</v>
      </c>
      <c r="CQ220" s="116">
        <f t="shared" si="152"/>
        <v>0</v>
      </c>
      <c r="CR220" s="116">
        <f t="shared" si="153"/>
        <v>0</v>
      </c>
      <c r="CS220" s="116">
        <f t="shared" si="154"/>
        <v>0</v>
      </c>
      <c r="CT220" s="116">
        <f t="shared" si="155"/>
        <v>0</v>
      </c>
      <c r="CU220" s="116">
        <f t="shared" si="156"/>
        <v>0</v>
      </c>
    </row>
    <row r="221" spans="5:99">
      <c r="E221" s="106"/>
      <c r="F221" s="109"/>
      <c r="G221" s="109"/>
      <c r="H221" s="109"/>
      <c r="I221" s="109"/>
      <c r="J221" s="110" t="str">
        <f t="shared" si="132"/>
        <v/>
      </c>
      <c r="K221" s="116">
        <f>IF(MONTH($B221)=1,IF($G221=Paramètres!H$2,$D221,0),0)</f>
        <v>0</v>
      </c>
      <c r="L221" s="116">
        <f>IF(OR(MONTH($B221)=1,MONTH($B221)=2,MONTH($B221)=3),IF($G221=Paramètres!H$3,$D221,0),0)</f>
        <v>0</v>
      </c>
      <c r="M221" s="116">
        <f>IF(OR(MONTH($B221)=1,MONTH($B221)=2,MONTH($B221)=3),IF($G221=Paramètres!H$4,$D221,0),0)</f>
        <v>0</v>
      </c>
      <c r="N221" s="116">
        <f>IF(OR(MONTH($B221)=1,MONTH($B221)=2,MONTH($B221)=3),IF($G221=Paramètres!H$5,$D221,0),0)</f>
        <v>0</v>
      </c>
      <c r="O221" s="116">
        <f>IF(MONTH($B221)=1,IF($G221=Paramètres!F$4,$D221,0),0)</f>
        <v>0</v>
      </c>
      <c r="P221" s="116">
        <f>IF(MONTH($B221)=2,IF($G221=Paramètres!$H$2,$D221,0),0)</f>
        <v>0</v>
      </c>
      <c r="Q221" s="116">
        <f>IF(MONTH($B221)=2,IF($G221=Paramètres!$F$4,$D221,0),0)</f>
        <v>0</v>
      </c>
      <c r="R221" s="116">
        <f>IF(MONTH($B221)=3,IF($G221=Paramètres!$H$2,$D221,0),0)</f>
        <v>0</v>
      </c>
      <c r="S221" s="116">
        <f>IF(MONTH($B221)=3,IF($G221=Paramètres!$F$4,$D221,0),0)</f>
        <v>0</v>
      </c>
      <c r="T221" s="116">
        <f>IF(MONTH($B221)=4,IF($G221=Paramètres!$H$2,$D221,0),0)</f>
        <v>0</v>
      </c>
      <c r="U221" s="116">
        <f>IF(OR(MONTH($B221)=4,MONTH($B221)=5,MONTH($B221)=6),IF($G221=Paramètres!$H$3,$D221,0),0)</f>
        <v>0</v>
      </c>
      <c r="V221" s="116">
        <f>IF(OR(MONTH($B221)=4,MONTH($B221)=5,MONTH($B221)=6),IF($G221=Paramètres!$H$4,$D221,0),0)</f>
        <v>0</v>
      </c>
      <c r="W221" s="116">
        <f>IF(OR(MONTH($B221)=4,MONTH($B221)=5,MONTH($B221)=6),IF($G221=Paramètres!$H$5,$D221,0),0)</f>
        <v>0</v>
      </c>
      <c r="X221" s="116">
        <f>IF(MONTH($B221)=4,IF($G221=Paramètres!$F$4,$D221,0),0)</f>
        <v>0</v>
      </c>
      <c r="Y221" s="116">
        <f>IF(MONTH($B221)=5,IF($G221=Paramètres!$H$2,$D221,0),0)</f>
        <v>0</v>
      </c>
      <c r="Z221" s="116">
        <f>IF(MONTH($B221)=5,IF($G221=Paramètres!$F$4,$D221,0),0)</f>
        <v>0</v>
      </c>
      <c r="AA221" s="116">
        <f>IF(MONTH($B221)=6,IF($G221=Paramètres!$H$2,$D221,0),0)</f>
        <v>0</v>
      </c>
      <c r="AB221" s="116">
        <f>IF(MONTH($B221)=6,IF($G221=Paramètres!$F$4,$D221,0),0)</f>
        <v>0</v>
      </c>
      <c r="AC221" s="116">
        <f>IF(MONTH($B221)=7,IF($G221=Paramètres!$H$2,$D221,0),0)</f>
        <v>0</v>
      </c>
      <c r="AD221" s="116">
        <f>IF(OR(MONTH($B221)=7,MONTH($B221)=8,MONTH($B221)=9),IF($G221=Paramètres!$H$3,$D221,0),0)</f>
        <v>0</v>
      </c>
      <c r="AE221" s="116">
        <f>IF(OR(MONTH($B221)=7,MONTH($B221)=8,MONTH($B221)=9),IF($G221=Paramètres!$H$4,$D221,0),0)</f>
        <v>0</v>
      </c>
      <c r="AF221" s="116">
        <f>IF(OR(MONTH($B221)=7,MONTH($B221)=8,MONTH($B221)=9),IF($G221=Paramètres!$H$5,$D221,0),0)</f>
        <v>0</v>
      </c>
      <c r="AG221" s="116">
        <f>IF(MONTH($B221)=7,IF($G221=Paramètres!$F$4,$D221,0),0)</f>
        <v>0</v>
      </c>
      <c r="AH221" s="116">
        <f>IF(MONTH($B221)=8,IF($G221=Paramètres!$H$2,$D221,0),0)</f>
        <v>0</v>
      </c>
      <c r="AI221" s="116">
        <f>IF(MONTH($B221)=8,IF($G221=Paramètres!$F$4,$D221,0),0)</f>
        <v>0</v>
      </c>
      <c r="AJ221" s="116">
        <f>IF(MONTH($B221)=9,IF($G221=Paramètres!$H$2,$D221,0),0)</f>
        <v>0</v>
      </c>
      <c r="AK221" s="116">
        <f>IF(MONTH($B221)=9,IF($G221=Paramètres!$F$4,$D221,0),0)</f>
        <v>0</v>
      </c>
      <c r="AL221" s="116">
        <f>IF(MONTH($B221)=10,IF($G221=Paramètres!$H$2,$D221,0),0)</f>
        <v>0</v>
      </c>
      <c r="AM221" s="116">
        <f>IF(OR(MONTH($B221)=10,MONTH($B221)=11,MONTH($B221)=12),IF($G221=Paramètres!$H$3,$D221,0),0)</f>
        <v>0</v>
      </c>
      <c r="AN221" s="116">
        <f>IF(OR(MONTH($B221)=10,MONTH($B221)=11,MONTH($B221)=12),IF($G221=Paramètres!$H$4,$D221,0),0)</f>
        <v>0</v>
      </c>
      <c r="AO221" s="116">
        <f>IF(OR(MONTH($B221)=10,MONTH($B221)=11,MONTH($B221)=12),IF($G221=Paramètres!$H$5,$D221,0),0)</f>
        <v>0</v>
      </c>
      <c r="AP221" s="116">
        <f>IF(MONTH($B221)=10,IF($G221=Paramètres!$F$4,$D221,0),0)</f>
        <v>0</v>
      </c>
      <c r="AQ221" s="116">
        <f>IF(MONTH($B221)=11,IF($G221=Paramètres!$H$2,$D221,0),0)</f>
        <v>0</v>
      </c>
      <c r="AR221" s="116">
        <f>IF(MONTH($B221)=11,IF($G221=Paramètres!$F$4,$D221,0),0)</f>
        <v>0</v>
      </c>
      <c r="AS221" s="116">
        <f>IF(MONTH($B221)=12,IF($G221=Paramètres!$H$2,$D221,0),0)</f>
        <v>0</v>
      </c>
      <c r="AT221" s="116">
        <f>IF(MONTH($B221)=12,IF($G221=Paramètres!$F$4,$D221,0),0)</f>
        <v>0</v>
      </c>
      <c r="AU221" s="116">
        <f>IF($G221=Paramètres!D$2,$D221,0)</f>
        <v>0</v>
      </c>
      <c r="AV221" s="116">
        <f>IF($G221=Paramètres!D$3,$D221,0)</f>
        <v>0</v>
      </c>
      <c r="AW221" s="116">
        <f>IF($G221=Paramètres!D$4,$D221,0)</f>
        <v>0</v>
      </c>
      <c r="AX221" s="116">
        <f>IF($G221=Paramètres!D$5,$D221,0)</f>
        <v>0</v>
      </c>
      <c r="AY221" s="116">
        <f>IF($G221=Paramètres!D$6,$D221,0)</f>
        <v>0</v>
      </c>
      <c r="AZ221" s="116">
        <f>IF($G221=Paramètres!D$7,$D221,0)</f>
        <v>0</v>
      </c>
      <c r="BA221" s="116">
        <f>IF($G221=Paramètres!D$8,$D221,0)</f>
        <v>0</v>
      </c>
      <c r="BB221" s="116">
        <f>IF($G221=Paramètres!D$9,$D221,0)</f>
        <v>0</v>
      </c>
      <c r="BC221" s="116">
        <f>IF($G221=Paramètres!D$10,$D221,0)</f>
        <v>0</v>
      </c>
      <c r="BD221" s="116">
        <f>IF($G221=Paramètres!D$11,$D221,0)</f>
        <v>0</v>
      </c>
      <c r="BE221" s="116">
        <f>IF($G221=Paramètres!D$12,$D221,0)</f>
        <v>0</v>
      </c>
      <c r="BF221" s="116">
        <f>IF($G221=Paramètres!E$2,$D221,0)</f>
        <v>0</v>
      </c>
      <c r="BG221" s="116">
        <f>IF($G221=Paramètres!E$3,$D221,0)</f>
        <v>0</v>
      </c>
      <c r="BH221" s="116">
        <f>IF($G221=Paramètres!E$4,$D221,0)</f>
        <v>0</v>
      </c>
      <c r="BI221" s="116">
        <f>IF($G221=Paramètres!F$2,$D221,0)</f>
        <v>0</v>
      </c>
      <c r="BJ221" s="116">
        <f>IF($G221=Paramètres!F$3,$D221,0)</f>
        <v>0</v>
      </c>
      <c r="BK221" s="116">
        <f>IF($G221=Paramètres!F$5,$D221,0)</f>
        <v>0</v>
      </c>
      <c r="BL221" s="116">
        <f>IF($G221=Paramètres!F$6,$D221,0)</f>
        <v>0</v>
      </c>
      <c r="BM221" s="116">
        <f>IF($G221=Paramètres!F$7,$D221,0)</f>
        <v>0</v>
      </c>
      <c r="BN221" s="116">
        <f>IF($G221=Paramètres!F$8,$D221,0)</f>
        <v>0</v>
      </c>
      <c r="BO221" s="116">
        <f>IF($G221=Paramètres!F$9,$D221,0)</f>
        <v>0</v>
      </c>
      <c r="BP221" s="116">
        <f t="shared" si="131"/>
        <v>0</v>
      </c>
      <c r="BQ221" s="116">
        <f>IF($G221=Paramètres!H$6,$D221,0)</f>
        <v>0</v>
      </c>
      <c r="BR221" s="116">
        <f>IF($G221=Paramètres!I$2,$D221,0)</f>
        <v>0</v>
      </c>
      <c r="BS221" s="116">
        <f>IF($G221=Paramètres!I$3,$D221,0)</f>
        <v>0</v>
      </c>
      <c r="BT221" s="116">
        <f>IF($G221=Paramètres!I$4,$D221,0)</f>
        <v>0</v>
      </c>
      <c r="BU221" s="116">
        <f>IF($G221=Paramètres!J$2,$D221,0)</f>
        <v>0</v>
      </c>
      <c r="BV221" s="116">
        <f>IF($G221=Paramètres!J$3,$D221,0)</f>
        <v>0</v>
      </c>
      <c r="BW221" s="116">
        <f>IF($G221=Paramètres!J$4,$D221,0)</f>
        <v>0</v>
      </c>
      <c r="BX221" s="116">
        <f t="shared" si="133"/>
        <v>0</v>
      </c>
      <c r="BY221" s="116">
        <f t="shared" si="134"/>
        <v>0</v>
      </c>
      <c r="BZ221" s="116">
        <f t="shared" si="135"/>
        <v>0</v>
      </c>
      <c r="CA221" s="116">
        <f t="shared" si="136"/>
        <v>0</v>
      </c>
      <c r="CB221" s="116">
        <f t="shared" si="137"/>
        <v>0</v>
      </c>
      <c r="CC221" s="116">
        <f t="shared" si="138"/>
        <v>0</v>
      </c>
      <c r="CD221" s="116">
        <f t="shared" si="139"/>
        <v>0</v>
      </c>
      <c r="CE221" s="116">
        <f t="shared" si="140"/>
        <v>0</v>
      </c>
      <c r="CF221" s="116">
        <f t="shared" si="141"/>
        <v>0</v>
      </c>
      <c r="CG221" s="116">
        <f t="shared" si="142"/>
        <v>0</v>
      </c>
      <c r="CH221" s="116">
        <f t="shared" si="143"/>
        <v>0</v>
      </c>
      <c r="CI221" s="116">
        <f t="shared" si="144"/>
        <v>0</v>
      </c>
      <c r="CJ221" s="116">
        <f t="shared" si="145"/>
        <v>0</v>
      </c>
      <c r="CK221" s="116">
        <f t="shared" si="146"/>
        <v>0</v>
      </c>
      <c r="CL221" s="116">
        <f t="shared" si="147"/>
        <v>0</v>
      </c>
      <c r="CM221" s="116">
        <f t="shared" si="148"/>
        <v>0</v>
      </c>
      <c r="CN221" s="116">
        <f t="shared" si="149"/>
        <v>0</v>
      </c>
      <c r="CO221" s="116">
        <f t="shared" si="150"/>
        <v>0</v>
      </c>
      <c r="CP221" s="116">
        <f t="shared" si="151"/>
        <v>0</v>
      </c>
      <c r="CQ221" s="116">
        <f t="shared" si="152"/>
        <v>0</v>
      </c>
      <c r="CR221" s="116">
        <f t="shared" si="153"/>
        <v>0</v>
      </c>
      <c r="CS221" s="116">
        <f t="shared" si="154"/>
        <v>0</v>
      </c>
      <c r="CT221" s="116">
        <f t="shared" si="155"/>
        <v>0</v>
      </c>
      <c r="CU221" s="116">
        <f t="shared" si="156"/>
        <v>0</v>
      </c>
    </row>
    <row r="222" spans="5:99">
      <c r="E222" s="106"/>
      <c r="F222" s="109"/>
      <c r="G222" s="109"/>
      <c r="H222" s="109"/>
      <c r="I222" s="109"/>
      <c r="J222" s="110" t="str">
        <f t="shared" si="132"/>
        <v/>
      </c>
      <c r="K222" s="116">
        <f>IF(MONTH($B222)=1,IF($G222=Paramètres!H$2,$D222,0),0)</f>
        <v>0</v>
      </c>
      <c r="L222" s="116">
        <f>IF(OR(MONTH($B222)=1,MONTH($B222)=2,MONTH($B222)=3),IF($G222=Paramètres!H$3,$D222,0),0)</f>
        <v>0</v>
      </c>
      <c r="M222" s="116">
        <f>IF(OR(MONTH($B222)=1,MONTH($B222)=2,MONTH($B222)=3),IF($G222=Paramètres!H$4,$D222,0),0)</f>
        <v>0</v>
      </c>
      <c r="N222" s="116">
        <f>IF(OR(MONTH($B222)=1,MONTH($B222)=2,MONTH($B222)=3),IF($G222=Paramètres!H$5,$D222,0),0)</f>
        <v>0</v>
      </c>
      <c r="O222" s="116">
        <f>IF(MONTH($B222)=1,IF($G222=Paramètres!F$4,$D222,0),0)</f>
        <v>0</v>
      </c>
      <c r="P222" s="116">
        <f>IF(MONTH($B222)=2,IF($G222=Paramètres!$H$2,$D222,0),0)</f>
        <v>0</v>
      </c>
      <c r="Q222" s="116">
        <f>IF(MONTH($B222)=2,IF($G222=Paramètres!$F$4,$D222,0),0)</f>
        <v>0</v>
      </c>
      <c r="R222" s="116">
        <f>IF(MONTH($B222)=3,IF($G222=Paramètres!$H$2,$D222,0),0)</f>
        <v>0</v>
      </c>
      <c r="S222" s="116">
        <f>IF(MONTH($B222)=3,IF($G222=Paramètres!$F$4,$D222,0),0)</f>
        <v>0</v>
      </c>
      <c r="T222" s="116">
        <f>IF(MONTH($B222)=4,IF($G222=Paramètres!$H$2,$D222,0),0)</f>
        <v>0</v>
      </c>
      <c r="U222" s="116">
        <f>IF(OR(MONTH($B222)=4,MONTH($B222)=5,MONTH($B222)=6),IF($G222=Paramètres!$H$3,$D222,0),0)</f>
        <v>0</v>
      </c>
      <c r="V222" s="116">
        <f>IF(OR(MONTH($B222)=4,MONTH($B222)=5,MONTH($B222)=6),IF($G222=Paramètres!$H$4,$D222,0),0)</f>
        <v>0</v>
      </c>
      <c r="W222" s="116">
        <f>IF(OR(MONTH($B222)=4,MONTH($B222)=5,MONTH($B222)=6),IF($G222=Paramètres!$H$5,$D222,0),0)</f>
        <v>0</v>
      </c>
      <c r="X222" s="116">
        <f>IF(MONTH($B222)=4,IF($G222=Paramètres!$F$4,$D222,0),0)</f>
        <v>0</v>
      </c>
      <c r="Y222" s="116">
        <f>IF(MONTH($B222)=5,IF($G222=Paramètres!$H$2,$D222,0),0)</f>
        <v>0</v>
      </c>
      <c r="Z222" s="116">
        <f>IF(MONTH($B222)=5,IF($G222=Paramètres!$F$4,$D222,0),0)</f>
        <v>0</v>
      </c>
      <c r="AA222" s="116">
        <f>IF(MONTH($B222)=6,IF($G222=Paramètres!$H$2,$D222,0),0)</f>
        <v>0</v>
      </c>
      <c r="AB222" s="116">
        <f>IF(MONTH($B222)=6,IF($G222=Paramètres!$F$4,$D222,0),0)</f>
        <v>0</v>
      </c>
      <c r="AC222" s="116">
        <f>IF(MONTH($B222)=7,IF($G222=Paramètres!$H$2,$D222,0),0)</f>
        <v>0</v>
      </c>
      <c r="AD222" s="116">
        <f>IF(OR(MONTH($B222)=7,MONTH($B222)=8,MONTH($B222)=9),IF($G222=Paramètres!$H$3,$D222,0),0)</f>
        <v>0</v>
      </c>
      <c r="AE222" s="116">
        <f>IF(OR(MONTH($B222)=7,MONTH($B222)=8,MONTH($B222)=9),IF($G222=Paramètres!$H$4,$D222,0),0)</f>
        <v>0</v>
      </c>
      <c r="AF222" s="116">
        <f>IF(OR(MONTH($B222)=7,MONTH($B222)=8,MONTH($B222)=9),IF($G222=Paramètres!$H$5,$D222,0),0)</f>
        <v>0</v>
      </c>
      <c r="AG222" s="116">
        <f>IF(MONTH($B222)=7,IF($G222=Paramètres!$F$4,$D222,0),0)</f>
        <v>0</v>
      </c>
      <c r="AH222" s="116">
        <f>IF(MONTH($B222)=8,IF($G222=Paramètres!$H$2,$D222,0),0)</f>
        <v>0</v>
      </c>
      <c r="AI222" s="116">
        <f>IF(MONTH($B222)=8,IF($G222=Paramètres!$F$4,$D222,0),0)</f>
        <v>0</v>
      </c>
      <c r="AJ222" s="116">
        <f>IF(MONTH($B222)=9,IF($G222=Paramètres!$H$2,$D222,0),0)</f>
        <v>0</v>
      </c>
      <c r="AK222" s="116">
        <f>IF(MONTH($B222)=9,IF($G222=Paramètres!$F$4,$D222,0),0)</f>
        <v>0</v>
      </c>
      <c r="AL222" s="116">
        <f>IF(MONTH($B222)=10,IF($G222=Paramètres!$H$2,$D222,0),0)</f>
        <v>0</v>
      </c>
      <c r="AM222" s="116">
        <f>IF(OR(MONTH($B222)=10,MONTH($B222)=11,MONTH($B222)=12),IF($G222=Paramètres!$H$3,$D222,0),0)</f>
        <v>0</v>
      </c>
      <c r="AN222" s="116">
        <f>IF(OR(MONTH($B222)=10,MONTH($B222)=11,MONTH($B222)=12),IF($G222=Paramètres!$H$4,$D222,0),0)</f>
        <v>0</v>
      </c>
      <c r="AO222" s="116">
        <f>IF(OR(MONTH($B222)=10,MONTH($B222)=11,MONTH($B222)=12),IF($G222=Paramètres!$H$5,$D222,0),0)</f>
        <v>0</v>
      </c>
      <c r="AP222" s="116">
        <f>IF(MONTH($B222)=10,IF($G222=Paramètres!$F$4,$D222,0),0)</f>
        <v>0</v>
      </c>
      <c r="AQ222" s="116">
        <f>IF(MONTH($B222)=11,IF($G222=Paramètres!$H$2,$D222,0),0)</f>
        <v>0</v>
      </c>
      <c r="AR222" s="116">
        <f>IF(MONTH($B222)=11,IF($G222=Paramètres!$F$4,$D222,0),0)</f>
        <v>0</v>
      </c>
      <c r="AS222" s="116">
        <f>IF(MONTH($B222)=12,IF($G222=Paramètres!$H$2,$D222,0),0)</f>
        <v>0</v>
      </c>
      <c r="AT222" s="116">
        <f>IF(MONTH($B222)=12,IF($G222=Paramètres!$F$4,$D222,0),0)</f>
        <v>0</v>
      </c>
      <c r="AU222" s="116">
        <f>IF($G222=Paramètres!D$2,$D222,0)</f>
        <v>0</v>
      </c>
      <c r="AV222" s="116">
        <f>IF($G222=Paramètres!D$3,$D222,0)</f>
        <v>0</v>
      </c>
      <c r="AW222" s="116">
        <f>IF($G222=Paramètres!D$4,$D222,0)</f>
        <v>0</v>
      </c>
      <c r="AX222" s="116">
        <f>IF($G222=Paramètres!D$5,$D222,0)</f>
        <v>0</v>
      </c>
      <c r="AY222" s="116">
        <f>IF($G222=Paramètres!D$6,$D222,0)</f>
        <v>0</v>
      </c>
      <c r="AZ222" s="116">
        <f>IF($G222=Paramètres!D$7,$D222,0)</f>
        <v>0</v>
      </c>
      <c r="BA222" s="116">
        <f>IF($G222=Paramètres!D$8,$D222,0)</f>
        <v>0</v>
      </c>
      <c r="BB222" s="116">
        <f>IF($G222=Paramètres!D$9,$D222,0)</f>
        <v>0</v>
      </c>
      <c r="BC222" s="116">
        <f>IF($G222=Paramètres!D$10,$D222,0)</f>
        <v>0</v>
      </c>
      <c r="BD222" s="116">
        <f>IF($G222=Paramètres!D$11,$D222,0)</f>
        <v>0</v>
      </c>
      <c r="BE222" s="116">
        <f>IF($G222=Paramètres!D$12,$D222,0)</f>
        <v>0</v>
      </c>
      <c r="BF222" s="116">
        <f>IF($G222=Paramètres!E$2,$D222,0)</f>
        <v>0</v>
      </c>
      <c r="BG222" s="116">
        <f>IF($G222=Paramètres!E$3,$D222,0)</f>
        <v>0</v>
      </c>
      <c r="BH222" s="116">
        <f>IF($G222=Paramètres!E$4,$D222,0)</f>
        <v>0</v>
      </c>
      <c r="BI222" s="116">
        <f>IF($G222=Paramètres!F$2,$D222,0)</f>
        <v>0</v>
      </c>
      <c r="BJ222" s="116">
        <f>IF($G222=Paramètres!F$3,$D222,0)</f>
        <v>0</v>
      </c>
      <c r="BK222" s="116">
        <f>IF($G222=Paramètres!F$5,$D222,0)</f>
        <v>0</v>
      </c>
      <c r="BL222" s="116">
        <f>IF($G222=Paramètres!F$6,$D222,0)</f>
        <v>0</v>
      </c>
      <c r="BM222" s="116">
        <f>IF($G222=Paramètres!F$7,$D222,0)</f>
        <v>0</v>
      </c>
      <c r="BN222" s="116">
        <f>IF($G222=Paramètres!F$8,$D222,0)</f>
        <v>0</v>
      </c>
      <c r="BO222" s="116">
        <f>IF($G222=Paramètres!F$9,$D222,0)</f>
        <v>0</v>
      </c>
      <c r="BP222" s="116">
        <f t="shared" si="131"/>
        <v>0</v>
      </c>
      <c r="BQ222" s="116">
        <f>IF($G222=Paramètres!H$6,$D222,0)</f>
        <v>0</v>
      </c>
      <c r="BR222" s="116">
        <f>IF($G222=Paramètres!I$2,$D222,0)</f>
        <v>0</v>
      </c>
      <c r="BS222" s="116">
        <f>IF($G222=Paramètres!I$3,$D222,0)</f>
        <v>0</v>
      </c>
      <c r="BT222" s="116">
        <f>IF($G222=Paramètres!I$4,$D222,0)</f>
        <v>0</v>
      </c>
      <c r="BU222" s="116">
        <f>IF($G222=Paramètres!J$2,$D222,0)</f>
        <v>0</v>
      </c>
      <c r="BV222" s="116">
        <f>IF($G222=Paramètres!J$3,$D222,0)</f>
        <v>0</v>
      </c>
      <c r="BW222" s="116">
        <f>IF($G222=Paramètres!J$4,$D222,0)</f>
        <v>0</v>
      </c>
      <c r="BX222" s="116">
        <f t="shared" si="133"/>
        <v>0</v>
      </c>
      <c r="BY222" s="116">
        <f t="shared" si="134"/>
        <v>0</v>
      </c>
      <c r="BZ222" s="116">
        <f t="shared" si="135"/>
        <v>0</v>
      </c>
      <c r="CA222" s="116">
        <f t="shared" si="136"/>
        <v>0</v>
      </c>
      <c r="CB222" s="116">
        <f t="shared" si="137"/>
        <v>0</v>
      </c>
      <c r="CC222" s="116">
        <f t="shared" si="138"/>
        <v>0</v>
      </c>
      <c r="CD222" s="116">
        <f t="shared" si="139"/>
        <v>0</v>
      </c>
      <c r="CE222" s="116">
        <f t="shared" si="140"/>
        <v>0</v>
      </c>
      <c r="CF222" s="116">
        <f t="shared" si="141"/>
        <v>0</v>
      </c>
      <c r="CG222" s="116">
        <f t="shared" si="142"/>
        <v>0</v>
      </c>
      <c r="CH222" s="116">
        <f t="shared" si="143"/>
        <v>0</v>
      </c>
      <c r="CI222" s="116">
        <f t="shared" si="144"/>
        <v>0</v>
      </c>
      <c r="CJ222" s="116">
        <f t="shared" si="145"/>
        <v>0</v>
      </c>
      <c r="CK222" s="116">
        <f t="shared" si="146"/>
        <v>0</v>
      </c>
      <c r="CL222" s="116">
        <f t="shared" si="147"/>
        <v>0</v>
      </c>
      <c r="CM222" s="116">
        <f t="shared" si="148"/>
        <v>0</v>
      </c>
      <c r="CN222" s="116">
        <f t="shared" si="149"/>
        <v>0</v>
      </c>
      <c r="CO222" s="116">
        <f t="shared" si="150"/>
        <v>0</v>
      </c>
      <c r="CP222" s="116">
        <f t="shared" si="151"/>
        <v>0</v>
      </c>
      <c r="CQ222" s="116">
        <f t="shared" si="152"/>
        <v>0</v>
      </c>
      <c r="CR222" s="116">
        <f t="shared" si="153"/>
        <v>0</v>
      </c>
      <c r="CS222" s="116">
        <f t="shared" si="154"/>
        <v>0</v>
      </c>
      <c r="CT222" s="116">
        <f t="shared" si="155"/>
        <v>0</v>
      </c>
      <c r="CU222" s="116">
        <f t="shared" si="156"/>
        <v>0</v>
      </c>
    </row>
    <row r="223" spans="5:99">
      <c r="E223" s="106"/>
      <c r="F223" s="109"/>
      <c r="G223" s="109"/>
      <c r="H223" s="109"/>
      <c r="I223" s="109"/>
      <c r="J223" s="110" t="str">
        <f t="shared" si="132"/>
        <v/>
      </c>
      <c r="K223" s="116">
        <f>IF(MONTH($B223)=1,IF($G223=Paramètres!H$2,$D223,0),0)</f>
        <v>0</v>
      </c>
      <c r="L223" s="116">
        <f>IF(OR(MONTH($B223)=1,MONTH($B223)=2,MONTH($B223)=3),IF($G223=Paramètres!H$3,$D223,0),0)</f>
        <v>0</v>
      </c>
      <c r="M223" s="116">
        <f>IF(OR(MONTH($B223)=1,MONTH($B223)=2,MONTH($B223)=3),IF($G223=Paramètres!H$4,$D223,0),0)</f>
        <v>0</v>
      </c>
      <c r="N223" s="116">
        <f>IF(OR(MONTH($B223)=1,MONTH($B223)=2,MONTH($B223)=3),IF($G223=Paramètres!H$5,$D223,0),0)</f>
        <v>0</v>
      </c>
      <c r="O223" s="116">
        <f>IF(MONTH($B223)=1,IF($G223=Paramètres!F$4,$D223,0),0)</f>
        <v>0</v>
      </c>
      <c r="P223" s="116">
        <f>IF(MONTH($B223)=2,IF($G223=Paramètres!$H$2,$D223,0),0)</f>
        <v>0</v>
      </c>
      <c r="Q223" s="116">
        <f>IF(MONTH($B223)=2,IF($G223=Paramètres!$F$4,$D223,0),0)</f>
        <v>0</v>
      </c>
      <c r="R223" s="116">
        <f>IF(MONTH($B223)=3,IF($G223=Paramètres!$H$2,$D223,0),0)</f>
        <v>0</v>
      </c>
      <c r="S223" s="116">
        <f>IF(MONTH($B223)=3,IF($G223=Paramètres!$F$4,$D223,0),0)</f>
        <v>0</v>
      </c>
      <c r="T223" s="116">
        <f>IF(MONTH($B223)=4,IF($G223=Paramètres!$H$2,$D223,0),0)</f>
        <v>0</v>
      </c>
      <c r="U223" s="116">
        <f>IF(OR(MONTH($B223)=4,MONTH($B223)=5,MONTH($B223)=6),IF($G223=Paramètres!$H$3,$D223,0),0)</f>
        <v>0</v>
      </c>
      <c r="V223" s="116">
        <f>IF(OR(MONTH($B223)=4,MONTH($B223)=5,MONTH($B223)=6),IF($G223=Paramètres!$H$4,$D223,0),0)</f>
        <v>0</v>
      </c>
      <c r="W223" s="116">
        <f>IF(OR(MONTH($B223)=4,MONTH($B223)=5,MONTH($B223)=6),IF($G223=Paramètres!$H$5,$D223,0),0)</f>
        <v>0</v>
      </c>
      <c r="X223" s="116">
        <f>IF(MONTH($B223)=4,IF($G223=Paramètres!$F$4,$D223,0),0)</f>
        <v>0</v>
      </c>
      <c r="Y223" s="116">
        <f>IF(MONTH($B223)=5,IF($G223=Paramètres!$H$2,$D223,0),0)</f>
        <v>0</v>
      </c>
      <c r="Z223" s="116">
        <f>IF(MONTH($B223)=5,IF($G223=Paramètres!$F$4,$D223,0),0)</f>
        <v>0</v>
      </c>
      <c r="AA223" s="116">
        <f>IF(MONTH($B223)=6,IF($G223=Paramètres!$H$2,$D223,0),0)</f>
        <v>0</v>
      </c>
      <c r="AB223" s="116">
        <f>IF(MONTH($B223)=6,IF($G223=Paramètres!$F$4,$D223,0),0)</f>
        <v>0</v>
      </c>
      <c r="AC223" s="116">
        <f>IF(MONTH($B223)=7,IF($G223=Paramètres!$H$2,$D223,0),0)</f>
        <v>0</v>
      </c>
      <c r="AD223" s="116">
        <f>IF(OR(MONTH($B223)=7,MONTH($B223)=8,MONTH($B223)=9),IF($G223=Paramètres!$H$3,$D223,0),0)</f>
        <v>0</v>
      </c>
      <c r="AE223" s="116">
        <f>IF(OR(MONTH($B223)=7,MONTH($B223)=8,MONTH($B223)=9),IF($G223=Paramètres!$H$4,$D223,0),0)</f>
        <v>0</v>
      </c>
      <c r="AF223" s="116">
        <f>IF(OR(MONTH($B223)=7,MONTH($B223)=8,MONTH($B223)=9),IF($G223=Paramètres!$H$5,$D223,0),0)</f>
        <v>0</v>
      </c>
      <c r="AG223" s="116">
        <f>IF(MONTH($B223)=7,IF($G223=Paramètres!$F$4,$D223,0),0)</f>
        <v>0</v>
      </c>
      <c r="AH223" s="116">
        <f>IF(MONTH($B223)=8,IF($G223=Paramètres!$H$2,$D223,0),0)</f>
        <v>0</v>
      </c>
      <c r="AI223" s="116">
        <f>IF(MONTH($B223)=8,IF($G223=Paramètres!$F$4,$D223,0),0)</f>
        <v>0</v>
      </c>
      <c r="AJ223" s="116">
        <f>IF(MONTH($B223)=9,IF($G223=Paramètres!$H$2,$D223,0),0)</f>
        <v>0</v>
      </c>
      <c r="AK223" s="116">
        <f>IF(MONTH($B223)=9,IF($G223=Paramètres!$F$4,$D223,0),0)</f>
        <v>0</v>
      </c>
      <c r="AL223" s="116">
        <f>IF(MONTH($B223)=10,IF($G223=Paramètres!$H$2,$D223,0),0)</f>
        <v>0</v>
      </c>
      <c r="AM223" s="116">
        <f>IF(OR(MONTH($B223)=10,MONTH($B223)=11,MONTH($B223)=12),IF($G223=Paramètres!$H$3,$D223,0),0)</f>
        <v>0</v>
      </c>
      <c r="AN223" s="116">
        <f>IF(OR(MONTH($B223)=10,MONTH($B223)=11,MONTH($B223)=12),IF($G223=Paramètres!$H$4,$D223,0),0)</f>
        <v>0</v>
      </c>
      <c r="AO223" s="116">
        <f>IF(OR(MONTH($B223)=10,MONTH($B223)=11,MONTH($B223)=12),IF($G223=Paramètres!$H$5,$D223,0),0)</f>
        <v>0</v>
      </c>
      <c r="AP223" s="116">
        <f>IF(MONTH($B223)=10,IF($G223=Paramètres!$F$4,$D223,0),0)</f>
        <v>0</v>
      </c>
      <c r="AQ223" s="116">
        <f>IF(MONTH($B223)=11,IF($G223=Paramètres!$H$2,$D223,0),0)</f>
        <v>0</v>
      </c>
      <c r="AR223" s="116">
        <f>IF(MONTH($B223)=11,IF($G223=Paramètres!$F$4,$D223,0),0)</f>
        <v>0</v>
      </c>
      <c r="AS223" s="116">
        <f>IF(MONTH($B223)=12,IF($G223=Paramètres!$H$2,$D223,0),0)</f>
        <v>0</v>
      </c>
      <c r="AT223" s="116">
        <f>IF(MONTH($B223)=12,IF($G223=Paramètres!$F$4,$D223,0),0)</f>
        <v>0</v>
      </c>
      <c r="AU223" s="116">
        <f>IF($G223=Paramètres!D$2,$D223,0)</f>
        <v>0</v>
      </c>
      <c r="AV223" s="116">
        <f>IF($G223=Paramètres!D$3,$D223,0)</f>
        <v>0</v>
      </c>
      <c r="AW223" s="116">
        <f>IF($G223=Paramètres!D$4,$D223,0)</f>
        <v>0</v>
      </c>
      <c r="AX223" s="116">
        <f>IF($G223=Paramètres!D$5,$D223,0)</f>
        <v>0</v>
      </c>
      <c r="AY223" s="116">
        <f>IF($G223=Paramètres!D$6,$D223,0)</f>
        <v>0</v>
      </c>
      <c r="AZ223" s="116">
        <f>IF($G223=Paramètres!D$7,$D223,0)</f>
        <v>0</v>
      </c>
      <c r="BA223" s="116">
        <f>IF($G223=Paramètres!D$8,$D223,0)</f>
        <v>0</v>
      </c>
      <c r="BB223" s="116">
        <f>IF($G223=Paramètres!D$9,$D223,0)</f>
        <v>0</v>
      </c>
      <c r="BC223" s="116">
        <f>IF($G223=Paramètres!D$10,$D223,0)</f>
        <v>0</v>
      </c>
      <c r="BD223" s="116">
        <f>IF($G223=Paramètres!D$11,$D223,0)</f>
        <v>0</v>
      </c>
      <c r="BE223" s="116">
        <f>IF($G223=Paramètres!D$12,$D223,0)</f>
        <v>0</v>
      </c>
      <c r="BF223" s="116">
        <f>IF($G223=Paramètres!E$2,$D223,0)</f>
        <v>0</v>
      </c>
      <c r="BG223" s="116">
        <f>IF($G223=Paramètres!E$3,$D223,0)</f>
        <v>0</v>
      </c>
      <c r="BH223" s="116">
        <f>IF($G223=Paramètres!E$4,$D223,0)</f>
        <v>0</v>
      </c>
      <c r="BI223" s="116">
        <f>IF($G223=Paramètres!F$2,$D223,0)</f>
        <v>0</v>
      </c>
      <c r="BJ223" s="116">
        <f>IF($G223=Paramètres!F$3,$D223,0)</f>
        <v>0</v>
      </c>
      <c r="BK223" s="116">
        <f>IF($G223=Paramètres!F$5,$D223,0)</f>
        <v>0</v>
      </c>
      <c r="BL223" s="116">
        <f>IF($G223=Paramètres!F$6,$D223,0)</f>
        <v>0</v>
      </c>
      <c r="BM223" s="116">
        <f>IF($G223=Paramètres!F$7,$D223,0)</f>
        <v>0</v>
      </c>
      <c r="BN223" s="116">
        <f>IF($G223=Paramètres!F$8,$D223,0)</f>
        <v>0</v>
      </c>
      <c r="BO223" s="116">
        <f>IF($G223=Paramètres!F$9,$D223,0)</f>
        <v>0</v>
      </c>
      <c r="BP223" s="116">
        <f t="shared" si="131"/>
        <v>0</v>
      </c>
      <c r="BQ223" s="116">
        <f>IF($G223=Paramètres!H$6,$D223,0)</f>
        <v>0</v>
      </c>
      <c r="BR223" s="116">
        <f>IF($G223=Paramètres!I$2,$D223,0)</f>
        <v>0</v>
      </c>
      <c r="BS223" s="116">
        <f>IF($G223=Paramètres!I$3,$D223,0)</f>
        <v>0</v>
      </c>
      <c r="BT223" s="116">
        <f>IF($G223=Paramètres!I$4,$D223,0)</f>
        <v>0</v>
      </c>
      <c r="BU223" s="116">
        <f>IF($G223=Paramètres!J$2,$D223,0)</f>
        <v>0</v>
      </c>
      <c r="BV223" s="116">
        <f>IF($G223=Paramètres!J$3,$D223,0)</f>
        <v>0</v>
      </c>
      <c r="BW223" s="116">
        <f>IF($G223=Paramètres!J$4,$D223,0)</f>
        <v>0</v>
      </c>
      <c r="BX223" s="116">
        <f t="shared" si="133"/>
        <v>0</v>
      </c>
      <c r="BY223" s="116">
        <f t="shared" si="134"/>
        <v>0</v>
      </c>
      <c r="BZ223" s="116">
        <f t="shared" si="135"/>
        <v>0</v>
      </c>
      <c r="CA223" s="116">
        <f t="shared" si="136"/>
        <v>0</v>
      </c>
      <c r="CB223" s="116">
        <f t="shared" si="137"/>
        <v>0</v>
      </c>
      <c r="CC223" s="116">
        <f t="shared" si="138"/>
        <v>0</v>
      </c>
      <c r="CD223" s="116">
        <f t="shared" si="139"/>
        <v>0</v>
      </c>
      <c r="CE223" s="116">
        <f t="shared" si="140"/>
        <v>0</v>
      </c>
      <c r="CF223" s="116">
        <f t="shared" si="141"/>
        <v>0</v>
      </c>
      <c r="CG223" s="116">
        <f t="shared" si="142"/>
        <v>0</v>
      </c>
      <c r="CH223" s="116">
        <f t="shared" si="143"/>
        <v>0</v>
      </c>
      <c r="CI223" s="116">
        <f t="shared" si="144"/>
        <v>0</v>
      </c>
      <c r="CJ223" s="116">
        <f t="shared" si="145"/>
        <v>0</v>
      </c>
      <c r="CK223" s="116">
        <f t="shared" si="146"/>
        <v>0</v>
      </c>
      <c r="CL223" s="116">
        <f t="shared" si="147"/>
        <v>0</v>
      </c>
      <c r="CM223" s="116">
        <f t="shared" si="148"/>
        <v>0</v>
      </c>
      <c r="CN223" s="116">
        <f t="shared" si="149"/>
        <v>0</v>
      </c>
      <c r="CO223" s="116">
        <f t="shared" si="150"/>
        <v>0</v>
      </c>
      <c r="CP223" s="116">
        <f t="shared" si="151"/>
        <v>0</v>
      </c>
      <c r="CQ223" s="116">
        <f t="shared" si="152"/>
        <v>0</v>
      </c>
      <c r="CR223" s="116">
        <f t="shared" si="153"/>
        <v>0</v>
      </c>
      <c r="CS223" s="116">
        <f t="shared" si="154"/>
        <v>0</v>
      </c>
      <c r="CT223" s="116">
        <f t="shared" si="155"/>
        <v>0</v>
      </c>
      <c r="CU223" s="116">
        <f t="shared" si="156"/>
        <v>0</v>
      </c>
    </row>
    <row r="224" spans="5:99">
      <c r="E224" s="106"/>
      <c r="F224" s="109"/>
      <c r="G224" s="109"/>
      <c r="H224" s="109"/>
      <c r="I224" s="109"/>
      <c r="J224" s="110" t="str">
        <f t="shared" si="132"/>
        <v/>
      </c>
      <c r="K224" s="116">
        <f>IF(MONTH($B224)=1,IF($G224=Paramètres!H$2,$D224,0),0)</f>
        <v>0</v>
      </c>
      <c r="L224" s="116">
        <f>IF(OR(MONTH($B224)=1,MONTH($B224)=2,MONTH($B224)=3),IF($G224=Paramètres!H$3,$D224,0),0)</f>
        <v>0</v>
      </c>
      <c r="M224" s="116">
        <f>IF(OR(MONTH($B224)=1,MONTH($B224)=2,MONTH($B224)=3),IF($G224=Paramètres!H$4,$D224,0),0)</f>
        <v>0</v>
      </c>
      <c r="N224" s="116">
        <f>IF(OR(MONTH($B224)=1,MONTH($B224)=2,MONTH($B224)=3),IF($G224=Paramètres!H$5,$D224,0),0)</f>
        <v>0</v>
      </c>
      <c r="O224" s="116">
        <f>IF(MONTH($B224)=1,IF($G224=Paramètres!F$4,$D224,0),0)</f>
        <v>0</v>
      </c>
      <c r="P224" s="116">
        <f>IF(MONTH($B224)=2,IF($G224=Paramètres!$H$2,$D224,0),0)</f>
        <v>0</v>
      </c>
      <c r="Q224" s="116">
        <f>IF(MONTH($B224)=2,IF($G224=Paramètres!$F$4,$D224,0),0)</f>
        <v>0</v>
      </c>
      <c r="R224" s="116">
        <f>IF(MONTH($B224)=3,IF($G224=Paramètres!$H$2,$D224,0),0)</f>
        <v>0</v>
      </c>
      <c r="S224" s="116">
        <f>IF(MONTH($B224)=3,IF($G224=Paramètres!$F$4,$D224,0),0)</f>
        <v>0</v>
      </c>
      <c r="T224" s="116">
        <f>IF(MONTH($B224)=4,IF($G224=Paramètres!$H$2,$D224,0),0)</f>
        <v>0</v>
      </c>
      <c r="U224" s="116">
        <f>IF(OR(MONTH($B224)=4,MONTH($B224)=5,MONTH($B224)=6),IF($G224=Paramètres!$H$3,$D224,0),0)</f>
        <v>0</v>
      </c>
      <c r="V224" s="116">
        <f>IF(OR(MONTH($B224)=4,MONTH($B224)=5,MONTH($B224)=6),IF($G224=Paramètres!$H$4,$D224,0),0)</f>
        <v>0</v>
      </c>
      <c r="W224" s="116">
        <f>IF(OR(MONTH($B224)=4,MONTH($B224)=5,MONTH($B224)=6),IF($G224=Paramètres!$H$5,$D224,0),0)</f>
        <v>0</v>
      </c>
      <c r="X224" s="116">
        <f>IF(MONTH($B224)=4,IF($G224=Paramètres!$F$4,$D224,0),0)</f>
        <v>0</v>
      </c>
      <c r="Y224" s="116">
        <f>IF(MONTH($B224)=5,IF($G224=Paramètres!$H$2,$D224,0),0)</f>
        <v>0</v>
      </c>
      <c r="Z224" s="116">
        <f>IF(MONTH($B224)=5,IF($G224=Paramètres!$F$4,$D224,0),0)</f>
        <v>0</v>
      </c>
      <c r="AA224" s="116">
        <f>IF(MONTH($B224)=6,IF($G224=Paramètres!$H$2,$D224,0),0)</f>
        <v>0</v>
      </c>
      <c r="AB224" s="116">
        <f>IF(MONTH($B224)=6,IF($G224=Paramètres!$F$4,$D224,0),0)</f>
        <v>0</v>
      </c>
      <c r="AC224" s="116">
        <f>IF(MONTH($B224)=7,IF($G224=Paramètres!$H$2,$D224,0),0)</f>
        <v>0</v>
      </c>
      <c r="AD224" s="116">
        <f>IF(OR(MONTH($B224)=7,MONTH($B224)=8,MONTH($B224)=9),IF($G224=Paramètres!$H$3,$D224,0),0)</f>
        <v>0</v>
      </c>
      <c r="AE224" s="116">
        <f>IF(OR(MONTH($B224)=7,MONTH($B224)=8,MONTH($B224)=9),IF($G224=Paramètres!$H$4,$D224,0),0)</f>
        <v>0</v>
      </c>
      <c r="AF224" s="116">
        <f>IF(OR(MONTH($B224)=7,MONTH($B224)=8,MONTH($B224)=9),IF($G224=Paramètres!$H$5,$D224,0),0)</f>
        <v>0</v>
      </c>
      <c r="AG224" s="116">
        <f>IF(MONTH($B224)=7,IF($G224=Paramètres!$F$4,$D224,0),0)</f>
        <v>0</v>
      </c>
      <c r="AH224" s="116">
        <f>IF(MONTH($B224)=8,IF($G224=Paramètres!$H$2,$D224,0),0)</f>
        <v>0</v>
      </c>
      <c r="AI224" s="116">
        <f>IF(MONTH($B224)=8,IF($G224=Paramètres!$F$4,$D224,0),0)</f>
        <v>0</v>
      </c>
      <c r="AJ224" s="116">
        <f>IF(MONTH($B224)=9,IF($G224=Paramètres!$H$2,$D224,0),0)</f>
        <v>0</v>
      </c>
      <c r="AK224" s="116">
        <f>IF(MONTH($B224)=9,IF($G224=Paramètres!$F$4,$D224,0),0)</f>
        <v>0</v>
      </c>
      <c r="AL224" s="116">
        <f>IF(MONTH($B224)=10,IF($G224=Paramètres!$H$2,$D224,0),0)</f>
        <v>0</v>
      </c>
      <c r="AM224" s="116">
        <f>IF(OR(MONTH($B224)=10,MONTH($B224)=11,MONTH($B224)=12),IF($G224=Paramètres!$H$3,$D224,0),0)</f>
        <v>0</v>
      </c>
      <c r="AN224" s="116">
        <f>IF(OR(MONTH($B224)=10,MONTH($B224)=11,MONTH($B224)=12),IF($G224=Paramètres!$H$4,$D224,0),0)</f>
        <v>0</v>
      </c>
      <c r="AO224" s="116">
        <f>IF(OR(MONTH($B224)=10,MONTH($B224)=11,MONTH($B224)=12),IF($G224=Paramètres!$H$5,$D224,0),0)</f>
        <v>0</v>
      </c>
      <c r="AP224" s="116">
        <f>IF(MONTH($B224)=10,IF($G224=Paramètres!$F$4,$D224,0),0)</f>
        <v>0</v>
      </c>
      <c r="AQ224" s="116">
        <f>IF(MONTH($B224)=11,IF($G224=Paramètres!$H$2,$D224,0),0)</f>
        <v>0</v>
      </c>
      <c r="AR224" s="116">
        <f>IF(MONTH($B224)=11,IF($G224=Paramètres!$F$4,$D224,0),0)</f>
        <v>0</v>
      </c>
      <c r="AS224" s="116">
        <f>IF(MONTH($B224)=12,IF($G224=Paramètres!$H$2,$D224,0),0)</f>
        <v>0</v>
      </c>
      <c r="AT224" s="116">
        <f>IF(MONTH($B224)=12,IF($G224=Paramètres!$F$4,$D224,0),0)</f>
        <v>0</v>
      </c>
      <c r="AU224" s="116">
        <f>IF($G224=Paramètres!D$2,$D224,0)</f>
        <v>0</v>
      </c>
      <c r="AV224" s="116">
        <f>IF($G224=Paramètres!D$3,$D224,0)</f>
        <v>0</v>
      </c>
      <c r="AW224" s="116">
        <f>IF($G224=Paramètres!D$4,$D224,0)</f>
        <v>0</v>
      </c>
      <c r="AX224" s="116">
        <f>IF($G224=Paramètres!D$5,$D224,0)</f>
        <v>0</v>
      </c>
      <c r="AY224" s="116">
        <f>IF($G224=Paramètres!D$6,$D224,0)</f>
        <v>0</v>
      </c>
      <c r="AZ224" s="116">
        <f>IF($G224=Paramètres!D$7,$D224,0)</f>
        <v>0</v>
      </c>
      <c r="BA224" s="116">
        <f>IF($G224=Paramètres!D$8,$D224,0)</f>
        <v>0</v>
      </c>
      <c r="BB224" s="116">
        <f>IF($G224=Paramètres!D$9,$D224,0)</f>
        <v>0</v>
      </c>
      <c r="BC224" s="116">
        <f>IF($G224=Paramètres!D$10,$D224,0)</f>
        <v>0</v>
      </c>
      <c r="BD224" s="116">
        <f>IF($G224=Paramètres!D$11,$D224,0)</f>
        <v>0</v>
      </c>
      <c r="BE224" s="116">
        <f>IF($G224=Paramètres!D$12,$D224,0)</f>
        <v>0</v>
      </c>
      <c r="BF224" s="116">
        <f>IF($G224=Paramètres!E$2,$D224,0)</f>
        <v>0</v>
      </c>
      <c r="BG224" s="116">
        <f>IF($G224=Paramètres!E$3,$D224,0)</f>
        <v>0</v>
      </c>
      <c r="BH224" s="116">
        <f>IF($G224=Paramètres!E$4,$D224,0)</f>
        <v>0</v>
      </c>
      <c r="BI224" s="116">
        <f>IF($G224=Paramètres!F$2,$D224,0)</f>
        <v>0</v>
      </c>
      <c r="BJ224" s="116">
        <f>IF($G224=Paramètres!F$3,$D224,0)</f>
        <v>0</v>
      </c>
      <c r="BK224" s="116">
        <f>IF($G224=Paramètres!F$5,$D224,0)</f>
        <v>0</v>
      </c>
      <c r="BL224" s="116">
        <f>IF($G224=Paramètres!F$6,$D224,0)</f>
        <v>0</v>
      </c>
      <c r="BM224" s="116">
        <f>IF($G224=Paramètres!F$7,$D224,0)</f>
        <v>0</v>
      </c>
      <c r="BN224" s="116">
        <f>IF($G224=Paramètres!F$8,$D224,0)</f>
        <v>0</v>
      </c>
      <c r="BO224" s="116">
        <f>IF($G224=Paramètres!F$9,$D224,0)</f>
        <v>0</v>
      </c>
      <c r="BP224" s="116">
        <f t="shared" si="131"/>
        <v>0</v>
      </c>
      <c r="BQ224" s="116">
        <f>IF($G224=Paramètres!H$6,$D224,0)</f>
        <v>0</v>
      </c>
      <c r="BR224" s="116">
        <f>IF($G224=Paramètres!I$2,$D224,0)</f>
        <v>0</v>
      </c>
      <c r="BS224" s="116">
        <f>IF($G224=Paramètres!I$3,$D224,0)</f>
        <v>0</v>
      </c>
      <c r="BT224" s="116">
        <f>IF($G224=Paramètres!I$4,$D224,0)</f>
        <v>0</v>
      </c>
      <c r="BU224" s="116">
        <f>IF($G224=Paramètres!J$2,$D224,0)</f>
        <v>0</v>
      </c>
      <c r="BV224" s="116">
        <f>IF($G224=Paramètres!J$3,$D224,0)</f>
        <v>0</v>
      </c>
      <c r="BW224" s="116">
        <f>IF($G224=Paramètres!J$4,$D224,0)</f>
        <v>0</v>
      </c>
      <c r="BX224" s="116">
        <f t="shared" si="133"/>
        <v>0</v>
      </c>
      <c r="BY224" s="116">
        <f t="shared" si="134"/>
        <v>0</v>
      </c>
      <c r="BZ224" s="116">
        <f t="shared" si="135"/>
        <v>0</v>
      </c>
      <c r="CA224" s="116">
        <f t="shared" si="136"/>
        <v>0</v>
      </c>
      <c r="CB224" s="116">
        <f t="shared" si="137"/>
        <v>0</v>
      </c>
      <c r="CC224" s="116">
        <f t="shared" si="138"/>
        <v>0</v>
      </c>
      <c r="CD224" s="116">
        <f t="shared" si="139"/>
        <v>0</v>
      </c>
      <c r="CE224" s="116">
        <f t="shared" si="140"/>
        <v>0</v>
      </c>
      <c r="CF224" s="116">
        <f t="shared" si="141"/>
        <v>0</v>
      </c>
      <c r="CG224" s="116">
        <f t="shared" si="142"/>
        <v>0</v>
      </c>
      <c r="CH224" s="116">
        <f t="shared" si="143"/>
        <v>0</v>
      </c>
      <c r="CI224" s="116">
        <f t="shared" si="144"/>
        <v>0</v>
      </c>
      <c r="CJ224" s="116">
        <f t="shared" si="145"/>
        <v>0</v>
      </c>
      <c r="CK224" s="116">
        <f t="shared" si="146"/>
        <v>0</v>
      </c>
      <c r="CL224" s="116">
        <f t="shared" si="147"/>
        <v>0</v>
      </c>
      <c r="CM224" s="116">
        <f t="shared" si="148"/>
        <v>0</v>
      </c>
      <c r="CN224" s="116">
        <f t="shared" si="149"/>
        <v>0</v>
      </c>
      <c r="CO224" s="116">
        <f t="shared" si="150"/>
        <v>0</v>
      </c>
      <c r="CP224" s="116">
        <f t="shared" si="151"/>
        <v>0</v>
      </c>
      <c r="CQ224" s="116">
        <f t="shared" si="152"/>
        <v>0</v>
      </c>
      <c r="CR224" s="116">
        <f t="shared" si="153"/>
        <v>0</v>
      </c>
      <c r="CS224" s="116">
        <f t="shared" si="154"/>
        <v>0</v>
      </c>
      <c r="CT224" s="116">
        <f t="shared" si="155"/>
        <v>0</v>
      </c>
      <c r="CU224" s="116">
        <f t="shared" si="156"/>
        <v>0</v>
      </c>
    </row>
    <row r="225" spans="5:99">
      <c r="E225" s="106"/>
      <c r="F225" s="109"/>
      <c r="G225" s="109"/>
      <c r="H225" s="109"/>
      <c r="I225" s="109"/>
      <c r="J225" s="110" t="str">
        <f t="shared" si="132"/>
        <v/>
      </c>
      <c r="K225" s="116">
        <f>IF(MONTH($B225)=1,IF($G225=Paramètres!H$2,$D225,0),0)</f>
        <v>0</v>
      </c>
      <c r="L225" s="116">
        <f>IF(OR(MONTH($B225)=1,MONTH($B225)=2,MONTH($B225)=3),IF($G225=Paramètres!H$3,$D225,0),0)</f>
        <v>0</v>
      </c>
      <c r="M225" s="116">
        <f>IF(OR(MONTH($B225)=1,MONTH($B225)=2,MONTH($B225)=3),IF($G225=Paramètres!H$4,$D225,0),0)</f>
        <v>0</v>
      </c>
      <c r="N225" s="116">
        <f>IF(OR(MONTH($B225)=1,MONTH($B225)=2,MONTH($B225)=3),IF($G225=Paramètres!H$5,$D225,0),0)</f>
        <v>0</v>
      </c>
      <c r="O225" s="116">
        <f>IF(MONTH($B225)=1,IF($G225=Paramètres!F$4,$D225,0),0)</f>
        <v>0</v>
      </c>
      <c r="P225" s="116">
        <f>IF(MONTH($B225)=2,IF($G225=Paramètres!$H$2,$D225,0),0)</f>
        <v>0</v>
      </c>
      <c r="Q225" s="116">
        <f>IF(MONTH($B225)=2,IF($G225=Paramètres!$F$4,$D225,0),0)</f>
        <v>0</v>
      </c>
      <c r="R225" s="116">
        <f>IF(MONTH($B225)=3,IF($G225=Paramètres!$H$2,$D225,0),0)</f>
        <v>0</v>
      </c>
      <c r="S225" s="116">
        <f>IF(MONTH($B225)=3,IF($G225=Paramètres!$F$4,$D225,0),0)</f>
        <v>0</v>
      </c>
      <c r="T225" s="116">
        <f>IF(MONTH($B225)=4,IF($G225=Paramètres!$H$2,$D225,0),0)</f>
        <v>0</v>
      </c>
      <c r="U225" s="116">
        <f>IF(OR(MONTH($B225)=4,MONTH($B225)=5,MONTH($B225)=6),IF($G225=Paramètres!$H$3,$D225,0),0)</f>
        <v>0</v>
      </c>
      <c r="V225" s="116">
        <f>IF(OR(MONTH($B225)=4,MONTH($B225)=5,MONTH($B225)=6),IF($G225=Paramètres!$H$4,$D225,0),0)</f>
        <v>0</v>
      </c>
      <c r="W225" s="116">
        <f>IF(OR(MONTH($B225)=4,MONTH($B225)=5,MONTH($B225)=6),IF($G225=Paramètres!$H$5,$D225,0),0)</f>
        <v>0</v>
      </c>
      <c r="X225" s="116">
        <f>IF(MONTH($B225)=4,IF($G225=Paramètres!$F$4,$D225,0),0)</f>
        <v>0</v>
      </c>
      <c r="Y225" s="116">
        <f>IF(MONTH($B225)=5,IF($G225=Paramètres!$H$2,$D225,0),0)</f>
        <v>0</v>
      </c>
      <c r="Z225" s="116">
        <f>IF(MONTH($B225)=5,IF($G225=Paramètres!$F$4,$D225,0),0)</f>
        <v>0</v>
      </c>
      <c r="AA225" s="116">
        <f>IF(MONTH($B225)=6,IF($G225=Paramètres!$H$2,$D225,0),0)</f>
        <v>0</v>
      </c>
      <c r="AB225" s="116">
        <f>IF(MONTH($B225)=6,IF($G225=Paramètres!$F$4,$D225,0),0)</f>
        <v>0</v>
      </c>
      <c r="AC225" s="116">
        <f>IF(MONTH($B225)=7,IF($G225=Paramètres!$H$2,$D225,0),0)</f>
        <v>0</v>
      </c>
      <c r="AD225" s="116">
        <f>IF(OR(MONTH($B225)=7,MONTH($B225)=8,MONTH($B225)=9),IF($G225=Paramètres!$H$3,$D225,0),0)</f>
        <v>0</v>
      </c>
      <c r="AE225" s="116">
        <f>IF(OR(MONTH($B225)=7,MONTH($B225)=8,MONTH($B225)=9),IF($G225=Paramètres!$H$4,$D225,0),0)</f>
        <v>0</v>
      </c>
      <c r="AF225" s="116">
        <f>IF(OR(MONTH($B225)=7,MONTH($B225)=8,MONTH($B225)=9),IF($G225=Paramètres!$H$5,$D225,0),0)</f>
        <v>0</v>
      </c>
      <c r="AG225" s="116">
        <f>IF(MONTH($B225)=7,IF($G225=Paramètres!$F$4,$D225,0),0)</f>
        <v>0</v>
      </c>
      <c r="AH225" s="116">
        <f>IF(MONTH($B225)=8,IF($G225=Paramètres!$H$2,$D225,0),0)</f>
        <v>0</v>
      </c>
      <c r="AI225" s="116">
        <f>IF(MONTH($B225)=8,IF($G225=Paramètres!$F$4,$D225,0),0)</f>
        <v>0</v>
      </c>
      <c r="AJ225" s="116">
        <f>IF(MONTH($B225)=9,IF($G225=Paramètres!$H$2,$D225,0),0)</f>
        <v>0</v>
      </c>
      <c r="AK225" s="116">
        <f>IF(MONTH($B225)=9,IF($G225=Paramètres!$F$4,$D225,0),0)</f>
        <v>0</v>
      </c>
      <c r="AL225" s="116">
        <f>IF(MONTH($B225)=10,IF($G225=Paramètres!$H$2,$D225,0),0)</f>
        <v>0</v>
      </c>
      <c r="AM225" s="116">
        <f>IF(OR(MONTH($B225)=10,MONTH($B225)=11,MONTH($B225)=12),IF($G225=Paramètres!$H$3,$D225,0),0)</f>
        <v>0</v>
      </c>
      <c r="AN225" s="116">
        <f>IF(OR(MONTH($B225)=10,MONTH($B225)=11,MONTH($B225)=12),IF($G225=Paramètres!$H$4,$D225,0),0)</f>
        <v>0</v>
      </c>
      <c r="AO225" s="116">
        <f>IF(OR(MONTH($B225)=10,MONTH($B225)=11,MONTH($B225)=12),IF($G225=Paramètres!$H$5,$D225,0),0)</f>
        <v>0</v>
      </c>
      <c r="AP225" s="116">
        <f>IF(MONTH($B225)=10,IF($G225=Paramètres!$F$4,$D225,0),0)</f>
        <v>0</v>
      </c>
      <c r="AQ225" s="116">
        <f>IF(MONTH($B225)=11,IF($G225=Paramètres!$H$2,$D225,0),0)</f>
        <v>0</v>
      </c>
      <c r="AR225" s="116">
        <f>IF(MONTH($B225)=11,IF($G225=Paramètres!$F$4,$D225,0),0)</f>
        <v>0</v>
      </c>
      <c r="AS225" s="116">
        <f>IF(MONTH($B225)=12,IF($G225=Paramètres!$H$2,$D225,0),0)</f>
        <v>0</v>
      </c>
      <c r="AT225" s="116">
        <f>IF(MONTH($B225)=12,IF($G225=Paramètres!$F$4,$D225,0),0)</f>
        <v>0</v>
      </c>
      <c r="AU225" s="116">
        <f>IF($G225=Paramètres!D$2,$D225,0)</f>
        <v>0</v>
      </c>
      <c r="AV225" s="116">
        <f>IF($G225=Paramètres!D$3,$D225,0)</f>
        <v>0</v>
      </c>
      <c r="AW225" s="116">
        <f>IF($G225=Paramètres!D$4,$D225,0)</f>
        <v>0</v>
      </c>
      <c r="AX225" s="116">
        <f>IF($G225=Paramètres!D$5,$D225,0)</f>
        <v>0</v>
      </c>
      <c r="AY225" s="116">
        <f>IF($G225=Paramètres!D$6,$D225,0)</f>
        <v>0</v>
      </c>
      <c r="AZ225" s="116">
        <f>IF($G225=Paramètres!D$7,$D225,0)</f>
        <v>0</v>
      </c>
      <c r="BA225" s="116">
        <f>IF($G225=Paramètres!D$8,$D225,0)</f>
        <v>0</v>
      </c>
      <c r="BB225" s="116">
        <f>IF($G225=Paramètres!D$9,$D225,0)</f>
        <v>0</v>
      </c>
      <c r="BC225" s="116">
        <f>IF($G225=Paramètres!D$10,$D225,0)</f>
        <v>0</v>
      </c>
      <c r="BD225" s="116">
        <f>IF($G225=Paramètres!D$11,$D225,0)</f>
        <v>0</v>
      </c>
      <c r="BE225" s="116">
        <f>IF($G225=Paramètres!D$12,$D225,0)</f>
        <v>0</v>
      </c>
      <c r="BF225" s="116">
        <f>IF($G225=Paramètres!E$2,$D225,0)</f>
        <v>0</v>
      </c>
      <c r="BG225" s="116">
        <f>IF($G225=Paramètres!E$3,$D225,0)</f>
        <v>0</v>
      </c>
      <c r="BH225" s="116">
        <f>IF($G225=Paramètres!E$4,$D225,0)</f>
        <v>0</v>
      </c>
      <c r="BI225" s="116">
        <f>IF($G225=Paramètres!F$2,$D225,0)</f>
        <v>0</v>
      </c>
      <c r="BJ225" s="116">
        <f>IF($G225=Paramètres!F$3,$D225,0)</f>
        <v>0</v>
      </c>
      <c r="BK225" s="116">
        <f>IF($G225=Paramètres!F$5,$D225,0)</f>
        <v>0</v>
      </c>
      <c r="BL225" s="116">
        <f>IF($G225=Paramètres!F$6,$D225,0)</f>
        <v>0</v>
      </c>
      <c r="BM225" s="116">
        <f>IF($G225=Paramètres!F$7,$D225,0)</f>
        <v>0</v>
      </c>
      <c r="BN225" s="116">
        <f>IF($G225=Paramètres!F$8,$D225,0)</f>
        <v>0</v>
      </c>
      <c r="BO225" s="116">
        <f>IF($G225=Paramètres!F$9,$D225,0)</f>
        <v>0</v>
      </c>
      <c r="BP225" s="116">
        <f t="shared" si="131"/>
        <v>0</v>
      </c>
      <c r="BQ225" s="116">
        <f>IF($G225=Paramètres!H$6,$D225,0)</f>
        <v>0</v>
      </c>
      <c r="BR225" s="116">
        <f>IF($G225=Paramètres!I$2,$D225,0)</f>
        <v>0</v>
      </c>
      <c r="BS225" s="116">
        <f>IF($G225=Paramètres!I$3,$D225,0)</f>
        <v>0</v>
      </c>
      <c r="BT225" s="116">
        <f>IF($G225=Paramètres!I$4,$D225,0)</f>
        <v>0</v>
      </c>
      <c r="BU225" s="116">
        <f>IF($G225=Paramètres!J$2,$D225,0)</f>
        <v>0</v>
      </c>
      <c r="BV225" s="116">
        <f>IF($G225=Paramètres!J$3,$D225,0)</f>
        <v>0</v>
      </c>
      <c r="BW225" s="116">
        <f>IF($G225=Paramètres!J$4,$D225,0)</f>
        <v>0</v>
      </c>
      <c r="BX225" s="116">
        <f t="shared" si="133"/>
        <v>0</v>
      </c>
      <c r="BY225" s="116">
        <f t="shared" si="134"/>
        <v>0</v>
      </c>
      <c r="BZ225" s="116">
        <f t="shared" si="135"/>
        <v>0</v>
      </c>
      <c r="CA225" s="116">
        <f t="shared" si="136"/>
        <v>0</v>
      </c>
      <c r="CB225" s="116">
        <f t="shared" si="137"/>
        <v>0</v>
      </c>
      <c r="CC225" s="116">
        <f t="shared" si="138"/>
        <v>0</v>
      </c>
      <c r="CD225" s="116">
        <f t="shared" si="139"/>
        <v>0</v>
      </c>
      <c r="CE225" s="116">
        <f t="shared" si="140"/>
        <v>0</v>
      </c>
      <c r="CF225" s="116">
        <f t="shared" si="141"/>
        <v>0</v>
      </c>
      <c r="CG225" s="116">
        <f t="shared" si="142"/>
        <v>0</v>
      </c>
      <c r="CH225" s="116">
        <f t="shared" si="143"/>
        <v>0</v>
      </c>
      <c r="CI225" s="116">
        <f t="shared" si="144"/>
        <v>0</v>
      </c>
      <c r="CJ225" s="116">
        <f t="shared" si="145"/>
        <v>0</v>
      </c>
      <c r="CK225" s="116">
        <f t="shared" si="146"/>
        <v>0</v>
      </c>
      <c r="CL225" s="116">
        <f t="shared" si="147"/>
        <v>0</v>
      </c>
      <c r="CM225" s="116">
        <f t="shared" si="148"/>
        <v>0</v>
      </c>
      <c r="CN225" s="116">
        <f t="shared" si="149"/>
        <v>0</v>
      </c>
      <c r="CO225" s="116">
        <f t="shared" si="150"/>
        <v>0</v>
      </c>
      <c r="CP225" s="116">
        <f t="shared" si="151"/>
        <v>0</v>
      </c>
      <c r="CQ225" s="116">
        <f t="shared" si="152"/>
        <v>0</v>
      </c>
      <c r="CR225" s="116">
        <f t="shared" si="153"/>
        <v>0</v>
      </c>
      <c r="CS225" s="116">
        <f t="shared" si="154"/>
        <v>0</v>
      </c>
      <c r="CT225" s="116">
        <f t="shared" si="155"/>
        <v>0</v>
      </c>
      <c r="CU225" s="116">
        <f t="shared" si="156"/>
        <v>0</v>
      </c>
    </row>
    <row r="226" spans="5:99">
      <c r="E226" s="106"/>
      <c r="F226" s="109"/>
      <c r="G226" s="109"/>
      <c r="H226" s="109"/>
      <c r="I226" s="109"/>
      <c r="J226" s="110" t="str">
        <f t="shared" si="132"/>
        <v/>
      </c>
      <c r="K226" s="116">
        <f>IF(MONTH($B226)=1,IF($G226=Paramètres!H$2,$D226,0),0)</f>
        <v>0</v>
      </c>
      <c r="L226" s="116">
        <f>IF(OR(MONTH($B226)=1,MONTH($B226)=2,MONTH($B226)=3),IF($G226=Paramètres!H$3,$D226,0),0)</f>
        <v>0</v>
      </c>
      <c r="M226" s="116">
        <f>IF(OR(MONTH($B226)=1,MONTH($B226)=2,MONTH($B226)=3),IF($G226=Paramètres!H$4,$D226,0),0)</f>
        <v>0</v>
      </c>
      <c r="N226" s="116">
        <f>IF(OR(MONTH($B226)=1,MONTH($B226)=2,MONTH($B226)=3),IF($G226=Paramètres!H$5,$D226,0),0)</f>
        <v>0</v>
      </c>
      <c r="O226" s="116">
        <f>IF(MONTH($B226)=1,IF($G226=Paramètres!F$4,$D226,0),0)</f>
        <v>0</v>
      </c>
      <c r="P226" s="116">
        <f>IF(MONTH($B226)=2,IF($G226=Paramètres!$H$2,$D226,0),0)</f>
        <v>0</v>
      </c>
      <c r="Q226" s="116">
        <f>IF(MONTH($B226)=2,IF($G226=Paramètres!$F$4,$D226,0),0)</f>
        <v>0</v>
      </c>
      <c r="R226" s="116">
        <f>IF(MONTH($B226)=3,IF($G226=Paramètres!$H$2,$D226,0),0)</f>
        <v>0</v>
      </c>
      <c r="S226" s="116">
        <f>IF(MONTH($B226)=3,IF($G226=Paramètres!$F$4,$D226,0),0)</f>
        <v>0</v>
      </c>
      <c r="T226" s="116">
        <f>IF(MONTH($B226)=4,IF($G226=Paramètres!$H$2,$D226,0),0)</f>
        <v>0</v>
      </c>
      <c r="U226" s="116">
        <f>IF(OR(MONTH($B226)=4,MONTH($B226)=5,MONTH($B226)=6),IF($G226=Paramètres!$H$3,$D226,0),0)</f>
        <v>0</v>
      </c>
      <c r="V226" s="116">
        <f>IF(OR(MONTH($B226)=4,MONTH($B226)=5,MONTH($B226)=6),IF($G226=Paramètres!$H$4,$D226,0),0)</f>
        <v>0</v>
      </c>
      <c r="W226" s="116">
        <f>IF(OR(MONTH($B226)=4,MONTH($B226)=5,MONTH($B226)=6),IF($G226=Paramètres!$H$5,$D226,0),0)</f>
        <v>0</v>
      </c>
      <c r="X226" s="116">
        <f>IF(MONTH($B226)=4,IF($G226=Paramètres!$F$4,$D226,0),0)</f>
        <v>0</v>
      </c>
      <c r="Y226" s="116">
        <f>IF(MONTH($B226)=5,IF($G226=Paramètres!$H$2,$D226,0),0)</f>
        <v>0</v>
      </c>
      <c r="Z226" s="116">
        <f>IF(MONTH($B226)=5,IF($G226=Paramètres!$F$4,$D226,0),0)</f>
        <v>0</v>
      </c>
      <c r="AA226" s="116">
        <f>IF(MONTH($B226)=6,IF($G226=Paramètres!$H$2,$D226,0),0)</f>
        <v>0</v>
      </c>
      <c r="AB226" s="116">
        <f>IF(MONTH($B226)=6,IF($G226=Paramètres!$F$4,$D226,0),0)</f>
        <v>0</v>
      </c>
      <c r="AC226" s="116">
        <f>IF(MONTH($B226)=7,IF($G226=Paramètres!$H$2,$D226,0),0)</f>
        <v>0</v>
      </c>
      <c r="AD226" s="116">
        <f>IF(OR(MONTH($B226)=7,MONTH($B226)=8,MONTH($B226)=9),IF($G226=Paramètres!$H$3,$D226,0),0)</f>
        <v>0</v>
      </c>
      <c r="AE226" s="116">
        <f>IF(OR(MONTH($B226)=7,MONTH($B226)=8,MONTH($B226)=9),IF($G226=Paramètres!$H$4,$D226,0),0)</f>
        <v>0</v>
      </c>
      <c r="AF226" s="116">
        <f>IF(OR(MONTH($B226)=7,MONTH($B226)=8,MONTH($B226)=9),IF($G226=Paramètres!$H$5,$D226,0),0)</f>
        <v>0</v>
      </c>
      <c r="AG226" s="116">
        <f>IF(MONTH($B226)=7,IF($G226=Paramètres!$F$4,$D226,0),0)</f>
        <v>0</v>
      </c>
      <c r="AH226" s="116">
        <f>IF(MONTH($B226)=8,IF($G226=Paramètres!$H$2,$D226,0),0)</f>
        <v>0</v>
      </c>
      <c r="AI226" s="116">
        <f>IF(MONTH($B226)=8,IF($G226=Paramètres!$F$4,$D226,0),0)</f>
        <v>0</v>
      </c>
      <c r="AJ226" s="116">
        <f>IF(MONTH($B226)=9,IF($G226=Paramètres!$H$2,$D226,0),0)</f>
        <v>0</v>
      </c>
      <c r="AK226" s="116">
        <f>IF(MONTH($B226)=9,IF($G226=Paramètres!$F$4,$D226,0),0)</f>
        <v>0</v>
      </c>
      <c r="AL226" s="116">
        <f>IF(MONTH($B226)=10,IF($G226=Paramètres!$H$2,$D226,0),0)</f>
        <v>0</v>
      </c>
      <c r="AM226" s="116">
        <f>IF(OR(MONTH($B226)=10,MONTH($B226)=11,MONTH($B226)=12),IF($G226=Paramètres!$H$3,$D226,0),0)</f>
        <v>0</v>
      </c>
      <c r="AN226" s="116">
        <f>IF(OR(MONTH($B226)=10,MONTH($B226)=11,MONTH($B226)=12),IF($G226=Paramètres!$H$4,$D226,0),0)</f>
        <v>0</v>
      </c>
      <c r="AO226" s="116">
        <f>IF(OR(MONTH($B226)=10,MONTH($B226)=11,MONTH($B226)=12),IF($G226=Paramètres!$H$5,$D226,0),0)</f>
        <v>0</v>
      </c>
      <c r="AP226" s="116">
        <f>IF(MONTH($B226)=10,IF($G226=Paramètres!$F$4,$D226,0),0)</f>
        <v>0</v>
      </c>
      <c r="AQ226" s="116">
        <f>IF(MONTH($B226)=11,IF($G226=Paramètres!$H$2,$D226,0),0)</f>
        <v>0</v>
      </c>
      <c r="AR226" s="116">
        <f>IF(MONTH($B226)=11,IF($G226=Paramètres!$F$4,$D226,0),0)</f>
        <v>0</v>
      </c>
      <c r="AS226" s="116">
        <f>IF(MONTH($B226)=12,IF($G226=Paramètres!$H$2,$D226,0),0)</f>
        <v>0</v>
      </c>
      <c r="AT226" s="116">
        <f>IF(MONTH($B226)=12,IF($G226=Paramètres!$F$4,$D226,0),0)</f>
        <v>0</v>
      </c>
      <c r="AU226" s="116">
        <f>IF($G226=Paramètres!D$2,$D226,0)</f>
        <v>0</v>
      </c>
      <c r="AV226" s="116">
        <f>IF($G226=Paramètres!D$3,$D226,0)</f>
        <v>0</v>
      </c>
      <c r="AW226" s="116">
        <f>IF($G226=Paramètres!D$4,$D226,0)</f>
        <v>0</v>
      </c>
      <c r="AX226" s="116">
        <f>IF($G226=Paramètres!D$5,$D226,0)</f>
        <v>0</v>
      </c>
      <c r="AY226" s="116">
        <f>IF($G226=Paramètres!D$6,$D226,0)</f>
        <v>0</v>
      </c>
      <c r="AZ226" s="116">
        <f>IF($G226=Paramètres!D$7,$D226,0)</f>
        <v>0</v>
      </c>
      <c r="BA226" s="116">
        <f>IF($G226=Paramètres!D$8,$D226,0)</f>
        <v>0</v>
      </c>
      <c r="BB226" s="116">
        <f>IF($G226=Paramètres!D$9,$D226,0)</f>
        <v>0</v>
      </c>
      <c r="BC226" s="116">
        <f>IF($G226=Paramètres!D$10,$D226,0)</f>
        <v>0</v>
      </c>
      <c r="BD226" s="116">
        <f>IF($G226=Paramètres!D$11,$D226,0)</f>
        <v>0</v>
      </c>
      <c r="BE226" s="116">
        <f>IF($G226=Paramètres!D$12,$D226,0)</f>
        <v>0</v>
      </c>
      <c r="BF226" s="116">
        <f>IF($G226=Paramètres!E$2,$D226,0)</f>
        <v>0</v>
      </c>
      <c r="BG226" s="116">
        <f>IF($G226=Paramètres!E$3,$D226,0)</f>
        <v>0</v>
      </c>
      <c r="BH226" s="116">
        <f>IF($G226=Paramètres!E$4,$D226,0)</f>
        <v>0</v>
      </c>
      <c r="BI226" s="116">
        <f>IF($G226=Paramètres!F$2,$D226,0)</f>
        <v>0</v>
      </c>
      <c r="BJ226" s="116">
        <f>IF($G226=Paramètres!F$3,$D226,0)</f>
        <v>0</v>
      </c>
      <c r="BK226" s="116">
        <f>IF($G226=Paramètres!F$5,$D226,0)</f>
        <v>0</v>
      </c>
      <c r="BL226" s="116">
        <f>IF($G226=Paramètres!F$6,$D226,0)</f>
        <v>0</v>
      </c>
      <c r="BM226" s="116">
        <f>IF($G226=Paramètres!F$7,$D226,0)</f>
        <v>0</v>
      </c>
      <c r="BN226" s="116">
        <f>IF($G226=Paramètres!F$8,$D226,0)</f>
        <v>0</v>
      </c>
      <c r="BO226" s="116">
        <f>IF($G226=Paramètres!F$9,$D226,0)</f>
        <v>0</v>
      </c>
      <c r="BP226" s="116">
        <f t="shared" si="131"/>
        <v>0</v>
      </c>
      <c r="BQ226" s="116">
        <f>IF($G226=Paramètres!H$6,$D226,0)</f>
        <v>0</v>
      </c>
      <c r="BR226" s="116">
        <f>IF($G226=Paramètres!I$2,$D226,0)</f>
        <v>0</v>
      </c>
      <c r="BS226" s="116">
        <f>IF($G226=Paramètres!I$3,$D226,0)</f>
        <v>0</v>
      </c>
      <c r="BT226" s="116">
        <f>IF($G226=Paramètres!I$4,$D226,0)</f>
        <v>0</v>
      </c>
      <c r="BU226" s="116">
        <f>IF($G226=Paramètres!J$2,$D226,0)</f>
        <v>0</v>
      </c>
      <c r="BV226" s="116">
        <f>IF($G226=Paramètres!J$3,$D226,0)</f>
        <v>0</v>
      </c>
      <c r="BW226" s="116">
        <f>IF($G226=Paramètres!J$4,$D226,0)</f>
        <v>0</v>
      </c>
      <c r="BX226" s="116">
        <f t="shared" si="133"/>
        <v>0</v>
      </c>
      <c r="BY226" s="116">
        <f t="shared" si="134"/>
        <v>0</v>
      </c>
      <c r="BZ226" s="116">
        <f t="shared" si="135"/>
        <v>0</v>
      </c>
      <c r="CA226" s="116">
        <f t="shared" si="136"/>
        <v>0</v>
      </c>
      <c r="CB226" s="116">
        <f t="shared" si="137"/>
        <v>0</v>
      </c>
      <c r="CC226" s="116">
        <f t="shared" si="138"/>
        <v>0</v>
      </c>
      <c r="CD226" s="116">
        <f t="shared" si="139"/>
        <v>0</v>
      </c>
      <c r="CE226" s="116">
        <f t="shared" si="140"/>
        <v>0</v>
      </c>
      <c r="CF226" s="116">
        <f t="shared" si="141"/>
        <v>0</v>
      </c>
      <c r="CG226" s="116">
        <f t="shared" si="142"/>
        <v>0</v>
      </c>
      <c r="CH226" s="116">
        <f t="shared" si="143"/>
        <v>0</v>
      </c>
      <c r="CI226" s="116">
        <f t="shared" si="144"/>
        <v>0</v>
      </c>
      <c r="CJ226" s="116">
        <f t="shared" si="145"/>
        <v>0</v>
      </c>
      <c r="CK226" s="116">
        <f t="shared" si="146"/>
        <v>0</v>
      </c>
      <c r="CL226" s="116">
        <f t="shared" si="147"/>
        <v>0</v>
      </c>
      <c r="CM226" s="116">
        <f t="shared" si="148"/>
        <v>0</v>
      </c>
      <c r="CN226" s="116">
        <f t="shared" si="149"/>
        <v>0</v>
      </c>
      <c r="CO226" s="116">
        <f t="shared" si="150"/>
        <v>0</v>
      </c>
      <c r="CP226" s="116">
        <f t="shared" si="151"/>
        <v>0</v>
      </c>
      <c r="CQ226" s="116">
        <f t="shared" si="152"/>
        <v>0</v>
      </c>
      <c r="CR226" s="116">
        <f t="shared" si="153"/>
        <v>0</v>
      </c>
      <c r="CS226" s="116">
        <f t="shared" si="154"/>
        <v>0</v>
      </c>
      <c r="CT226" s="116">
        <f t="shared" si="155"/>
        <v>0</v>
      </c>
      <c r="CU226" s="116">
        <f t="shared" si="156"/>
        <v>0</v>
      </c>
    </row>
    <row r="227" spans="5:99">
      <c r="E227" s="106"/>
      <c r="F227" s="109"/>
      <c r="G227" s="109"/>
      <c r="H227" s="109"/>
      <c r="I227" s="109"/>
      <c r="J227" s="110" t="str">
        <f t="shared" si="132"/>
        <v/>
      </c>
      <c r="K227" s="116">
        <f>IF(MONTH($B227)=1,IF($G227=Paramètres!H$2,$D227,0),0)</f>
        <v>0</v>
      </c>
      <c r="L227" s="116">
        <f>IF(OR(MONTH($B227)=1,MONTH($B227)=2,MONTH($B227)=3),IF($G227=Paramètres!H$3,$D227,0),0)</f>
        <v>0</v>
      </c>
      <c r="M227" s="116">
        <f>IF(OR(MONTH($B227)=1,MONTH($B227)=2,MONTH($B227)=3),IF($G227=Paramètres!H$4,$D227,0),0)</f>
        <v>0</v>
      </c>
      <c r="N227" s="116">
        <f>IF(OR(MONTH($B227)=1,MONTH($B227)=2,MONTH($B227)=3),IF($G227=Paramètres!H$5,$D227,0),0)</f>
        <v>0</v>
      </c>
      <c r="O227" s="116">
        <f>IF(MONTH($B227)=1,IF($G227=Paramètres!F$4,$D227,0),0)</f>
        <v>0</v>
      </c>
      <c r="P227" s="116">
        <f>IF(MONTH($B227)=2,IF($G227=Paramètres!$H$2,$D227,0),0)</f>
        <v>0</v>
      </c>
      <c r="Q227" s="116">
        <f>IF(MONTH($B227)=2,IF($G227=Paramètres!$F$4,$D227,0),0)</f>
        <v>0</v>
      </c>
      <c r="R227" s="116">
        <f>IF(MONTH($B227)=3,IF($G227=Paramètres!$H$2,$D227,0),0)</f>
        <v>0</v>
      </c>
      <c r="S227" s="116">
        <f>IF(MONTH($B227)=3,IF($G227=Paramètres!$F$4,$D227,0),0)</f>
        <v>0</v>
      </c>
      <c r="T227" s="116">
        <f>IF(MONTH($B227)=4,IF($G227=Paramètres!$H$2,$D227,0),0)</f>
        <v>0</v>
      </c>
      <c r="U227" s="116">
        <f>IF(OR(MONTH($B227)=4,MONTH($B227)=5,MONTH($B227)=6),IF($G227=Paramètres!$H$3,$D227,0),0)</f>
        <v>0</v>
      </c>
      <c r="V227" s="116">
        <f>IF(OR(MONTH($B227)=4,MONTH($B227)=5,MONTH($B227)=6),IF($G227=Paramètres!$H$4,$D227,0),0)</f>
        <v>0</v>
      </c>
      <c r="W227" s="116">
        <f>IF(OR(MONTH($B227)=4,MONTH($B227)=5,MONTH($B227)=6),IF($G227=Paramètres!$H$5,$D227,0),0)</f>
        <v>0</v>
      </c>
      <c r="X227" s="116">
        <f>IF(MONTH($B227)=4,IF($G227=Paramètres!$F$4,$D227,0),0)</f>
        <v>0</v>
      </c>
      <c r="Y227" s="116">
        <f>IF(MONTH($B227)=5,IF($G227=Paramètres!$H$2,$D227,0),0)</f>
        <v>0</v>
      </c>
      <c r="Z227" s="116">
        <f>IF(MONTH($B227)=5,IF($G227=Paramètres!$F$4,$D227,0),0)</f>
        <v>0</v>
      </c>
      <c r="AA227" s="116">
        <f>IF(MONTH($B227)=6,IF($G227=Paramètres!$H$2,$D227,0),0)</f>
        <v>0</v>
      </c>
      <c r="AB227" s="116">
        <f>IF(MONTH($B227)=6,IF($G227=Paramètres!$F$4,$D227,0),0)</f>
        <v>0</v>
      </c>
      <c r="AC227" s="116">
        <f>IF(MONTH($B227)=7,IF($G227=Paramètres!$H$2,$D227,0),0)</f>
        <v>0</v>
      </c>
      <c r="AD227" s="116">
        <f>IF(OR(MONTH($B227)=7,MONTH($B227)=8,MONTH($B227)=9),IF($G227=Paramètres!$H$3,$D227,0),0)</f>
        <v>0</v>
      </c>
      <c r="AE227" s="116">
        <f>IF(OR(MONTH($B227)=7,MONTH($B227)=8,MONTH($B227)=9),IF($G227=Paramètres!$H$4,$D227,0),0)</f>
        <v>0</v>
      </c>
      <c r="AF227" s="116">
        <f>IF(OR(MONTH($B227)=7,MONTH($B227)=8,MONTH($B227)=9),IF($G227=Paramètres!$H$5,$D227,0),0)</f>
        <v>0</v>
      </c>
      <c r="AG227" s="116">
        <f>IF(MONTH($B227)=7,IF($G227=Paramètres!$F$4,$D227,0),0)</f>
        <v>0</v>
      </c>
      <c r="AH227" s="116">
        <f>IF(MONTH($B227)=8,IF($G227=Paramètres!$H$2,$D227,0),0)</f>
        <v>0</v>
      </c>
      <c r="AI227" s="116">
        <f>IF(MONTH($B227)=8,IF($G227=Paramètres!$F$4,$D227,0),0)</f>
        <v>0</v>
      </c>
      <c r="AJ227" s="116">
        <f>IF(MONTH($B227)=9,IF($G227=Paramètres!$H$2,$D227,0),0)</f>
        <v>0</v>
      </c>
      <c r="AK227" s="116">
        <f>IF(MONTH($B227)=9,IF($G227=Paramètres!$F$4,$D227,0),0)</f>
        <v>0</v>
      </c>
      <c r="AL227" s="116">
        <f>IF(MONTH($B227)=10,IF($G227=Paramètres!$H$2,$D227,0),0)</f>
        <v>0</v>
      </c>
      <c r="AM227" s="116">
        <f>IF(OR(MONTH($B227)=10,MONTH($B227)=11,MONTH($B227)=12),IF($G227=Paramètres!$H$3,$D227,0),0)</f>
        <v>0</v>
      </c>
      <c r="AN227" s="116">
        <f>IF(OR(MONTH($B227)=10,MONTH($B227)=11,MONTH($B227)=12),IF($G227=Paramètres!$H$4,$D227,0),0)</f>
        <v>0</v>
      </c>
      <c r="AO227" s="116">
        <f>IF(OR(MONTH($B227)=10,MONTH($B227)=11,MONTH($B227)=12),IF($G227=Paramètres!$H$5,$D227,0),0)</f>
        <v>0</v>
      </c>
      <c r="AP227" s="116">
        <f>IF(MONTH($B227)=10,IF($G227=Paramètres!$F$4,$D227,0),0)</f>
        <v>0</v>
      </c>
      <c r="AQ227" s="116">
        <f>IF(MONTH($B227)=11,IF($G227=Paramètres!$H$2,$D227,0),0)</f>
        <v>0</v>
      </c>
      <c r="AR227" s="116">
        <f>IF(MONTH($B227)=11,IF($G227=Paramètres!$F$4,$D227,0),0)</f>
        <v>0</v>
      </c>
      <c r="AS227" s="116">
        <f>IF(MONTH($B227)=12,IF($G227=Paramètres!$H$2,$D227,0),0)</f>
        <v>0</v>
      </c>
      <c r="AT227" s="116">
        <f>IF(MONTH($B227)=12,IF($G227=Paramètres!$F$4,$D227,0),0)</f>
        <v>0</v>
      </c>
      <c r="AU227" s="116">
        <f>IF($G227=Paramètres!D$2,$D227,0)</f>
        <v>0</v>
      </c>
      <c r="AV227" s="116">
        <f>IF($G227=Paramètres!D$3,$D227,0)</f>
        <v>0</v>
      </c>
      <c r="AW227" s="116">
        <f>IF($G227=Paramètres!D$4,$D227,0)</f>
        <v>0</v>
      </c>
      <c r="AX227" s="116">
        <f>IF($G227=Paramètres!D$5,$D227,0)</f>
        <v>0</v>
      </c>
      <c r="AY227" s="116">
        <f>IF($G227=Paramètres!D$6,$D227,0)</f>
        <v>0</v>
      </c>
      <c r="AZ227" s="116">
        <f>IF($G227=Paramètres!D$7,$D227,0)</f>
        <v>0</v>
      </c>
      <c r="BA227" s="116">
        <f>IF($G227=Paramètres!D$8,$D227,0)</f>
        <v>0</v>
      </c>
      <c r="BB227" s="116">
        <f>IF($G227=Paramètres!D$9,$D227,0)</f>
        <v>0</v>
      </c>
      <c r="BC227" s="116">
        <f>IF($G227=Paramètres!D$10,$D227,0)</f>
        <v>0</v>
      </c>
      <c r="BD227" s="116">
        <f>IF($G227=Paramètres!D$11,$D227,0)</f>
        <v>0</v>
      </c>
      <c r="BE227" s="116">
        <f>IF($G227=Paramètres!D$12,$D227,0)</f>
        <v>0</v>
      </c>
      <c r="BF227" s="116">
        <f>IF($G227=Paramètres!E$2,$D227,0)</f>
        <v>0</v>
      </c>
      <c r="BG227" s="116">
        <f>IF($G227=Paramètres!E$3,$D227,0)</f>
        <v>0</v>
      </c>
      <c r="BH227" s="116">
        <f>IF($G227=Paramètres!E$4,$D227,0)</f>
        <v>0</v>
      </c>
      <c r="BI227" s="116">
        <f>IF($G227=Paramètres!F$2,$D227,0)</f>
        <v>0</v>
      </c>
      <c r="BJ227" s="116">
        <f>IF($G227=Paramètres!F$3,$D227,0)</f>
        <v>0</v>
      </c>
      <c r="BK227" s="116">
        <f>IF($G227=Paramètres!F$5,$D227,0)</f>
        <v>0</v>
      </c>
      <c r="BL227" s="116">
        <f>IF($G227=Paramètres!F$6,$D227,0)</f>
        <v>0</v>
      </c>
      <c r="BM227" s="116">
        <f>IF($G227=Paramètres!F$7,$D227,0)</f>
        <v>0</v>
      </c>
      <c r="BN227" s="116">
        <f>IF($G227=Paramètres!F$8,$D227,0)</f>
        <v>0</v>
      </c>
      <c r="BO227" s="116">
        <f>IF($G227=Paramètres!F$9,$D227,0)</f>
        <v>0</v>
      </c>
      <c r="BP227" s="116">
        <f t="shared" si="131"/>
        <v>0</v>
      </c>
      <c r="BQ227" s="116">
        <f>IF($G227=Paramètres!H$6,$D227,0)</f>
        <v>0</v>
      </c>
      <c r="BR227" s="116">
        <f>IF($G227=Paramètres!I$2,$D227,0)</f>
        <v>0</v>
      </c>
      <c r="BS227" s="116">
        <f>IF($G227=Paramètres!I$3,$D227,0)</f>
        <v>0</v>
      </c>
      <c r="BT227" s="116">
        <f>IF($G227=Paramètres!I$4,$D227,0)</f>
        <v>0</v>
      </c>
      <c r="BU227" s="116">
        <f>IF($G227=Paramètres!J$2,$D227,0)</f>
        <v>0</v>
      </c>
      <c r="BV227" s="116">
        <f>IF($G227=Paramètres!J$3,$D227,0)</f>
        <v>0</v>
      </c>
      <c r="BW227" s="116">
        <f>IF($G227=Paramètres!J$4,$D227,0)</f>
        <v>0</v>
      </c>
      <c r="BX227" s="116">
        <f t="shared" si="133"/>
        <v>0</v>
      </c>
      <c r="BY227" s="116">
        <f t="shared" si="134"/>
        <v>0</v>
      </c>
      <c r="BZ227" s="116">
        <f t="shared" si="135"/>
        <v>0</v>
      </c>
      <c r="CA227" s="116">
        <f t="shared" si="136"/>
        <v>0</v>
      </c>
      <c r="CB227" s="116">
        <f t="shared" si="137"/>
        <v>0</v>
      </c>
      <c r="CC227" s="116">
        <f t="shared" si="138"/>
        <v>0</v>
      </c>
      <c r="CD227" s="116">
        <f t="shared" si="139"/>
        <v>0</v>
      </c>
      <c r="CE227" s="116">
        <f t="shared" si="140"/>
        <v>0</v>
      </c>
      <c r="CF227" s="116">
        <f t="shared" si="141"/>
        <v>0</v>
      </c>
      <c r="CG227" s="116">
        <f t="shared" si="142"/>
        <v>0</v>
      </c>
      <c r="CH227" s="116">
        <f t="shared" si="143"/>
        <v>0</v>
      </c>
      <c r="CI227" s="116">
        <f t="shared" si="144"/>
        <v>0</v>
      </c>
      <c r="CJ227" s="116">
        <f t="shared" si="145"/>
        <v>0</v>
      </c>
      <c r="CK227" s="116">
        <f t="shared" si="146"/>
        <v>0</v>
      </c>
      <c r="CL227" s="116">
        <f t="shared" si="147"/>
        <v>0</v>
      </c>
      <c r="CM227" s="116">
        <f t="shared" si="148"/>
        <v>0</v>
      </c>
      <c r="CN227" s="116">
        <f t="shared" si="149"/>
        <v>0</v>
      </c>
      <c r="CO227" s="116">
        <f t="shared" si="150"/>
        <v>0</v>
      </c>
      <c r="CP227" s="116">
        <f t="shared" si="151"/>
        <v>0</v>
      </c>
      <c r="CQ227" s="116">
        <f t="shared" si="152"/>
        <v>0</v>
      </c>
      <c r="CR227" s="116">
        <f t="shared" si="153"/>
        <v>0</v>
      </c>
      <c r="CS227" s="116">
        <f t="shared" si="154"/>
        <v>0</v>
      </c>
      <c r="CT227" s="116">
        <f t="shared" si="155"/>
        <v>0</v>
      </c>
      <c r="CU227" s="116">
        <f t="shared" si="156"/>
        <v>0</v>
      </c>
    </row>
    <row r="228" spans="5:99">
      <c r="E228" s="106"/>
      <c r="F228" s="109"/>
      <c r="G228" s="109"/>
      <c r="H228" s="109"/>
      <c r="I228" s="109"/>
      <c r="J228" s="110" t="str">
        <f t="shared" si="132"/>
        <v/>
      </c>
      <c r="K228" s="116">
        <f>IF(MONTH($B228)=1,IF($G228=Paramètres!H$2,$D228,0),0)</f>
        <v>0</v>
      </c>
      <c r="L228" s="116">
        <f>IF(OR(MONTH($B228)=1,MONTH($B228)=2,MONTH($B228)=3),IF($G228=Paramètres!H$3,$D228,0),0)</f>
        <v>0</v>
      </c>
      <c r="M228" s="116">
        <f>IF(OR(MONTH($B228)=1,MONTH($B228)=2,MONTH($B228)=3),IF($G228=Paramètres!H$4,$D228,0),0)</f>
        <v>0</v>
      </c>
      <c r="N228" s="116">
        <f>IF(OR(MONTH($B228)=1,MONTH($B228)=2,MONTH($B228)=3),IF($G228=Paramètres!H$5,$D228,0),0)</f>
        <v>0</v>
      </c>
      <c r="O228" s="116">
        <f>IF(MONTH($B228)=1,IF($G228=Paramètres!F$4,$D228,0),0)</f>
        <v>0</v>
      </c>
      <c r="P228" s="116">
        <f>IF(MONTH($B228)=2,IF($G228=Paramètres!$H$2,$D228,0),0)</f>
        <v>0</v>
      </c>
      <c r="Q228" s="116">
        <f>IF(MONTH($B228)=2,IF($G228=Paramètres!$F$4,$D228,0),0)</f>
        <v>0</v>
      </c>
      <c r="R228" s="116">
        <f>IF(MONTH($B228)=3,IF($G228=Paramètres!$H$2,$D228,0),0)</f>
        <v>0</v>
      </c>
      <c r="S228" s="116">
        <f>IF(MONTH($B228)=3,IF($G228=Paramètres!$F$4,$D228,0),0)</f>
        <v>0</v>
      </c>
      <c r="T228" s="116">
        <f>IF(MONTH($B228)=4,IF($G228=Paramètres!$H$2,$D228,0),0)</f>
        <v>0</v>
      </c>
      <c r="U228" s="116">
        <f>IF(OR(MONTH($B228)=4,MONTH($B228)=5,MONTH($B228)=6),IF($G228=Paramètres!$H$3,$D228,0),0)</f>
        <v>0</v>
      </c>
      <c r="V228" s="116">
        <f>IF(OR(MONTH($B228)=4,MONTH($B228)=5,MONTH($B228)=6),IF($G228=Paramètres!$H$4,$D228,0),0)</f>
        <v>0</v>
      </c>
      <c r="W228" s="116">
        <f>IF(OR(MONTH($B228)=4,MONTH($B228)=5,MONTH($B228)=6),IF($G228=Paramètres!$H$5,$D228,0),0)</f>
        <v>0</v>
      </c>
      <c r="X228" s="116">
        <f>IF(MONTH($B228)=4,IF($G228=Paramètres!$F$4,$D228,0),0)</f>
        <v>0</v>
      </c>
      <c r="Y228" s="116">
        <f>IF(MONTH($B228)=5,IF($G228=Paramètres!$H$2,$D228,0),0)</f>
        <v>0</v>
      </c>
      <c r="Z228" s="116">
        <f>IF(MONTH($B228)=5,IF($G228=Paramètres!$F$4,$D228,0),0)</f>
        <v>0</v>
      </c>
      <c r="AA228" s="116">
        <f>IF(MONTH($B228)=6,IF($G228=Paramètres!$H$2,$D228,0),0)</f>
        <v>0</v>
      </c>
      <c r="AB228" s="116">
        <f>IF(MONTH($B228)=6,IF($G228=Paramètres!$F$4,$D228,0),0)</f>
        <v>0</v>
      </c>
      <c r="AC228" s="116">
        <f>IF(MONTH($B228)=7,IF($G228=Paramètres!$H$2,$D228,0),0)</f>
        <v>0</v>
      </c>
      <c r="AD228" s="116">
        <f>IF(OR(MONTH($B228)=7,MONTH($B228)=8,MONTH($B228)=9),IF($G228=Paramètres!$H$3,$D228,0),0)</f>
        <v>0</v>
      </c>
      <c r="AE228" s="116">
        <f>IF(OR(MONTH($B228)=7,MONTH($B228)=8,MONTH($B228)=9),IF($G228=Paramètres!$H$4,$D228,0),0)</f>
        <v>0</v>
      </c>
      <c r="AF228" s="116">
        <f>IF(OR(MONTH($B228)=7,MONTH($B228)=8,MONTH($B228)=9),IF($G228=Paramètres!$H$5,$D228,0),0)</f>
        <v>0</v>
      </c>
      <c r="AG228" s="116">
        <f>IF(MONTH($B228)=7,IF($G228=Paramètres!$F$4,$D228,0),0)</f>
        <v>0</v>
      </c>
      <c r="AH228" s="116">
        <f>IF(MONTH($B228)=8,IF($G228=Paramètres!$H$2,$D228,0),0)</f>
        <v>0</v>
      </c>
      <c r="AI228" s="116">
        <f>IF(MONTH($B228)=8,IF($G228=Paramètres!$F$4,$D228,0),0)</f>
        <v>0</v>
      </c>
      <c r="AJ228" s="116">
        <f>IF(MONTH($B228)=9,IF($G228=Paramètres!$H$2,$D228,0),0)</f>
        <v>0</v>
      </c>
      <c r="AK228" s="116">
        <f>IF(MONTH($B228)=9,IF($G228=Paramètres!$F$4,$D228,0),0)</f>
        <v>0</v>
      </c>
      <c r="AL228" s="116">
        <f>IF(MONTH($B228)=10,IF($G228=Paramètres!$H$2,$D228,0),0)</f>
        <v>0</v>
      </c>
      <c r="AM228" s="116">
        <f>IF(OR(MONTH($B228)=10,MONTH($B228)=11,MONTH($B228)=12),IF($G228=Paramètres!$H$3,$D228,0),0)</f>
        <v>0</v>
      </c>
      <c r="AN228" s="116">
        <f>IF(OR(MONTH($B228)=10,MONTH($B228)=11,MONTH($B228)=12),IF($G228=Paramètres!$H$4,$D228,0),0)</f>
        <v>0</v>
      </c>
      <c r="AO228" s="116">
        <f>IF(OR(MONTH($B228)=10,MONTH($B228)=11,MONTH($B228)=12),IF($G228=Paramètres!$H$5,$D228,0),0)</f>
        <v>0</v>
      </c>
      <c r="AP228" s="116">
        <f>IF(MONTH($B228)=10,IF($G228=Paramètres!$F$4,$D228,0),0)</f>
        <v>0</v>
      </c>
      <c r="AQ228" s="116">
        <f>IF(MONTH($B228)=11,IF($G228=Paramètres!$H$2,$D228,0),0)</f>
        <v>0</v>
      </c>
      <c r="AR228" s="116">
        <f>IF(MONTH($B228)=11,IF($G228=Paramètres!$F$4,$D228,0),0)</f>
        <v>0</v>
      </c>
      <c r="AS228" s="116">
        <f>IF(MONTH($B228)=12,IF($G228=Paramètres!$H$2,$D228,0),0)</f>
        <v>0</v>
      </c>
      <c r="AT228" s="116">
        <f>IF(MONTH($B228)=12,IF($G228=Paramètres!$F$4,$D228,0),0)</f>
        <v>0</v>
      </c>
      <c r="AU228" s="116">
        <f>IF($G228=Paramètres!D$2,$D228,0)</f>
        <v>0</v>
      </c>
      <c r="AV228" s="116">
        <f>IF($G228=Paramètres!D$3,$D228,0)</f>
        <v>0</v>
      </c>
      <c r="AW228" s="116">
        <f>IF($G228=Paramètres!D$4,$D228,0)</f>
        <v>0</v>
      </c>
      <c r="AX228" s="116">
        <f>IF($G228=Paramètres!D$5,$D228,0)</f>
        <v>0</v>
      </c>
      <c r="AY228" s="116">
        <f>IF($G228=Paramètres!D$6,$D228,0)</f>
        <v>0</v>
      </c>
      <c r="AZ228" s="116">
        <f>IF($G228=Paramètres!D$7,$D228,0)</f>
        <v>0</v>
      </c>
      <c r="BA228" s="116">
        <f>IF($G228=Paramètres!D$8,$D228,0)</f>
        <v>0</v>
      </c>
      <c r="BB228" s="116">
        <f>IF($G228=Paramètres!D$9,$D228,0)</f>
        <v>0</v>
      </c>
      <c r="BC228" s="116">
        <f>IF($G228=Paramètres!D$10,$D228,0)</f>
        <v>0</v>
      </c>
      <c r="BD228" s="116">
        <f>IF($G228=Paramètres!D$11,$D228,0)</f>
        <v>0</v>
      </c>
      <c r="BE228" s="116">
        <f>IF($G228=Paramètres!D$12,$D228,0)</f>
        <v>0</v>
      </c>
      <c r="BF228" s="116">
        <f>IF($G228=Paramètres!E$2,$D228,0)</f>
        <v>0</v>
      </c>
      <c r="BG228" s="116">
        <f>IF($G228=Paramètres!E$3,$D228,0)</f>
        <v>0</v>
      </c>
      <c r="BH228" s="116">
        <f>IF($G228=Paramètres!E$4,$D228,0)</f>
        <v>0</v>
      </c>
      <c r="BI228" s="116">
        <f>IF($G228=Paramètres!F$2,$D228,0)</f>
        <v>0</v>
      </c>
      <c r="BJ228" s="116">
        <f>IF($G228=Paramètres!F$3,$D228,0)</f>
        <v>0</v>
      </c>
      <c r="BK228" s="116">
        <f>IF($G228=Paramètres!F$5,$D228,0)</f>
        <v>0</v>
      </c>
      <c r="BL228" s="116">
        <f>IF($G228=Paramètres!F$6,$D228,0)</f>
        <v>0</v>
      </c>
      <c r="BM228" s="116">
        <f>IF($G228=Paramètres!F$7,$D228,0)</f>
        <v>0</v>
      </c>
      <c r="BN228" s="116">
        <f>IF($G228=Paramètres!F$8,$D228,0)</f>
        <v>0</v>
      </c>
      <c r="BO228" s="116">
        <f>IF($G228=Paramètres!F$9,$D228,0)</f>
        <v>0</v>
      </c>
      <c r="BP228" s="116">
        <f t="shared" si="131"/>
        <v>0</v>
      </c>
      <c r="BQ228" s="116">
        <f>IF($G228=Paramètres!H$6,$D228,0)</f>
        <v>0</v>
      </c>
      <c r="BR228" s="116">
        <f>IF($G228=Paramètres!I$2,$D228,0)</f>
        <v>0</v>
      </c>
      <c r="BS228" s="116">
        <f>IF($G228=Paramètres!I$3,$D228,0)</f>
        <v>0</v>
      </c>
      <c r="BT228" s="116">
        <f>IF($G228=Paramètres!I$4,$D228,0)</f>
        <v>0</v>
      </c>
      <c r="BU228" s="116">
        <f>IF($G228=Paramètres!J$2,$D228,0)</f>
        <v>0</v>
      </c>
      <c r="BV228" s="116">
        <f>IF($G228=Paramètres!J$3,$D228,0)</f>
        <v>0</v>
      </c>
      <c r="BW228" s="116">
        <f>IF($G228=Paramètres!J$4,$D228,0)</f>
        <v>0</v>
      </c>
      <c r="BX228" s="116">
        <f t="shared" si="133"/>
        <v>0</v>
      </c>
      <c r="BY228" s="116">
        <f t="shared" si="134"/>
        <v>0</v>
      </c>
      <c r="BZ228" s="116">
        <f t="shared" si="135"/>
        <v>0</v>
      </c>
      <c r="CA228" s="116">
        <f t="shared" si="136"/>
        <v>0</v>
      </c>
      <c r="CB228" s="116">
        <f t="shared" si="137"/>
        <v>0</v>
      </c>
      <c r="CC228" s="116">
        <f t="shared" si="138"/>
        <v>0</v>
      </c>
      <c r="CD228" s="116">
        <f t="shared" si="139"/>
        <v>0</v>
      </c>
      <c r="CE228" s="116">
        <f t="shared" si="140"/>
        <v>0</v>
      </c>
      <c r="CF228" s="116">
        <f t="shared" si="141"/>
        <v>0</v>
      </c>
      <c r="CG228" s="116">
        <f t="shared" si="142"/>
        <v>0</v>
      </c>
      <c r="CH228" s="116">
        <f t="shared" si="143"/>
        <v>0</v>
      </c>
      <c r="CI228" s="116">
        <f t="shared" si="144"/>
        <v>0</v>
      </c>
      <c r="CJ228" s="116">
        <f t="shared" si="145"/>
        <v>0</v>
      </c>
      <c r="CK228" s="116">
        <f t="shared" si="146"/>
        <v>0</v>
      </c>
      <c r="CL228" s="116">
        <f t="shared" si="147"/>
        <v>0</v>
      </c>
      <c r="CM228" s="116">
        <f t="shared" si="148"/>
        <v>0</v>
      </c>
      <c r="CN228" s="116">
        <f t="shared" si="149"/>
        <v>0</v>
      </c>
      <c r="CO228" s="116">
        <f t="shared" si="150"/>
        <v>0</v>
      </c>
      <c r="CP228" s="116">
        <f t="shared" si="151"/>
        <v>0</v>
      </c>
      <c r="CQ228" s="116">
        <f t="shared" si="152"/>
        <v>0</v>
      </c>
      <c r="CR228" s="116">
        <f t="shared" si="153"/>
        <v>0</v>
      </c>
      <c r="CS228" s="116">
        <f t="shared" si="154"/>
        <v>0</v>
      </c>
      <c r="CT228" s="116">
        <f t="shared" si="155"/>
        <v>0</v>
      </c>
      <c r="CU228" s="116">
        <f t="shared" si="156"/>
        <v>0</v>
      </c>
    </row>
    <row r="229" spans="5:99">
      <c r="E229" s="106"/>
      <c r="F229" s="109"/>
      <c r="G229" s="109"/>
      <c r="H229" s="109"/>
      <c r="I229" s="109"/>
      <c r="J229" s="110" t="str">
        <f t="shared" si="132"/>
        <v/>
      </c>
      <c r="K229" s="116">
        <f>IF(MONTH($B229)=1,IF($G229=Paramètres!H$2,$D229,0),0)</f>
        <v>0</v>
      </c>
      <c r="L229" s="116">
        <f>IF(OR(MONTH($B229)=1,MONTH($B229)=2,MONTH($B229)=3),IF($G229=Paramètres!H$3,$D229,0),0)</f>
        <v>0</v>
      </c>
      <c r="M229" s="116">
        <f>IF(OR(MONTH($B229)=1,MONTH($B229)=2,MONTH($B229)=3),IF($G229=Paramètres!H$4,$D229,0),0)</f>
        <v>0</v>
      </c>
      <c r="N229" s="116">
        <f>IF(OR(MONTH($B229)=1,MONTH($B229)=2,MONTH($B229)=3),IF($G229=Paramètres!H$5,$D229,0),0)</f>
        <v>0</v>
      </c>
      <c r="O229" s="116">
        <f>IF(MONTH($B229)=1,IF($G229=Paramètres!F$4,$D229,0),0)</f>
        <v>0</v>
      </c>
      <c r="P229" s="116">
        <f>IF(MONTH($B229)=2,IF($G229=Paramètres!$H$2,$D229,0),0)</f>
        <v>0</v>
      </c>
      <c r="Q229" s="116">
        <f>IF(MONTH($B229)=2,IF($G229=Paramètres!$F$4,$D229,0),0)</f>
        <v>0</v>
      </c>
      <c r="R229" s="116">
        <f>IF(MONTH($B229)=3,IF($G229=Paramètres!$H$2,$D229,0),0)</f>
        <v>0</v>
      </c>
      <c r="S229" s="116">
        <f>IF(MONTH($B229)=3,IF($G229=Paramètres!$F$4,$D229,0),0)</f>
        <v>0</v>
      </c>
      <c r="T229" s="116">
        <f>IF(MONTH($B229)=4,IF($G229=Paramètres!$H$2,$D229,0),0)</f>
        <v>0</v>
      </c>
      <c r="U229" s="116">
        <f>IF(OR(MONTH($B229)=4,MONTH($B229)=5,MONTH($B229)=6),IF($G229=Paramètres!$H$3,$D229,0),0)</f>
        <v>0</v>
      </c>
      <c r="V229" s="116">
        <f>IF(OR(MONTH($B229)=4,MONTH($B229)=5,MONTH($B229)=6),IF($G229=Paramètres!$H$4,$D229,0),0)</f>
        <v>0</v>
      </c>
      <c r="W229" s="116">
        <f>IF(OR(MONTH($B229)=4,MONTH($B229)=5,MONTH($B229)=6),IF($G229=Paramètres!$H$5,$D229,0),0)</f>
        <v>0</v>
      </c>
      <c r="X229" s="116">
        <f>IF(MONTH($B229)=4,IF($G229=Paramètres!$F$4,$D229,0),0)</f>
        <v>0</v>
      </c>
      <c r="Y229" s="116">
        <f>IF(MONTH($B229)=5,IF($G229=Paramètres!$H$2,$D229,0),0)</f>
        <v>0</v>
      </c>
      <c r="Z229" s="116">
        <f>IF(MONTH($B229)=5,IF($G229=Paramètres!$F$4,$D229,0),0)</f>
        <v>0</v>
      </c>
      <c r="AA229" s="116">
        <f>IF(MONTH($B229)=6,IF($G229=Paramètres!$H$2,$D229,0),0)</f>
        <v>0</v>
      </c>
      <c r="AB229" s="116">
        <f>IF(MONTH($B229)=6,IF($G229=Paramètres!$F$4,$D229,0),0)</f>
        <v>0</v>
      </c>
      <c r="AC229" s="116">
        <f>IF(MONTH($B229)=7,IF($G229=Paramètres!$H$2,$D229,0),0)</f>
        <v>0</v>
      </c>
      <c r="AD229" s="116">
        <f>IF(OR(MONTH($B229)=7,MONTH($B229)=8,MONTH($B229)=9),IF($G229=Paramètres!$H$3,$D229,0),0)</f>
        <v>0</v>
      </c>
      <c r="AE229" s="116">
        <f>IF(OR(MONTH($B229)=7,MONTH($B229)=8,MONTH($B229)=9),IF($G229=Paramètres!$H$4,$D229,0),0)</f>
        <v>0</v>
      </c>
      <c r="AF229" s="116">
        <f>IF(OR(MONTH($B229)=7,MONTH($B229)=8,MONTH($B229)=9),IF($G229=Paramètres!$H$5,$D229,0),0)</f>
        <v>0</v>
      </c>
      <c r="AG229" s="116">
        <f>IF(MONTH($B229)=7,IF($G229=Paramètres!$F$4,$D229,0),0)</f>
        <v>0</v>
      </c>
      <c r="AH229" s="116">
        <f>IF(MONTH($B229)=8,IF($G229=Paramètres!$H$2,$D229,0),0)</f>
        <v>0</v>
      </c>
      <c r="AI229" s="116">
        <f>IF(MONTH($B229)=8,IF($G229=Paramètres!$F$4,$D229,0),0)</f>
        <v>0</v>
      </c>
      <c r="AJ229" s="116">
        <f>IF(MONTH($B229)=9,IF($G229=Paramètres!$H$2,$D229,0),0)</f>
        <v>0</v>
      </c>
      <c r="AK229" s="116">
        <f>IF(MONTH($B229)=9,IF($G229=Paramètres!$F$4,$D229,0),0)</f>
        <v>0</v>
      </c>
      <c r="AL229" s="116">
        <f>IF(MONTH($B229)=10,IF($G229=Paramètres!$H$2,$D229,0),0)</f>
        <v>0</v>
      </c>
      <c r="AM229" s="116">
        <f>IF(OR(MONTH($B229)=10,MONTH($B229)=11,MONTH($B229)=12),IF($G229=Paramètres!$H$3,$D229,0),0)</f>
        <v>0</v>
      </c>
      <c r="AN229" s="116">
        <f>IF(OR(MONTH($B229)=10,MONTH($B229)=11,MONTH($B229)=12),IF($G229=Paramètres!$H$4,$D229,0),0)</f>
        <v>0</v>
      </c>
      <c r="AO229" s="116">
        <f>IF(OR(MONTH($B229)=10,MONTH($B229)=11,MONTH($B229)=12),IF($G229=Paramètres!$H$5,$D229,0),0)</f>
        <v>0</v>
      </c>
      <c r="AP229" s="116">
        <f>IF(MONTH($B229)=10,IF($G229=Paramètres!$F$4,$D229,0),0)</f>
        <v>0</v>
      </c>
      <c r="AQ229" s="116">
        <f>IF(MONTH($B229)=11,IF($G229=Paramètres!$H$2,$D229,0),0)</f>
        <v>0</v>
      </c>
      <c r="AR229" s="116">
        <f>IF(MONTH($B229)=11,IF($G229=Paramètres!$F$4,$D229,0),0)</f>
        <v>0</v>
      </c>
      <c r="AS229" s="116">
        <f>IF(MONTH($B229)=12,IF($G229=Paramètres!$H$2,$D229,0),0)</f>
        <v>0</v>
      </c>
      <c r="AT229" s="116">
        <f>IF(MONTH($B229)=12,IF($G229=Paramètres!$F$4,$D229,0),0)</f>
        <v>0</v>
      </c>
      <c r="AU229" s="116">
        <f>IF($G229=Paramètres!D$2,$D229,0)</f>
        <v>0</v>
      </c>
      <c r="AV229" s="116">
        <f>IF($G229=Paramètres!D$3,$D229,0)</f>
        <v>0</v>
      </c>
      <c r="AW229" s="116">
        <f>IF($G229=Paramètres!D$4,$D229,0)</f>
        <v>0</v>
      </c>
      <c r="AX229" s="116">
        <f>IF($G229=Paramètres!D$5,$D229,0)</f>
        <v>0</v>
      </c>
      <c r="AY229" s="116">
        <f>IF($G229=Paramètres!D$6,$D229,0)</f>
        <v>0</v>
      </c>
      <c r="AZ229" s="116">
        <f>IF($G229=Paramètres!D$7,$D229,0)</f>
        <v>0</v>
      </c>
      <c r="BA229" s="116">
        <f>IF($G229=Paramètres!D$8,$D229,0)</f>
        <v>0</v>
      </c>
      <c r="BB229" s="116">
        <f>IF($G229=Paramètres!D$9,$D229,0)</f>
        <v>0</v>
      </c>
      <c r="BC229" s="116">
        <f>IF($G229=Paramètres!D$10,$D229,0)</f>
        <v>0</v>
      </c>
      <c r="BD229" s="116">
        <f>IF($G229=Paramètres!D$11,$D229,0)</f>
        <v>0</v>
      </c>
      <c r="BE229" s="116">
        <f>IF($G229=Paramètres!D$12,$D229,0)</f>
        <v>0</v>
      </c>
      <c r="BF229" s="116">
        <f>IF($G229=Paramètres!E$2,$D229,0)</f>
        <v>0</v>
      </c>
      <c r="BG229" s="116">
        <f>IF($G229=Paramètres!E$3,$D229,0)</f>
        <v>0</v>
      </c>
      <c r="BH229" s="116">
        <f>IF($G229=Paramètres!E$4,$D229,0)</f>
        <v>0</v>
      </c>
      <c r="BI229" s="116">
        <f>IF($G229=Paramètres!F$2,$D229,0)</f>
        <v>0</v>
      </c>
      <c r="BJ229" s="116">
        <f>IF($G229=Paramètres!F$3,$D229,0)</f>
        <v>0</v>
      </c>
      <c r="BK229" s="116">
        <f>IF($G229=Paramètres!F$5,$D229,0)</f>
        <v>0</v>
      </c>
      <c r="BL229" s="116">
        <f>IF($G229=Paramètres!F$6,$D229,0)</f>
        <v>0</v>
      </c>
      <c r="BM229" s="116">
        <f>IF($G229=Paramètres!F$7,$D229,0)</f>
        <v>0</v>
      </c>
      <c r="BN229" s="116">
        <f>IF($G229=Paramètres!F$8,$D229,0)</f>
        <v>0</v>
      </c>
      <c r="BO229" s="116">
        <f>IF($G229=Paramètres!F$9,$D229,0)</f>
        <v>0</v>
      </c>
      <c r="BP229" s="116">
        <f t="shared" si="131"/>
        <v>0</v>
      </c>
      <c r="BQ229" s="116">
        <f>IF($G229=Paramètres!H$6,$D229,0)</f>
        <v>0</v>
      </c>
      <c r="BR229" s="116">
        <f>IF($G229=Paramètres!I$2,$D229,0)</f>
        <v>0</v>
      </c>
      <c r="BS229" s="116">
        <f>IF($G229=Paramètres!I$3,$D229,0)</f>
        <v>0</v>
      </c>
      <c r="BT229" s="116">
        <f>IF($G229=Paramètres!I$4,$D229,0)</f>
        <v>0</v>
      </c>
      <c r="BU229" s="116">
        <f>IF($G229=Paramètres!J$2,$D229,0)</f>
        <v>0</v>
      </c>
      <c r="BV229" s="116">
        <f>IF($G229=Paramètres!J$3,$D229,0)</f>
        <v>0</v>
      </c>
      <c r="BW229" s="116">
        <f>IF($G229=Paramètres!J$4,$D229,0)</f>
        <v>0</v>
      </c>
      <c r="BX229" s="116">
        <f t="shared" si="133"/>
        <v>0</v>
      </c>
      <c r="BY229" s="116">
        <f t="shared" si="134"/>
        <v>0</v>
      </c>
      <c r="BZ229" s="116">
        <f t="shared" si="135"/>
        <v>0</v>
      </c>
      <c r="CA229" s="116">
        <f t="shared" si="136"/>
        <v>0</v>
      </c>
      <c r="CB229" s="116">
        <f t="shared" si="137"/>
        <v>0</v>
      </c>
      <c r="CC229" s="116">
        <f t="shared" si="138"/>
        <v>0</v>
      </c>
      <c r="CD229" s="116">
        <f t="shared" si="139"/>
        <v>0</v>
      </c>
      <c r="CE229" s="116">
        <f t="shared" si="140"/>
        <v>0</v>
      </c>
      <c r="CF229" s="116">
        <f t="shared" si="141"/>
        <v>0</v>
      </c>
      <c r="CG229" s="116">
        <f t="shared" si="142"/>
        <v>0</v>
      </c>
      <c r="CH229" s="116">
        <f t="shared" si="143"/>
        <v>0</v>
      </c>
      <c r="CI229" s="116">
        <f t="shared" si="144"/>
        <v>0</v>
      </c>
      <c r="CJ229" s="116">
        <f t="shared" si="145"/>
        <v>0</v>
      </c>
      <c r="CK229" s="116">
        <f t="shared" si="146"/>
        <v>0</v>
      </c>
      <c r="CL229" s="116">
        <f t="shared" si="147"/>
        <v>0</v>
      </c>
      <c r="CM229" s="116">
        <f t="shared" si="148"/>
        <v>0</v>
      </c>
      <c r="CN229" s="116">
        <f t="shared" si="149"/>
        <v>0</v>
      </c>
      <c r="CO229" s="116">
        <f t="shared" si="150"/>
        <v>0</v>
      </c>
      <c r="CP229" s="116">
        <f t="shared" si="151"/>
        <v>0</v>
      </c>
      <c r="CQ229" s="116">
        <f t="shared" si="152"/>
        <v>0</v>
      </c>
      <c r="CR229" s="116">
        <f t="shared" si="153"/>
        <v>0</v>
      </c>
      <c r="CS229" s="116">
        <f t="shared" si="154"/>
        <v>0</v>
      </c>
      <c r="CT229" s="116">
        <f t="shared" si="155"/>
        <v>0</v>
      </c>
      <c r="CU229" s="116">
        <f t="shared" si="156"/>
        <v>0</v>
      </c>
    </row>
    <row r="230" spans="5:99">
      <c r="E230" s="106"/>
      <c r="F230" s="109"/>
      <c r="G230" s="109"/>
      <c r="H230" s="109"/>
      <c r="I230" s="109"/>
      <c r="J230" s="110" t="str">
        <f t="shared" si="132"/>
        <v/>
      </c>
      <c r="K230" s="116">
        <f>IF(MONTH($B230)=1,IF($G230=Paramètres!H$2,$D230,0),0)</f>
        <v>0</v>
      </c>
      <c r="L230" s="116">
        <f>IF(OR(MONTH($B230)=1,MONTH($B230)=2,MONTH($B230)=3),IF($G230=Paramètres!H$3,$D230,0),0)</f>
        <v>0</v>
      </c>
      <c r="M230" s="116">
        <f>IF(OR(MONTH($B230)=1,MONTH($B230)=2,MONTH($B230)=3),IF($G230=Paramètres!H$4,$D230,0),0)</f>
        <v>0</v>
      </c>
      <c r="N230" s="116">
        <f>IF(OR(MONTH($B230)=1,MONTH($B230)=2,MONTH($B230)=3),IF($G230=Paramètres!H$5,$D230,0),0)</f>
        <v>0</v>
      </c>
      <c r="O230" s="116">
        <f>IF(MONTH($B230)=1,IF($G230=Paramètres!F$4,$D230,0),0)</f>
        <v>0</v>
      </c>
      <c r="P230" s="116">
        <f>IF(MONTH($B230)=2,IF($G230=Paramètres!$H$2,$D230,0),0)</f>
        <v>0</v>
      </c>
      <c r="Q230" s="116">
        <f>IF(MONTH($B230)=2,IF($G230=Paramètres!$F$4,$D230,0),0)</f>
        <v>0</v>
      </c>
      <c r="R230" s="116">
        <f>IF(MONTH($B230)=3,IF($G230=Paramètres!$H$2,$D230,0),0)</f>
        <v>0</v>
      </c>
      <c r="S230" s="116">
        <f>IF(MONTH($B230)=3,IF($G230=Paramètres!$F$4,$D230,0),0)</f>
        <v>0</v>
      </c>
      <c r="T230" s="116">
        <f>IF(MONTH($B230)=4,IF($G230=Paramètres!$H$2,$D230,0),0)</f>
        <v>0</v>
      </c>
      <c r="U230" s="116">
        <f>IF(OR(MONTH($B230)=4,MONTH($B230)=5,MONTH($B230)=6),IF($G230=Paramètres!$H$3,$D230,0),0)</f>
        <v>0</v>
      </c>
      <c r="V230" s="116">
        <f>IF(OR(MONTH($B230)=4,MONTH($B230)=5,MONTH($B230)=6),IF($G230=Paramètres!$H$4,$D230,0),0)</f>
        <v>0</v>
      </c>
      <c r="W230" s="116">
        <f>IF(OR(MONTH($B230)=4,MONTH($B230)=5,MONTH($B230)=6),IF($G230=Paramètres!$H$5,$D230,0),0)</f>
        <v>0</v>
      </c>
      <c r="X230" s="116">
        <f>IF(MONTH($B230)=4,IF($G230=Paramètres!$F$4,$D230,0),0)</f>
        <v>0</v>
      </c>
      <c r="Y230" s="116">
        <f>IF(MONTH($B230)=5,IF($G230=Paramètres!$H$2,$D230,0),0)</f>
        <v>0</v>
      </c>
      <c r="Z230" s="116">
        <f>IF(MONTH($B230)=5,IF($G230=Paramètres!$F$4,$D230,0),0)</f>
        <v>0</v>
      </c>
      <c r="AA230" s="116">
        <f>IF(MONTH($B230)=6,IF($G230=Paramètres!$H$2,$D230,0),0)</f>
        <v>0</v>
      </c>
      <c r="AB230" s="116">
        <f>IF(MONTH($B230)=6,IF($G230=Paramètres!$F$4,$D230,0),0)</f>
        <v>0</v>
      </c>
      <c r="AC230" s="116">
        <f>IF(MONTH($B230)=7,IF($G230=Paramètres!$H$2,$D230,0),0)</f>
        <v>0</v>
      </c>
      <c r="AD230" s="116">
        <f>IF(OR(MONTH($B230)=7,MONTH($B230)=8,MONTH($B230)=9),IF($G230=Paramètres!$H$3,$D230,0),0)</f>
        <v>0</v>
      </c>
      <c r="AE230" s="116">
        <f>IF(OR(MONTH($B230)=7,MONTH($B230)=8,MONTH($B230)=9),IF($G230=Paramètres!$H$4,$D230,0),0)</f>
        <v>0</v>
      </c>
      <c r="AF230" s="116">
        <f>IF(OR(MONTH($B230)=7,MONTH($B230)=8,MONTH($B230)=9),IF($G230=Paramètres!$H$5,$D230,0),0)</f>
        <v>0</v>
      </c>
      <c r="AG230" s="116">
        <f>IF(MONTH($B230)=7,IF($G230=Paramètres!$F$4,$D230,0),0)</f>
        <v>0</v>
      </c>
      <c r="AH230" s="116">
        <f>IF(MONTH($B230)=8,IF($G230=Paramètres!$H$2,$D230,0),0)</f>
        <v>0</v>
      </c>
      <c r="AI230" s="116">
        <f>IF(MONTH($B230)=8,IF($G230=Paramètres!$F$4,$D230,0),0)</f>
        <v>0</v>
      </c>
      <c r="AJ230" s="116">
        <f>IF(MONTH($B230)=9,IF($G230=Paramètres!$H$2,$D230,0),0)</f>
        <v>0</v>
      </c>
      <c r="AK230" s="116">
        <f>IF(MONTH($B230)=9,IF($G230=Paramètres!$F$4,$D230,0),0)</f>
        <v>0</v>
      </c>
      <c r="AL230" s="116">
        <f>IF(MONTH($B230)=10,IF($G230=Paramètres!$H$2,$D230,0),0)</f>
        <v>0</v>
      </c>
      <c r="AM230" s="116">
        <f>IF(OR(MONTH($B230)=10,MONTH($B230)=11,MONTH($B230)=12),IF($G230=Paramètres!$H$3,$D230,0),0)</f>
        <v>0</v>
      </c>
      <c r="AN230" s="116">
        <f>IF(OR(MONTH($B230)=10,MONTH($B230)=11,MONTH($B230)=12),IF($G230=Paramètres!$H$4,$D230,0),0)</f>
        <v>0</v>
      </c>
      <c r="AO230" s="116">
        <f>IF(OR(MONTH($B230)=10,MONTH($B230)=11,MONTH($B230)=12),IF($G230=Paramètres!$H$5,$D230,0),0)</f>
        <v>0</v>
      </c>
      <c r="AP230" s="116">
        <f>IF(MONTH($B230)=10,IF($G230=Paramètres!$F$4,$D230,0),0)</f>
        <v>0</v>
      </c>
      <c r="AQ230" s="116">
        <f>IF(MONTH($B230)=11,IF($G230=Paramètres!$H$2,$D230,0),0)</f>
        <v>0</v>
      </c>
      <c r="AR230" s="116">
        <f>IF(MONTH($B230)=11,IF($G230=Paramètres!$F$4,$D230,0),0)</f>
        <v>0</v>
      </c>
      <c r="AS230" s="116">
        <f>IF(MONTH($B230)=12,IF($G230=Paramètres!$H$2,$D230,0),0)</f>
        <v>0</v>
      </c>
      <c r="AT230" s="116">
        <f>IF(MONTH($B230)=12,IF($G230=Paramètres!$F$4,$D230,0),0)</f>
        <v>0</v>
      </c>
      <c r="AU230" s="116">
        <f>IF($G230=Paramètres!D$2,$D230,0)</f>
        <v>0</v>
      </c>
      <c r="AV230" s="116">
        <f>IF($G230=Paramètres!D$3,$D230,0)</f>
        <v>0</v>
      </c>
      <c r="AW230" s="116">
        <f>IF($G230=Paramètres!D$4,$D230,0)</f>
        <v>0</v>
      </c>
      <c r="AX230" s="116">
        <f>IF($G230=Paramètres!D$5,$D230,0)</f>
        <v>0</v>
      </c>
      <c r="AY230" s="116">
        <f>IF($G230=Paramètres!D$6,$D230,0)</f>
        <v>0</v>
      </c>
      <c r="AZ230" s="116">
        <f>IF($G230=Paramètres!D$7,$D230,0)</f>
        <v>0</v>
      </c>
      <c r="BA230" s="116">
        <f>IF($G230=Paramètres!D$8,$D230,0)</f>
        <v>0</v>
      </c>
      <c r="BB230" s="116">
        <f>IF($G230=Paramètres!D$9,$D230,0)</f>
        <v>0</v>
      </c>
      <c r="BC230" s="116">
        <f>IF($G230=Paramètres!D$10,$D230,0)</f>
        <v>0</v>
      </c>
      <c r="BD230" s="116">
        <f>IF($G230=Paramètres!D$11,$D230,0)</f>
        <v>0</v>
      </c>
      <c r="BE230" s="116">
        <f>IF($G230=Paramètres!D$12,$D230,0)</f>
        <v>0</v>
      </c>
      <c r="BF230" s="116">
        <f>IF($G230=Paramètres!E$2,$D230,0)</f>
        <v>0</v>
      </c>
      <c r="BG230" s="116">
        <f>IF($G230=Paramètres!E$3,$D230,0)</f>
        <v>0</v>
      </c>
      <c r="BH230" s="116">
        <f>IF($G230=Paramètres!E$4,$D230,0)</f>
        <v>0</v>
      </c>
      <c r="BI230" s="116">
        <f>IF($G230=Paramètres!F$2,$D230,0)</f>
        <v>0</v>
      </c>
      <c r="BJ230" s="116">
        <f>IF($G230=Paramètres!F$3,$D230,0)</f>
        <v>0</v>
      </c>
      <c r="BK230" s="116">
        <f>IF($G230=Paramètres!F$5,$D230,0)</f>
        <v>0</v>
      </c>
      <c r="BL230" s="116">
        <f>IF($G230=Paramètres!F$6,$D230,0)</f>
        <v>0</v>
      </c>
      <c r="BM230" s="116">
        <f>IF($G230=Paramètres!F$7,$D230,0)</f>
        <v>0</v>
      </c>
      <c r="BN230" s="116">
        <f>IF($G230=Paramètres!F$8,$D230,0)</f>
        <v>0</v>
      </c>
      <c r="BO230" s="116">
        <f>IF($G230=Paramètres!F$9,$D230,0)</f>
        <v>0</v>
      </c>
      <c r="BP230" s="116">
        <f t="shared" si="131"/>
        <v>0</v>
      </c>
      <c r="BQ230" s="116">
        <f>IF($G230=Paramètres!H$6,$D230,0)</f>
        <v>0</v>
      </c>
      <c r="BR230" s="116">
        <f>IF($G230=Paramètres!I$2,$D230,0)</f>
        <v>0</v>
      </c>
      <c r="BS230" s="116">
        <f>IF($G230=Paramètres!I$3,$D230,0)</f>
        <v>0</v>
      </c>
      <c r="BT230" s="116">
        <f>IF($G230=Paramètres!I$4,$D230,0)</f>
        <v>0</v>
      </c>
      <c r="BU230" s="116">
        <f>IF($G230=Paramètres!J$2,$D230,0)</f>
        <v>0</v>
      </c>
      <c r="BV230" s="116">
        <f>IF($G230=Paramètres!J$3,$D230,0)</f>
        <v>0</v>
      </c>
      <c r="BW230" s="116">
        <f>IF($G230=Paramètres!J$4,$D230,0)</f>
        <v>0</v>
      </c>
      <c r="BX230" s="116">
        <f t="shared" si="133"/>
        <v>0</v>
      </c>
      <c r="BY230" s="116">
        <f t="shared" si="134"/>
        <v>0</v>
      </c>
      <c r="BZ230" s="116">
        <f t="shared" si="135"/>
        <v>0</v>
      </c>
      <c r="CA230" s="116">
        <f t="shared" si="136"/>
        <v>0</v>
      </c>
      <c r="CB230" s="116">
        <f t="shared" si="137"/>
        <v>0</v>
      </c>
      <c r="CC230" s="116">
        <f t="shared" si="138"/>
        <v>0</v>
      </c>
      <c r="CD230" s="116">
        <f t="shared" si="139"/>
        <v>0</v>
      </c>
      <c r="CE230" s="116">
        <f t="shared" si="140"/>
        <v>0</v>
      </c>
      <c r="CF230" s="116">
        <f t="shared" si="141"/>
        <v>0</v>
      </c>
      <c r="CG230" s="116">
        <f t="shared" si="142"/>
        <v>0</v>
      </c>
      <c r="CH230" s="116">
        <f t="shared" si="143"/>
        <v>0</v>
      </c>
      <c r="CI230" s="116">
        <f t="shared" si="144"/>
        <v>0</v>
      </c>
      <c r="CJ230" s="116">
        <f t="shared" si="145"/>
        <v>0</v>
      </c>
      <c r="CK230" s="116">
        <f t="shared" si="146"/>
        <v>0</v>
      </c>
      <c r="CL230" s="116">
        <f t="shared" si="147"/>
        <v>0</v>
      </c>
      <c r="CM230" s="116">
        <f t="shared" si="148"/>
        <v>0</v>
      </c>
      <c r="CN230" s="116">
        <f t="shared" si="149"/>
        <v>0</v>
      </c>
      <c r="CO230" s="116">
        <f t="shared" si="150"/>
        <v>0</v>
      </c>
      <c r="CP230" s="116">
        <f t="shared" si="151"/>
        <v>0</v>
      </c>
      <c r="CQ230" s="116">
        <f t="shared" si="152"/>
        <v>0</v>
      </c>
      <c r="CR230" s="116">
        <f t="shared" si="153"/>
        <v>0</v>
      </c>
      <c r="CS230" s="116">
        <f t="shared" si="154"/>
        <v>0</v>
      </c>
      <c r="CT230" s="116">
        <f t="shared" si="155"/>
        <v>0</v>
      </c>
      <c r="CU230" s="116">
        <f t="shared" si="156"/>
        <v>0</v>
      </c>
    </row>
    <row r="231" spans="5:99">
      <c r="E231" s="106"/>
      <c r="F231" s="109"/>
      <c r="G231" s="109"/>
      <c r="H231" s="109"/>
      <c r="I231" s="109"/>
      <c r="J231" s="110" t="str">
        <f t="shared" si="132"/>
        <v/>
      </c>
      <c r="K231" s="116">
        <f>IF(MONTH($B231)=1,IF($G231=Paramètres!H$2,$D231,0),0)</f>
        <v>0</v>
      </c>
      <c r="L231" s="116">
        <f>IF(OR(MONTH($B231)=1,MONTH($B231)=2,MONTH($B231)=3),IF($G231=Paramètres!H$3,$D231,0),0)</f>
        <v>0</v>
      </c>
      <c r="M231" s="116">
        <f>IF(OR(MONTH($B231)=1,MONTH($B231)=2,MONTH($B231)=3),IF($G231=Paramètres!H$4,$D231,0),0)</f>
        <v>0</v>
      </c>
      <c r="N231" s="116">
        <f>IF(OR(MONTH($B231)=1,MONTH($B231)=2,MONTH($B231)=3),IF($G231=Paramètres!H$5,$D231,0),0)</f>
        <v>0</v>
      </c>
      <c r="O231" s="116">
        <f>IF(MONTH($B231)=1,IF($G231=Paramètres!F$4,$D231,0),0)</f>
        <v>0</v>
      </c>
      <c r="P231" s="116">
        <f>IF(MONTH($B231)=2,IF($G231=Paramètres!$H$2,$D231,0),0)</f>
        <v>0</v>
      </c>
      <c r="Q231" s="116">
        <f>IF(MONTH($B231)=2,IF($G231=Paramètres!$F$4,$D231,0),0)</f>
        <v>0</v>
      </c>
      <c r="R231" s="116">
        <f>IF(MONTH($B231)=3,IF($G231=Paramètres!$H$2,$D231,0),0)</f>
        <v>0</v>
      </c>
      <c r="S231" s="116">
        <f>IF(MONTH($B231)=3,IF($G231=Paramètres!$F$4,$D231,0),0)</f>
        <v>0</v>
      </c>
      <c r="T231" s="116">
        <f>IF(MONTH($B231)=4,IF($G231=Paramètres!$H$2,$D231,0),0)</f>
        <v>0</v>
      </c>
      <c r="U231" s="116">
        <f>IF(OR(MONTH($B231)=4,MONTH($B231)=5,MONTH($B231)=6),IF($G231=Paramètres!$H$3,$D231,0),0)</f>
        <v>0</v>
      </c>
      <c r="V231" s="116">
        <f>IF(OR(MONTH($B231)=4,MONTH($B231)=5,MONTH($B231)=6),IF($G231=Paramètres!$H$4,$D231,0),0)</f>
        <v>0</v>
      </c>
      <c r="W231" s="116">
        <f>IF(OR(MONTH($B231)=4,MONTH($B231)=5,MONTH($B231)=6),IF($G231=Paramètres!$H$5,$D231,0),0)</f>
        <v>0</v>
      </c>
      <c r="X231" s="116">
        <f>IF(MONTH($B231)=4,IF($G231=Paramètres!$F$4,$D231,0),0)</f>
        <v>0</v>
      </c>
      <c r="Y231" s="116">
        <f>IF(MONTH($B231)=5,IF($G231=Paramètres!$H$2,$D231,0),0)</f>
        <v>0</v>
      </c>
      <c r="Z231" s="116">
        <f>IF(MONTH($B231)=5,IF($G231=Paramètres!$F$4,$D231,0),0)</f>
        <v>0</v>
      </c>
      <c r="AA231" s="116">
        <f>IF(MONTH($B231)=6,IF($G231=Paramètres!$H$2,$D231,0),0)</f>
        <v>0</v>
      </c>
      <c r="AB231" s="116">
        <f>IF(MONTH($B231)=6,IF($G231=Paramètres!$F$4,$D231,0),0)</f>
        <v>0</v>
      </c>
      <c r="AC231" s="116">
        <f>IF(MONTH($B231)=7,IF($G231=Paramètres!$H$2,$D231,0),0)</f>
        <v>0</v>
      </c>
      <c r="AD231" s="116">
        <f>IF(OR(MONTH($B231)=7,MONTH($B231)=8,MONTH($B231)=9),IF($G231=Paramètres!$H$3,$D231,0),0)</f>
        <v>0</v>
      </c>
      <c r="AE231" s="116">
        <f>IF(OR(MONTH($B231)=7,MONTH($B231)=8,MONTH($B231)=9),IF($G231=Paramètres!$H$4,$D231,0),0)</f>
        <v>0</v>
      </c>
      <c r="AF231" s="116">
        <f>IF(OR(MONTH($B231)=7,MONTH($B231)=8,MONTH($B231)=9),IF($G231=Paramètres!$H$5,$D231,0),0)</f>
        <v>0</v>
      </c>
      <c r="AG231" s="116">
        <f>IF(MONTH($B231)=7,IF($G231=Paramètres!$F$4,$D231,0),0)</f>
        <v>0</v>
      </c>
      <c r="AH231" s="116">
        <f>IF(MONTH($B231)=8,IF($G231=Paramètres!$H$2,$D231,0),0)</f>
        <v>0</v>
      </c>
      <c r="AI231" s="116">
        <f>IF(MONTH($B231)=8,IF($G231=Paramètres!$F$4,$D231,0),0)</f>
        <v>0</v>
      </c>
      <c r="AJ231" s="116">
        <f>IF(MONTH($B231)=9,IF($G231=Paramètres!$H$2,$D231,0),0)</f>
        <v>0</v>
      </c>
      <c r="AK231" s="116">
        <f>IF(MONTH($B231)=9,IF($G231=Paramètres!$F$4,$D231,0),0)</f>
        <v>0</v>
      </c>
      <c r="AL231" s="116">
        <f>IF(MONTH($B231)=10,IF($G231=Paramètres!$H$2,$D231,0),0)</f>
        <v>0</v>
      </c>
      <c r="AM231" s="116">
        <f>IF(OR(MONTH($B231)=10,MONTH($B231)=11,MONTH($B231)=12),IF($G231=Paramètres!$H$3,$D231,0),0)</f>
        <v>0</v>
      </c>
      <c r="AN231" s="116">
        <f>IF(OR(MONTH($B231)=10,MONTH($B231)=11,MONTH($B231)=12),IF($G231=Paramètres!$H$4,$D231,0),0)</f>
        <v>0</v>
      </c>
      <c r="AO231" s="116">
        <f>IF(OR(MONTH($B231)=10,MONTH($B231)=11,MONTH($B231)=12),IF($G231=Paramètres!$H$5,$D231,0),0)</f>
        <v>0</v>
      </c>
      <c r="AP231" s="116">
        <f>IF(MONTH($B231)=10,IF($G231=Paramètres!$F$4,$D231,0),0)</f>
        <v>0</v>
      </c>
      <c r="AQ231" s="116">
        <f>IF(MONTH($B231)=11,IF($G231=Paramètres!$H$2,$D231,0),0)</f>
        <v>0</v>
      </c>
      <c r="AR231" s="116">
        <f>IF(MONTH($B231)=11,IF($G231=Paramètres!$F$4,$D231,0),0)</f>
        <v>0</v>
      </c>
      <c r="AS231" s="116">
        <f>IF(MONTH($B231)=12,IF($G231=Paramètres!$H$2,$D231,0),0)</f>
        <v>0</v>
      </c>
      <c r="AT231" s="116">
        <f>IF(MONTH($B231)=12,IF($G231=Paramètres!$F$4,$D231,0),0)</f>
        <v>0</v>
      </c>
      <c r="AU231" s="116">
        <f>IF($G231=Paramètres!D$2,$D231,0)</f>
        <v>0</v>
      </c>
      <c r="AV231" s="116">
        <f>IF($G231=Paramètres!D$3,$D231,0)</f>
        <v>0</v>
      </c>
      <c r="AW231" s="116">
        <f>IF($G231=Paramètres!D$4,$D231,0)</f>
        <v>0</v>
      </c>
      <c r="AX231" s="116">
        <f>IF($G231=Paramètres!D$5,$D231,0)</f>
        <v>0</v>
      </c>
      <c r="AY231" s="116">
        <f>IF($G231=Paramètres!D$6,$D231,0)</f>
        <v>0</v>
      </c>
      <c r="AZ231" s="116">
        <f>IF($G231=Paramètres!D$7,$D231,0)</f>
        <v>0</v>
      </c>
      <c r="BA231" s="116">
        <f>IF($G231=Paramètres!D$8,$D231,0)</f>
        <v>0</v>
      </c>
      <c r="BB231" s="116">
        <f>IF($G231=Paramètres!D$9,$D231,0)</f>
        <v>0</v>
      </c>
      <c r="BC231" s="116">
        <f>IF($G231=Paramètres!D$10,$D231,0)</f>
        <v>0</v>
      </c>
      <c r="BD231" s="116">
        <f>IF($G231=Paramètres!D$11,$D231,0)</f>
        <v>0</v>
      </c>
      <c r="BE231" s="116">
        <f>IF($G231=Paramètres!D$12,$D231,0)</f>
        <v>0</v>
      </c>
      <c r="BF231" s="116">
        <f>IF($G231=Paramètres!E$2,$D231,0)</f>
        <v>0</v>
      </c>
      <c r="BG231" s="116">
        <f>IF($G231=Paramètres!E$3,$D231,0)</f>
        <v>0</v>
      </c>
      <c r="BH231" s="116">
        <f>IF($G231=Paramètres!E$4,$D231,0)</f>
        <v>0</v>
      </c>
      <c r="BI231" s="116">
        <f>IF($G231=Paramètres!F$2,$D231,0)</f>
        <v>0</v>
      </c>
      <c r="BJ231" s="116">
        <f>IF($G231=Paramètres!F$3,$D231,0)</f>
        <v>0</v>
      </c>
      <c r="BK231" s="116">
        <f>IF($G231=Paramètres!F$5,$D231,0)</f>
        <v>0</v>
      </c>
      <c r="BL231" s="116">
        <f>IF($G231=Paramètres!F$6,$D231,0)</f>
        <v>0</v>
      </c>
      <c r="BM231" s="116">
        <f>IF($G231=Paramètres!F$7,$D231,0)</f>
        <v>0</v>
      </c>
      <c r="BN231" s="116">
        <f>IF($G231=Paramètres!F$8,$D231,0)</f>
        <v>0</v>
      </c>
      <c r="BO231" s="116">
        <f>IF($G231=Paramètres!F$9,$D231,0)</f>
        <v>0</v>
      </c>
      <c r="BP231" s="116">
        <f t="shared" si="131"/>
        <v>0</v>
      </c>
      <c r="BQ231" s="116">
        <f>IF($G231=Paramètres!H$6,$D231,0)</f>
        <v>0</v>
      </c>
      <c r="BR231" s="116">
        <f>IF($G231=Paramètres!I$2,$D231,0)</f>
        <v>0</v>
      </c>
      <c r="BS231" s="116">
        <f>IF($G231=Paramètres!I$3,$D231,0)</f>
        <v>0</v>
      </c>
      <c r="BT231" s="116">
        <f>IF($G231=Paramètres!I$4,$D231,0)</f>
        <v>0</v>
      </c>
      <c r="BU231" s="116">
        <f>IF($G231=Paramètres!J$2,$D231,0)</f>
        <v>0</v>
      </c>
      <c r="BV231" s="116">
        <f>IF($G231=Paramètres!J$3,$D231,0)</f>
        <v>0</v>
      </c>
      <c r="BW231" s="116">
        <f>IF($G231=Paramètres!J$4,$D231,0)</f>
        <v>0</v>
      </c>
      <c r="BX231" s="116">
        <f t="shared" si="133"/>
        <v>0</v>
      </c>
      <c r="BY231" s="116">
        <f t="shared" si="134"/>
        <v>0</v>
      </c>
      <c r="BZ231" s="116">
        <f t="shared" si="135"/>
        <v>0</v>
      </c>
      <c r="CA231" s="116">
        <f t="shared" si="136"/>
        <v>0</v>
      </c>
      <c r="CB231" s="116">
        <f t="shared" si="137"/>
        <v>0</v>
      </c>
      <c r="CC231" s="116">
        <f t="shared" si="138"/>
        <v>0</v>
      </c>
      <c r="CD231" s="116">
        <f t="shared" si="139"/>
        <v>0</v>
      </c>
      <c r="CE231" s="116">
        <f t="shared" si="140"/>
        <v>0</v>
      </c>
      <c r="CF231" s="116">
        <f t="shared" si="141"/>
        <v>0</v>
      </c>
      <c r="CG231" s="116">
        <f t="shared" si="142"/>
        <v>0</v>
      </c>
      <c r="CH231" s="116">
        <f t="shared" si="143"/>
        <v>0</v>
      </c>
      <c r="CI231" s="116">
        <f t="shared" si="144"/>
        <v>0</v>
      </c>
      <c r="CJ231" s="116">
        <f t="shared" si="145"/>
        <v>0</v>
      </c>
      <c r="CK231" s="116">
        <f t="shared" si="146"/>
        <v>0</v>
      </c>
      <c r="CL231" s="116">
        <f t="shared" si="147"/>
        <v>0</v>
      </c>
      <c r="CM231" s="116">
        <f t="shared" si="148"/>
        <v>0</v>
      </c>
      <c r="CN231" s="116">
        <f t="shared" si="149"/>
        <v>0</v>
      </c>
      <c r="CO231" s="116">
        <f t="shared" si="150"/>
        <v>0</v>
      </c>
      <c r="CP231" s="116">
        <f t="shared" si="151"/>
        <v>0</v>
      </c>
      <c r="CQ231" s="116">
        <f t="shared" si="152"/>
        <v>0</v>
      </c>
      <c r="CR231" s="116">
        <f t="shared" si="153"/>
        <v>0</v>
      </c>
      <c r="CS231" s="116">
        <f t="shared" si="154"/>
        <v>0</v>
      </c>
      <c r="CT231" s="116">
        <f t="shared" si="155"/>
        <v>0</v>
      </c>
      <c r="CU231" s="116">
        <f t="shared" si="156"/>
        <v>0</v>
      </c>
    </row>
    <row r="232" spans="5:99">
      <c r="E232" s="106"/>
      <c r="F232" s="109"/>
      <c r="G232" s="109"/>
      <c r="H232" s="109"/>
      <c r="I232" s="109"/>
      <c r="J232" s="110" t="str">
        <f t="shared" si="132"/>
        <v/>
      </c>
      <c r="K232" s="116">
        <f>IF(MONTH($B232)=1,IF($G232=Paramètres!H$2,$D232,0),0)</f>
        <v>0</v>
      </c>
      <c r="L232" s="116">
        <f>IF(OR(MONTH($B232)=1,MONTH($B232)=2,MONTH($B232)=3),IF($G232=Paramètres!H$3,$D232,0),0)</f>
        <v>0</v>
      </c>
      <c r="M232" s="116">
        <f>IF(OR(MONTH($B232)=1,MONTH($B232)=2,MONTH($B232)=3),IF($G232=Paramètres!H$4,$D232,0),0)</f>
        <v>0</v>
      </c>
      <c r="N232" s="116">
        <f>IF(OR(MONTH($B232)=1,MONTH($B232)=2,MONTH($B232)=3),IF($G232=Paramètres!H$5,$D232,0),0)</f>
        <v>0</v>
      </c>
      <c r="O232" s="116">
        <f>IF(MONTH($B232)=1,IF($G232=Paramètres!F$4,$D232,0),0)</f>
        <v>0</v>
      </c>
      <c r="P232" s="116">
        <f>IF(MONTH($B232)=2,IF($G232=Paramètres!$H$2,$D232,0),0)</f>
        <v>0</v>
      </c>
      <c r="Q232" s="116">
        <f>IF(MONTH($B232)=2,IF($G232=Paramètres!$F$4,$D232,0),0)</f>
        <v>0</v>
      </c>
      <c r="R232" s="116">
        <f>IF(MONTH($B232)=3,IF($G232=Paramètres!$H$2,$D232,0),0)</f>
        <v>0</v>
      </c>
      <c r="S232" s="116">
        <f>IF(MONTH($B232)=3,IF($G232=Paramètres!$F$4,$D232,0),0)</f>
        <v>0</v>
      </c>
      <c r="T232" s="116">
        <f>IF(MONTH($B232)=4,IF($G232=Paramètres!$H$2,$D232,0),0)</f>
        <v>0</v>
      </c>
      <c r="U232" s="116">
        <f>IF(OR(MONTH($B232)=4,MONTH($B232)=5,MONTH($B232)=6),IF($G232=Paramètres!$H$3,$D232,0),0)</f>
        <v>0</v>
      </c>
      <c r="V232" s="116">
        <f>IF(OR(MONTH($B232)=4,MONTH($B232)=5,MONTH($B232)=6),IF($G232=Paramètres!$H$4,$D232,0),0)</f>
        <v>0</v>
      </c>
      <c r="W232" s="116">
        <f>IF(OR(MONTH($B232)=4,MONTH($B232)=5,MONTH($B232)=6),IF($G232=Paramètres!$H$5,$D232,0),0)</f>
        <v>0</v>
      </c>
      <c r="X232" s="116">
        <f>IF(MONTH($B232)=4,IF($G232=Paramètres!$F$4,$D232,0),0)</f>
        <v>0</v>
      </c>
      <c r="Y232" s="116">
        <f>IF(MONTH($B232)=5,IF($G232=Paramètres!$H$2,$D232,0),0)</f>
        <v>0</v>
      </c>
      <c r="Z232" s="116">
        <f>IF(MONTH($B232)=5,IF($G232=Paramètres!$F$4,$D232,0),0)</f>
        <v>0</v>
      </c>
      <c r="AA232" s="116">
        <f>IF(MONTH($B232)=6,IF($G232=Paramètres!$H$2,$D232,0),0)</f>
        <v>0</v>
      </c>
      <c r="AB232" s="116">
        <f>IF(MONTH($B232)=6,IF($G232=Paramètres!$F$4,$D232,0),0)</f>
        <v>0</v>
      </c>
      <c r="AC232" s="116">
        <f>IF(MONTH($B232)=7,IF($G232=Paramètres!$H$2,$D232,0),0)</f>
        <v>0</v>
      </c>
      <c r="AD232" s="116">
        <f>IF(OR(MONTH($B232)=7,MONTH($B232)=8,MONTH($B232)=9),IF($G232=Paramètres!$H$3,$D232,0),0)</f>
        <v>0</v>
      </c>
      <c r="AE232" s="116">
        <f>IF(OR(MONTH($B232)=7,MONTH($B232)=8,MONTH($B232)=9),IF($G232=Paramètres!$H$4,$D232,0),0)</f>
        <v>0</v>
      </c>
      <c r="AF232" s="116">
        <f>IF(OR(MONTH($B232)=7,MONTH($B232)=8,MONTH($B232)=9),IF($G232=Paramètres!$H$5,$D232,0),0)</f>
        <v>0</v>
      </c>
      <c r="AG232" s="116">
        <f>IF(MONTH($B232)=7,IF($G232=Paramètres!$F$4,$D232,0),0)</f>
        <v>0</v>
      </c>
      <c r="AH232" s="116">
        <f>IF(MONTH($B232)=8,IF($G232=Paramètres!$H$2,$D232,0),0)</f>
        <v>0</v>
      </c>
      <c r="AI232" s="116">
        <f>IF(MONTH($B232)=8,IF($G232=Paramètres!$F$4,$D232,0),0)</f>
        <v>0</v>
      </c>
      <c r="AJ232" s="116">
        <f>IF(MONTH($B232)=9,IF($G232=Paramètres!$H$2,$D232,0),0)</f>
        <v>0</v>
      </c>
      <c r="AK232" s="116">
        <f>IF(MONTH($B232)=9,IF($G232=Paramètres!$F$4,$D232,0),0)</f>
        <v>0</v>
      </c>
      <c r="AL232" s="116">
        <f>IF(MONTH($B232)=10,IF($G232=Paramètres!$H$2,$D232,0),0)</f>
        <v>0</v>
      </c>
      <c r="AM232" s="116">
        <f>IF(OR(MONTH($B232)=10,MONTH($B232)=11,MONTH($B232)=12),IF($G232=Paramètres!$H$3,$D232,0),0)</f>
        <v>0</v>
      </c>
      <c r="AN232" s="116">
        <f>IF(OR(MONTH($B232)=10,MONTH($B232)=11,MONTH($B232)=12),IF($G232=Paramètres!$H$4,$D232,0),0)</f>
        <v>0</v>
      </c>
      <c r="AO232" s="116">
        <f>IF(OR(MONTH($B232)=10,MONTH($B232)=11,MONTH($B232)=12),IF($G232=Paramètres!$H$5,$D232,0),0)</f>
        <v>0</v>
      </c>
      <c r="AP232" s="116">
        <f>IF(MONTH($B232)=10,IF($G232=Paramètres!$F$4,$D232,0),0)</f>
        <v>0</v>
      </c>
      <c r="AQ232" s="116">
        <f>IF(MONTH($B232)=11,IF($G232=Paramètres!$H$2,$D232,0),0)</f>
        <v>0</v>
      </c>
      <c r="AR232" s="116">
        <f>IF(MONTH($B232)=11,IF($G232=Paramètres!$F$4,$D232,0),0)</f>
        <v>0</v>
      </c>
      <c r="AS232" s="116">
        <f>IF(MONTH($B232)=12,IF($G232=Paramètres!$H$2,$D232,0),0)</f>
        <v>0</v>
      </c>
      <c r="AT232" s="116">
        <f>IF(MONTH($B232)=12,IF($G232=Paramètres!$F$4,$D232,0),0)</f>
        <v>0</v>
      </c>
      <c r="AU232" s="116">
        <f>IF($G232=Paramètres!D$2,$D232,0)</f>
        <v>0</v>
      </c>
      <c r="AV232" s="116">
        <f>IF($G232=Paramètres!D$3,$D232,0)</f>
        <v>0</v>
      </c>
      <c r="AW232" s="116">
        <f>IF($G232=Paramètres!D$4,$D232,0)</f>
        <v>0</v>
      </c>
      <c r="AX232" s="116">
        <f>IF($G232=Paramètres!D$5,$D232,0)</f>
        <v>0</v>
      </c>
      <c r="AY232" s="116">
        <f>IF($G232=Paramètres!D$6,$D232,0)</f>
        <v>0</v>
      </c>
      <c r="AZ232" s="116">
        <f>IF($G232=Paramètres!D$7,$D232,0)</f>
        <v>0</v>
      </c>
      <c r="BA232" s="116">
        <f>IF($G232=Paramètres!D$8,$D232,0)</f>
        <v>0</v>
      </c>
      <c r="BB232" s="116">
        <f>IF($G232=Paramètres!D$9,$D232,0)</f>
        <v>0</v>
      </c>
      <c r="BC232" s="116">
        <f>IF($G232=Paramètres!D$10,$D232,0)</f>
        <v>0</v>
      </c>
      <c r="BD232" s="116">
        <f>IF($G232=Paramètres!D$11,$D232,0)</f>
        <v>0</v>
      </c>
      <c r="BE232" s="116">
        <f>IF($G232=Paramètres!D$12,$D232,0)</f>
        <v>0</v>
      </c>
      <c r="BF232" s="116">
        <f>IF($G232=Paramètres!E$2,$D232,0)</f>
        <v>0</v>
      </c>
      <c r="BG232" s="116">
        <f>IF($G232=Paramètres!E$3,$D232,0)</f>
        <v>0</v>
      </c>
      <c r="BH232" s="116">
        <f>IF($G232=Paramètres!E$4,$D232,0)</f>
        <v>0</v>
      </c>
      <c r="BI232" s="116">
        <f>IF($G232=Paramètres!F$2,$D232,0)</f>
        <v>0</v>
      </c>
      <c r="BJ232" s="116">
        <f>IF($G232=Paramètres!F$3,$D232,0)</f>
        <v>0</v>
      </c>
      <c r="BK232" s="116">
        <f>IF($G232=Paramètres!F$5,$D232,0)</f>
        <v>0</v>
      </c>
      <c r="BL232" s="116">
        <f>IF($G232=Paramètres!F$6,$D232,0)</f>
        <v>0</v>
      </c>
      <c r="BM232" s="116">
        <f>IF($G232=Paramètres!F$7,$D232,0)</f>
        <v>0</v>
      </c>
      <c r="BN232" s="116">
        <f>IF($G232=Paramètres!F$8,$D232,0)</f>
        <v>0</v>
      </c>
      <c r="BO232" s="116">
        <f>IF($G232=Paramètres!F$9,$D232,0)</f>
        <v>0</v>
      </c>
      <c r="BP232" s="116">
        <f t="shared" si="131"/>
        <v>0</v>
      </c>
      <c r="BQ232" s="116">
        <f>IF($G232=Paramètres!H$6,$D232,0)</f>
        <v>0</v>
      </c>
      <c r="BR232" s="116">
        <f>IF($G232=Paramètres!I$2,$D232,0)</f>
        <v>0</v>
      </c>
      <c r="BS232" s="116">
        <f>IF($G232=Paramètres!I$3,$D232,0)</f>
        <v>0</v>
      </c>
      <c r="BT232" s="116">
        <f>IF($G232=Paramètres!I$4,$D232,0)</f>
        <v>0</v>
      </c>
      <c r="BU232" s="116">
        <f>IF($G232=Paramètres!J$2,$D232,0)</f>
        <v>0</v>
      </c>
      <c r="BV232" s="116">
        <f>IF($G232=Paramètres!J$3,$D232,0)</f>
        <v>0</v>
      </c>
      <c r="BW232" s="116">
        <f>IF($G232=Paramètres!J$4,$D232,0)</f>
        <v>0</v>
      </c>
      <c r="BX232" s="116">
        <f t="shared" si="133"/>
        <v>0</v>
      </c>
      <c r="BY232" s="116">
        <f t="shared" si="134"/>
        <v>0</v>
      </c>
      <c r="BZ232" s="116">
        <f t="shared" si="135"/>
        <v>0</v>
      </c>
      <c r="CA232" s="116">
        <f t="shared" si="136"/>
        <v>0</v>
      </c>
      <c r="CB232" s="116">
        <f t="shared" si="137"/>
        <v>0</v>
      </c>
      <c r="CC232" s="116">
        <f t="shared" si="138"/>
        <v>0</v>
      </c>
      <c r="CD232" s="116">
        <f t="shared" si="139"/>
        <v>0</v>
      </c>
      <c r="CE232" s="116">
        <f t="shared" si="140"/>
        <v>0</v>
      </c>
      <c r="CF232" s="116">
        <f t="shared" si="141"/>
        <v>0</v>
      </c>
      <c r="CG232" s="116">
        <f t="shared" si="142"/>
        <v>0</v>
      </c>
      <c r="CH232" s="116">
        <f t="shared" si="143"/>
        <v>0</v>
      </c>
      <c r="CI232" s="116">
        <f t="shared" si="144"/>
        <v>0</v>
      </c>
      <c r="CJ232" s="116">
        <f t="shared" si="145"/>
        <v>0</v>
      </c>
      <c r="CK232" s="116">
        <f t="shared" si="146"/>
        <v>0</v>
      </c>
      <c r="CL232" s="116">
        <f t="shared" si="147"/>
        <v>0</v>
      </c>
      <c r="CM232" s="116">
        <f t="shared" si="148"/>
        <v>0</v>
      </c>
      <c r="CN232" s="116">
        <f t="shared" si="149"/>
        <v>0</v>
      </c>
      <c r="CO232" s="116">
        <f t="shared" si="150"/>
        <v>0</v>
      </c>
      <c r="CP232" s="116">
        <f t="shared" si="151"/>
        <v>0</v>
      </c>
      <c r="CQ232" s="116">
        <f t="shared" si="152"/>
        <v>0</v>
      </c>
      <c r="CR232" s="116">
        <f t="shared" si="153"/>
        <v>0</v>
      </c>
      <c r="CS232" s="116">
        <f t="shared" si="154"/>
        <v>0</v>
      </c>
      <c r="CT232" s="116">
        <f t="shared" si="155"/>
        <v>0</v>
      </c>
      <c r="CU232" s="116">
        <f t="shared" si="156"/>
        <v>0</v>
      </c>
    </row>
    <row r="233" spans="5:99">
      <c r="E233" s="106"/>
      <c r="F233" s="109"/>
      <c r="G233" s="109"/>
      <c r="H233" s="109"/>
      <c r="I233" s="109"/>
      <c r="J233" s="110" t="str">
        <f t="shared" si="132"/>
        <v/>
      </c>
      <c r="K233" s="116">
        <f>IF(MONTH($B233)=1,IF($G233=Paramètres!H$2,$D233,0),0)</f>
        <v>0</v>
      </c>
      <c r="L233" s="116">
        <f>IF(OR(MONTH($B233)=1,MONTH($B233)=2,MONTH($B233)=3),IF($G233=Paramètres!H$3,$D233,0),0)</f>
        <v>0</v>
      </c>
      <c r="M233" s="116">
        <f>IF(OR(MONTH($B233)=1,MONTH($B233)=2,MONTH($B233)=3),IF($G233=Paramètres!H$4,$D233,0),0)</f>
        <v>0</v>
      </c>
      <c r="N233" s="116">
        <f>IF(OR(MONTH($B233)=1,MONTH($B233)=2,MONTH($B233)=3),IF($G233=Paramètres!H$5,$D233,0),0)</f>
        <v>0</v>
      </c>
      <c r="O233" s="116">
        <f>IF(MONTH($B233)=1,IF($G233=Paramètres!F$4,$D233,0),0)</f>
        <v>0</v>
      </c>
      <c r="P233" s="116">
        <f>IF(MONTH($B233)=2,IF($G233=Paramètres!$H$2,$D233,0),0)</f>
        <v>0</v>
      </c>
      <c r="Q233" s="116">
        <f>IF(MONTH($B233)=2,IF($G233=Paramètres!$F$4,$D233,0),0)</f>
        <v>0</v>
      </c>
      <c r="R233" s="116">
        <f>IF(MONTH($B233)=3,IF($G233=Paramètres!$H$2,$D233,0),0)</f>
        <v>0</v>
      </c>
      <c r="S233" s="116">
        <f>IF(MONTH($B233)=3,IF($G233=Paramètres!$F$4,$D233,0),0)</f>
        <v>0</v>
      </c>
      <c r="T233" s="116">
        <f>IF(MONTH($B233)=4,IF($G233=Paramètres!$H$2,$D233,0),0)</f>
        <v>0</v>
      </c>
      <c r="U233" s="116">
        <f>IF(OR(MONTH($B233)=4,MONTH($B233)=5,MONTH($B233)=6),IF($G233=Paramètres!$H$3,$D233,0),0)</f>
        <v>0</v>
      </c>
      <c r="V233" s="116">
        <f>IF(OR(MONTH($B233)=4,MONTH($B233)=5,MONTH($B233)=6),IF($G233=Paramètres!$H$4,$D233,0),0)</f>
        <v>0</v>
      </c>
      <c r="W233" s="116">
        <f>IF(OR(MONTH($B233)=4,MONTH($B233)=5,MONTH($B233)=6),IF($G233=Paramètres!$H$5,$D233,0),0)</f>
        <v>0</v>
      </c>
      <c r="X233" s="116">
        <f>IF(MONTH($B233)=4,IF($G233=Paramètres!$F$4,$D233,0),0)</f>
        <v>0</v>
      </c>
      <c r="Y233" s="116">
        <f>IF(MONTH($B233)=5,IF($G233=Paramètres!$H$2,$D233,0),0)</f>
        <v>0</v>
      </c>
      <c r="Z233" s="116">
        <f>IF(MONTH($B233)=5,IF($G233=Paramètres!$F$4,$D233,0),0)</f>
        <v>0</v>
      </c>
      <c r="AA233" s="116">
        <f>IF(MONTH($B233)=6,IF($G233=Paramètres!$H$2,$D233,0),0)</f>
        <v>0</v>
      </c>
      <c r="AB233" s="116">
        <f>IF(MONTH($B233)=6,IF($G233=Paramètres!$F$4,$D233,0),0)</f>
        <v>0</v>
      </c>
      <c r="AC233" s="116">
        <f>IF(MONTH($B233)=7,IF($G233=Paramètres!$H$2,$D233,0),0)</f>
        <v>0</v>
      </c>
      <c r="AD233" s="116">
        <f>IF(OR(MONTH($B233)=7,MONTH($B233)=8,MONTH($B233)=9),IF($G233=Paramètres!$H$3,$D233,0),0)</f>
        <v>0</v>
      </c>
      <c r="AE233" s="116">
        <f>IF(OR(MONTH($B233)=7,MONTH($B233)=8,MONTH($B233)=9),IF($G233=Paramètres!$H$4,$D233,0),0)</f>
        <v>0</v>
      </c>
      <c r="AF233" s="116">
        <f>IF(OR(MONTH($B233)=7,MONTH($B233)=8,MONTH($B233)=9),IF($G233=Paramètres!$H$5,$D233,0),0)</f>
        <v>0</v>
      </c>
      <c r="AG233" s="116">
        <f>IF(MONTH($B233)=7,IF($G233=Paramètres!$F$4,$D233,0),0)</f>
        <v>0</v>
      </c>
      <c r="AH233" s="116">
        <f>IF(MONTH($B233)=8,IF($G233=Paramètres!$H$2,$D233,0),0)</f>
        <v>0</v>
      </c>
      <c r="AI233" s="116">
        <f>IF(MONTH($B233)=8,IF($G233=Paramètres!$F$4,$D233,0),0)</f>
        <v>0</v>
      </c>
      <c r="AJ233" s="116">
        <f>IF(MONTH($B233)=9,IF($G233=Paramètres!$H$2,$D233,0),0)</f>
        <v>0</v>
      </c>
      <c r="AK233" s="116">
        <f>IF(MONTH($B233)=9,IF($G233=Paramètres!$F$4,$D233,0),0)</f>
        <v>0</v>
      </c>
      <c r="AL233" s="116">
        <f>IF(MONTH($B233)=10,IF($G233=Paramètres!$H$2,$D233,0),0)</f>
        <v>0</v>
      </c>
      <c r="AM233" s="116">
        <f>IF(OR(MONTH($B233)=10,MONTH($B233)=11,MONTH($B233)=12),IF($G233=Paramètres!$H$3,$D233,0),0)</f>
        <v>0</v>
      </c>
      <c r="AN233" s="116">
        <f>IF(OR(MONTH($B233)=10,MONTH($B233)=11,MONTH($B233)=12),IF($G233=Paramètres!$H$4,$D233,0),0)</f>
        <v>0</v>
      </c>
      <c r="AO233" s="116">
        <f>IF(OR(MONTH($B233)=10,MONTH($B233)=11,MONTH($B233)=12),IF($G233=Paramètres!$H$5,$D233,0),0)</f>
        <v>0</v>
      </c>
      <c r="AP233" s="116">
        <f>IF(MONTH($B233)=10,IF($G233=Paramètres!$F$4,$D233,0),0)</f>
        <v>0</v>
      </c>
      <c r="AQ233" s="116">
        <f>IF(MONTH($B233)=11,IF($G233=Paramètres!$H$2,$D233,0),0)</f>
        <v>0</v>
      </c>
      <c r="AR233" s="116">
        <f>IF(MONTH($B233)=11,IF($G233=Paramètres!$F$4,$D233,0),0)</f>
        <v>0</v>
      </c>
      <c r="AS233" s="116">
        <f>IF(MONTH($B233)=12,IF($G233=Paramètres!$H$2,$D233,0),0)</f>
        <v>0</v>
      </c>
      <c r="AT233" s="116">
        <f>IF(MONTH($B233)=12,IF($G233=Paramètres!$F$4,$D233,0),0)</f>
        <v>0</v>
      </c>
      <c r="AU233" s="116">
        <f>IF($G233=Paramètres!D$2,$D233,0)</f>
        <v>0</v>
      </c>
      <c r="AV233" s="116">
        <f>IF($G233=Paramètres!D$3,$D233,0)</f>
        <v>0</v>
      </c>
      <c r="AW233" s="116">
        <f>IF($G233=Paramètres!D$4,$D233,0)</f>
        <v>0</v>
      </c>
      <c r="AX233" s="116">
        <f>IF($G233=Paramètres!D$5,$D233,0)</f>
        <v>0</v>
      </c>
      <c r="AY233" s="116">
        <f>IF($G233=Paramètres!D$6,$D233,0)</f>
        <v>0</v>
      </c>
      <c r="AZ233" s="116">
        <f>IF($G233=Paramètres!D$7,$D233,0)</f>
        <v>0</v>
      </c>
      <c r="BA233" s="116">
        <f>IF($G233=Paramètres!D$8,$D233,0)</f>
        <v>0</v>
      </c>
      <c r="BB233" s="116">
        <f>IF($G233=Paramètres!D$9,$D233,0)</f>
        <v>0</v>
      </c>
      <c r="BC233" s="116">
        <f>IF($G233=Paramètres!D$10,$D233,0)</f>
        <v>0</v>
      </c>
      <c r="BD233" s="116">
        <f>IF($G233=Paramètres!D$11,$D233,0)</f>
        <v>0</v>
      </c>
      <c r="BE233" s="116">
        <f>IF($G233=Paramètres!D$12,$D233,0)</f>
        <v>0</v>
      </c>
      <c r="BF233" s="116">
        <f>IF($G233=Paramètres!E$2,$D233,0)</f>
        <v>0</v>
      </c>
      <c r="BG233" s="116">
        <f>IF($G233=Paramètres!E$3,$D233,0)</f>
        <v>0</v>
      </c>
      <c r="BH233" s="116">
        <f>IF($G233=Paramètres!E$4,$D233,0)</f>
        <v>0</v>
      </c>
      <c r="BI233" s="116">
        <f>IF($G233=Paramètres!F$2,$D233,0)</f>
        <v>0</v>
      </c>
      <c r="BJ233" s="116">
        <f>IF($G233=Paramètres!F$3,$D233,0)</f>
        <v>0</v>
      </c>
      <c r="BK233" s="116">
        <f>IF($G233=Paramètres!F$5,$D233,0)</f>
        <v>0</v>
      </c>
      <c r="BL233" s="116">
        <f>IF($G233=Paramètres!F$6,$D233,0)</f>
        <v>0</v>
      </c>
      <c r="BM233" s="116">
        <f>IF($G233=Paramètres!F$7,$D233,0)</f>
        <v>0</v>
      </c>
      <c r="BN233" s="116">
        <f>IF($G233=Paramètres!F$8,$D233,0)</f>
        <v>0</v>
      </c>
      <c r="BO233" s="116">
        <f>IF($G233=Paramètres!F$9,$D233,0)</f>
        <v>0</v>
      </c>
      <c r="BP233" s="116">
        <f t="shared" si="131"/>
        <v>0</v>
      </c>
      <c r="BQ233" s="116">
        <f>IF($G233=Paramètres!H$6,$D233,0)</f>
        <v>0</v>
      </c>
      <c r="BR233" s="116">
        <f>IF($G233=Paramètres!I$2,$D233,0)</f>
        <v>0</v>
      </c>
      <c r="BS233" s="116">
        <f>IF($G233=Paramètres!I$3,$D233,0)</f>
        <v>0</v>
      </c>
      <c r="BT233" s="116">
        <f>IF($G233=Paramètres!I$4,$D233,0)</f>
        <v>0</v>
      </c>
      <c r="BU233" s="116">
        <f>IF($G233=Paramètres!J$2,$D233,0)</f>
        <v>0</v>
      </c>
      <c r="BV233" s="116">
        <f>IF($G233=Paramètres!J$3,$D233,0)</f>
        <v>0</v>
      </c>
      <c r="BW233" s="116">
        <f>IF($G233=Paramètres!J$4,$D233,0)</f>
        <v>0</v>
      </c>
      <c r="BX233" s="116">
        <f t="shared" si="133"/>
        <v>0</v>
      </c>
      <c r="BY233" s="116">
        <f t="shared" si="134"/>
        <v>0</v>
      </c>
      <c r="BZ233" s="116">
        <f t="shared" si="135"/>
        <v>0</v>
      </c>
      <c r="CA233" s="116">
        <f t="shared" si="136"/>
        <v>0</v>
      </c>
      <c r="CB233" s="116">
        <f t="shared" si="137"/>
        <v>0</v>
      </c>
      <c r="CC233" s="116">
        <f t="shared" si="138"/>
        <v>0</v>
      </c>
      <c r="CD233" s="116">
        <f t="shared" si="139"/>
        <v>0</v>
      </c>
      <c r="CE233" s="116">
        <f t="shared" si="140"/>
        <v>0</v>
      </c>
      <c r="CF233" s="116">
        <f t="shared" si="141"/>
        <v>0</v>
      </c>
      <c r="CG233" s="116">
        <f t="shared" si="142"/>
        <v>0</v>
      </c>
      <c r="CH233" s="116">
        <f t="shared" si="143"/>
        <v>0</v>
      </c>
      <c r="CI233" s="116">
        <f t="shared" si="144"/>
        <v>0</v>
      </c>
      <c r="CJ233" s="116">
        <f t="shared" si="145"/>
        <v>0</v>
      </c>
      <c r="CK233" s="116">
        <f t="shared" si="146"/>
        <v>0</v>
      </c>
      <c r="CL233" s="116">
        <f t="shared" si="147"/>
        <v>0</v>
      </c>
      <c r="CM233" s="116">
        <f t="shared" si="148"/>
        <v>0</v>
      </c>
      <c r="CN233" s="116">
        <f t="shared" si="149"/>
        <v>0</v>
      </c>
      <c r="CO233" s="116">
        <f t="shared" si="150"/>
        <v>0</v>
      </c>
      <c r="CP233" s="116">
        <f t="shared" si="151"/>
        <v>0</v>
      </c>
      <c r="CQ233" s="116">
        <f t="shared" si="152"/>
        <v>0</v>
      </c>
      <c r="CR233" s="116">
        <f t="shared" si="153"/>
        <v>0</v>
      </c>
      <c r="CS233" s="116">
        <f t="shared" si="154"/>
        <v>0</v>
      </c>
      <c r="CT233" s="116">
        <f t="shared" si="155"/>
        <v>0</v>
      </c>
      <c r="CU233" s="116">
        <f t="shared" si="156"/>
        <v>0</v>
      </c>
    </row>
    <row r="234" spans="5:99">
      <c r="E234" s="106"/>
      <c r="F234" s="109"/>
      <c r="G234" s="109"/>
      <c r="H234" s="109"/>
      <c r="I234" s="109"/>
      <c r="J234" s="110" t="str">
        <f t="shared" si="132"/>
        <v/>
      </c>
      <c r="K234" s="116">
        <f>IF(MONTH($B234)=1,IF($G234=Paramètres!H$2,$D234,0),0)</f>
        <v>0</v>
      </c>
      <c r="L234" s="116">
        <f>IF(OR(MONTH($B234)=1,MONTH($B234)=2,MONTH($B234)=3),IF($G234=Paramètres!H$3,$D234,0),0)</f>
        <v>0</v>
      </c>
      <c r="M234" s="116">
        <f>IF(OR(MONTH($B234)=1,MONTH($B234)=2,MONTH($B234)=3),IF($G234=Paramètres!H$4,$D234,0),0)</f>
        <v>0</v>
      </c>
      <c r="N234" s="116">
        <f>IF(OR(MONTH($B234)=1,MONTH($B234)=2,MONTH($B234)=3),IF($G234=Paramètres!H$5,$D234,0),0)</f>
        <v>0</v>
      </c>
      <c r="O234" s="116">
        <f>IF(MONTH($B234)=1,IF($G234=Paramètres!F$4,$D234,0),0)</f>
        <v>0</v>
      </c>
      <c r="P234" s="116">
        <f>IF(MONTH($B234)=2,IF($G234=Paramètres!$H$2,$D234,0),0)</f>
        <v>0</v>
      </c>
      <c r="Q234" s="116">
        <f>IF(MONTH($B234)=2,IF($G234=Paramètres!$F$4,$D234,0),0)</f>
        <v>0</v>
      </c>
      <c r="R234" s="116">
        <f>IF(MONTH($B234)=3,IF($G234=Paramètres!$H$2,$D234,0),0)</f>
        <v>0</v>
      </c>
      <c r="S234" s="116">
        <f>IF(MONTH($B234)=3,IF($G234=Paramètres!$F$4,$D234,0),0)</f>
        <v>0</v>
      </c>
      <c r="T234" s="116">
        <f>IF(MONTH($B234)=4,IF($G234=Paramètres!$H$2,$D234,0),0)</f>
        <v>0</v>
      </c>
      <c r="U234" s="116">
        <f>IF(OR(MONTH($B234)=4,MONTH($B234)=5,MONTH($B234)=6),IF($G234=Paramètres!$H$3,$D234,0),0)</f>
        <v>0</v>
      </c>
      <c r="V234" s="116">
        <f>IF(OR(MONTH($B234)=4,MONTH($B234)=5,MONTH($B234)=6),IF($G234=Paramètres!$H$4,$D234,0),0)</f>
        <v>0</v>
      </c>
      <c r="W234" s="116">
        <f>IF(OR(MONTH($B234)=4,MONTH($B234)=5,MONTH($B234)=6),IF($G234=Paramètres!$H$5,$D234,0),0)</f>
        <v>0</v>
      </c>
      <c r="X234" s="116">
        <f>IF(MONTH($B234)=4,IF($G234=Paramètres!$F$4,$D234,0),0)</f>
        <v>0</v>
      </c>
      <c r="Y234" s="116">
        <f>IF(MONTH($B234)=5,IF($G234=Paramètres!$H$2,$D234,0),0)</f>
        <v>0</v>
      </c>
      <c r="Z234" s="116">
        <f>IF(MONTH($B234)=5,IF($G234=Paramètres!$F$4,$D234,0),0)</f>
        <v>0</v>
      </c>
      <c r="AA234" s="116">
        <f>IF(MONTH($B234)=6,IF($G234=Paramètres!$H$2,$D234,0),0)</f>
        <v>0</v>
      </c>
      <c r="AB234" s="116">
        <f>IF(MONTH($B234)=6,IF($G234=Paramètres!$F$4,$D234,0),0)</f>
        <v>0</v>
      </c>
      <c r="AC234" s="116">
        <f>IF(MONTH($B234)=7,IF($G234=Paramètres!$H$2,$D234,0),0)</f>
        <v>0</v>
      </c>
      <c r="AD234" s="116">
        <f>IF(OR(MONTH($B234)=7,MONTH($B234)=8,MONTH($B234)=9),IF($G234=Paramètres!$H$3,$D234,0),0)</f>
        <v>0</v>
      </c>
      <c r="AE234" s="116">
        <f>IF(OR(MONTH($B234)=7,MONTH($B234)=8,MONTH($B234)=9),IF($G234=Paramètres!$H$4,$D234,0),0)</f>
        <v>0</v>
      </c>
      <c r="AF234" s="116">
        <f>IF(OR(MONTH($B234)=7,MONTH($B234)=8,MONTH($B234)=9),IF($G234=Paramètres!$H$5,$D234,0),0)</f>
        <v>0</v>
      </c>
      <c r="AG234" s="116">
        <f>IF(MONTH($B234)=7,IF($G234=Paramètres!$F$4,$D234,0),0)</f>
        <v>0</v>
      </c>
      <c r="AH234" s="116">
        <f>IF(MONTH($B234)=8,IF($G234=Paramètres!$H$2,$D234,0),0)</f>
        <v>0</v>
      </c>
      <c r="AI234" s="116">
        <f>IF(MONTH($B234)=8,IF($G234=Paramètres!$F$4,$D234,0),0)</f>
        <v>0</v>
      </c>
      <c r="AJ234" s="116">
        <f>IF(MONTH($B234)=9,IF($G234=Paramètres!$H$2,$D234,0),0)</f>
        <v>0</v>
      </c>
      <c r="AK234" s="116">
        <f>IF(MONTH($B234)=9,IF($G234=Paramètres!$F$4,$D234,0),0)</f>
        <v>0</v>
      </c>
      <c r="AL234" s="116">
        <f>IF(MONTH($B234)=10,IF($G234=Paramètres!$H$2,$D234,0),0)</f>
        <v>0</v>
      </c>
      <c r="AM234" s="116">
        <f>IF(OR(MONTH($B234)=10,MONTH($B234)=11,MONTH($B234)=12),IF($G234=Paramètres!$H$3,$D234,0),0)</f>
        <v>0</v>
      </c>
      <c r="AN234" s="116">
        <f>IF(OR(MONTH($B234)=10,MONTH($B234)=11,MONTH($B234)=12),IF($G234=Paramètres!$H$4,$D234,0),0)</f>
        <v>0</v>
      </c>
      <c r="AO234" s="116">
        <f>IF(OR(MONTH($B234)=10,MONTH($B234)=11,MONTH($B234)=12),IF($G234=Paramètres!$H$5,$D234,0),0)</f>
        <v>0</v>
      </c>
      <c r="AP234" s="116">
        <f>IF(MONTH($B234)=10,IF($G234=Paramètres!$F$4,$D234,0),0)</f>
        <v>0</v>
      </c>
      <c r="AQ234" s="116">
        <f>IF(MONTH($B234)=11,IF($G234=Paramètres!$H$2,$D234,0),0)</f>
        <v>0</v>
      </c>
      <c r="AR234" s="116">
        <f>IF(MONTH($B234)=11,IF($G234=Paramètres!$F$4,$D234,0),0)</f>
        <v>0</v>
      </c>
      <c r="AS234" s="116">
        <f>IF(MONTH($B234)=12,IF($G234=Paramètres!$H$2,$D234,0),0)</f>
        <v>0</v>
      </c>
      <c r="AT234" s="116">
        <f>IF(MONTH($B234)=12,IF($G234=Paramètres!$F$4,$D234,0),0)</f>
        <v>0</v>
      </c>
      <c r="AU234" s="116">
        <f>IF($G234=Paramètres!D$2,$D234,0)</f>
        <v>0</v>
      </c>
      <c r="AV234" s="116">
        <f>IF($G234=Paramètres!D$3,$D234,0)</f>
        <v>0</v>
      </c>
      <c r="AW234" s="116">
        <f>IF($G234=Paramètres!D$4,$D234,0)</f>
        <v>0</v>
      </c>
      <c r="AX234" s="116">
        <f>IF($G234=Paramètres!D$5,$D234,0)</f>
        <v>0</v>
      </c>
      <c r="AY234" s="116">
        <f>IF($G234=Paramètres!D$6,$D234,0)</f>
        <v>0</v>
      </c>
      <c r="AZ234" s="116">
        <f>IF($G234=Paramètres!D$7,$D234,0)</f>
        <v>0</v>
      </c>
      <c r="BA234" s="116">
        <f>IF($G234=Paramètres!D$8,$D234,0)</f>
        <v>0</v>
      </c>
      <c r="BB234" s="116">
        <f>IF($G234=Paramètres!D$9,$D234,0)</f>
        <v>0</v>
      </c>
      <c r="BC234" s="116">
        <f>IF($G234=Paramètres!D$10,$D234,0)</f>
        <v>0</v>
      </c>
      <c r="BD234" s="116">
        <f>IF($G234=Paramètres!D$11,$D234,0)</f>
        <v>0</v>
      </c>
      <c r="BE234" s="116">
        <f>IF($G234=Paramètres!D$12,$D234,0)</f>
        <v>0</v>
      </c>
      <c r="BF234" s="116">
        <f>IF($G234=Paramètres!E$2,$D234,0)</f>
        <v>0</v>
      </c>
      <c r="BG234" s="116">
        <f>IF($G234=Paramètres!E$3,$D234,0)</f>
        <v>0</v>
      </c>
      <c r="BH234" s="116">
        <f>IF($G234=Paramètres!E$4,$D234,0)</f>
        <v>0</v>
      </c>
      <c r="BI234" s="116">
        <f>IF($G234=Paramètres!F$2,$D234,0)</f>
        <v>0</v>
      </c>
      <c r="BJ234" s="116">
        <f>IF($G234=Paramètres!F$3,$D234,0)</f>
        <v>0</v>
      </c>
      <c r="BK234" s="116">
        <f>IF($G234=Paramètres!F$5,$D234,0)</f>
        <v>0</v>
      </c>
      <c r="BL234" s="116">
        <f>IF($G234=Paramètres!F$6,$D234,0)</f>
        <v>0</v>
      </c>
      <c r="BM234" s="116">
        <f>IF($G234=Paramètres!F$7,$D234,0)</f>
        <v>0</v>
      </c>
      <c r="BN234" s="116">
        <f>IF($G234=Paramètres!F$8,$D234,0)</f>
        <v>0</v>
      </c>
      <c r="BO234" s="116">
        <f>IF($G234=Paramètres!F$9,$D234,0)</f>
        <v>0</v>
      </c>
      <c r="BP234" s="116">
        <f t="shared" si="131"/>
        <v>0</v>
      </c>
      <c r="BQ234" s="116">
        <f>IF($G234=Paramètres!H$6,$D234,0)</f>
        <v>0</v>
      </c>
      <c r="BR234" s="116">
        <f>IF($G234=Paramètres!I$2,$D234,0)</f>
        <v>0</v>
      </c>
      <c r="BS234" s="116">
        <f>IF($G234=Paramètres!I$3,$D234,0)</f>
        <v>0</v>
      </c>
      <c r="BT234" s="116">
        <f>IF($G234=Paramètres!I$4,$D234,0)</f>
        <v>0</v>
      </c>
      <c r="BU234" s="116">
        <f>IF($G234=Paramètres!J$2,$D234,0)</f>
        <v>0</v>
      </c>
      <c r="BV234" s="116">
        <f>IF($G234=Paramètres!J$3,$D234,0)</f>
        <v>0</v>
      </c>
      <c r="BW234" s="116">
        <f>IF($G234=Paramètres!J$4,$D234,0)</f>
        <v>0</v>
      </c>
      <c r="BX234" s="116">
        <f t="shared" si="133"/>
        <v>0</v>
      </c>
      <c r="BY234" s="116">
        <f t="shared" si="134"/>
        <v>0</v>
      </c>
      <c r="BZ234" s="116">
        <f t="shared" si="135"/>
        <v>0</v>
      </c>
      <c r="CA234" s="116">
        <f t="shared" si="136"/>
        <v>0</v>
      </c>
      <c r="CB234" s="116">
        <f t="shared" si="137"/>
        <v>0</v>
      </c>
      <c r="CC234" s="116">
        <f t="shared" si="138"/>
        <v>0</v>
      </c>
      <c r="CD234" s="116">
        <f t="shared" si="139"/>
        <v>0</v>
      </c>
      <c r="CE234" s="116">
        <f t="shared" si="140"/>
        <v>0</v>
      </c>
      <c r="CF234" s="116">
        <f t="shared" si="141"/>
        <v>0</v>
      </c>
      <c r="CG234" s="116">
        <f t="shared" si="142"/>
        <v>0</v>
      </c>
      <c r="CH234" s="116">
        <f t="shared" si="143"/>
        <v>0</v>
      </c>
      <c r="CI234" s="116">
        <f t="shared" si="144"/>
        <v>0</v>
      </c>
      <c r="CJ234" s="116">
        <f t="shared" si="145"/>
        <v>0</v>
      </c>
      <c r="CK234" s="116">
        <f t="shared" si="146"/>
        <v>0</v>
      </c>
      <c r="CL234" s="116">
        <f t="shared" si="147"/>
        <v>0</v>
      </c>
      <c r="CM234" s="116">
        <f t="shared" si="148"/>
        <v>0</v>
      </c>
      <c r="CN234" s="116">
        <f t="shared" si="149"/>
        <v>0</v>
      </c>
      <c r="CO234" s="116">
        <f t="shared" si="150"/>
        <v>0</v>
      </c>
      <c r="CP234" s="116">
        <f t="shared" si="151"/>
        <v>0</v>
      </c>
      <c r="CQ234" s="116">
        <f t="shared" si="152"/>
        <v>0</v>
      </c>
      <c r="CR234" s="116">
        <f t="shared" si="153"/>
        <v>0</v>
      </c>
      <c r="CS234" s="116">
        <f t="shared" si="154"/>
        <v>0</v>
      </c>
      <c r="CT234" s="116">
        <f t="shared" si="155"/>
        <v>0</v>
      </c>
      <c r="CU234" s="116">
        <f t="shared" si="156"/>
        <v>0</v>
      </c>
    </row>
    <row r="235" spans="5:99">
      <c r="E235" s="106"/>
      <c r="F235" s="109"/>
      <c r="G235" s="109"/>
      <c r="H235" s="109"/>
      <c r="I235" s="109"/>
      <c r="J235" s="110" t="str">
        <f t="shared" si="132"/>
        <v/>
      </c>
      <c r="K235" s="116">
        <f>IF(MONTH($B235)=1,IF($G235=Paramètres!H$2,$D235,0),0)</f>
        <v>0</v>
      </c>
      <c r="L235" s="116">
        <f>IF(OR(MONTH($B235)=1,MONTH($B235)=2,MONTH($B235)=3),IF($G235=Paramètres!H$3,$D235,0),0)</f>
        <v>0</v>
      </c>
      <c r="M235" s="116">
        <f>IF(OR(MONTH($B235)=1,MONTH($B235)=2,MONTH($B235)=3),IF($G235=Paramètres!H$4,$D235,0),0)</f>
        <v>0</v>
      </c>
      <c r="N235" s="116">
        <f>IF(OR(MONTH($B235)=1,MONTH($B235)=2,MONTH($B235)=3),IF($G235=Paramètres!H$5,$D235,0),0)</f>
        <v>0</v>
      </c>
      <c r="O235" s="116">
        <f>IF(MONTH($B235)=1,IF($G235=Paramètres!F$4,$D235,0),0)</f>
        <v>0</v>
      </c>
      <c r="P235" s="116">
        <f>IF(MONTH($B235)=2,IF($G235=Paramètres!$H$2,$D235,0),0)</f>
        <v>0</v>
      </c>
      <c r="Q235" s="116">
        <f>IF(MONTH($B235)=2,IF($G235=Paramètres!$F$4,$D235,0),0)</f>
        <v>0</v>
      </c>
      <c r="R235" s="116">
        <f>IF(MONTH($B235)=3,IF($G235=Paramètres!$H$2,$D235,0),0)</f>
        <v>0</v>
      </c>
      <c r="S235" s="116">
        <f>IF(MONTH($B235)=3,IF($G235=Paramètres!$F$4,$D235,0),0)</f>
        <v>0</v>
      </c>
      <c r="T235" s="116">
        <f>IF(MONTH($B235)=4,IF($G235=Paramètres!$H$2,$D235,0),0)</f>
        <v>0</v>
      </c>
      <c r="U235" s="116">
        <f>IF(OR(MONTH($B235)=4,MONTH($B235)=5,MONTH($B235)=6),IF($G235=Paramètres!$H$3,$D235,0),0)</f>
        <v>0</v>
      </c>
      <c r="V235" s="116">
        <f>IF(OR(MONTH($B235)=4,MONTH($B235)=5,MONTH($B235)=6),IF($G235=Paramètres!$H$4,$D235,0),0)</f>
        <v>0</v>
      </c>
      <c r="W235" s="116">
        <f>IF(OR(MONTH($B235)=4,MONTH($B235)=5,MONTH($B235)=6),IF($G235=Paramètres!$H$5,$D235,0),0)</f>
        <v>0</v>
      </c>
      <c r="X235" s="116">
        <f>IF(MONTH($B235)=4,IF($G235=Paramètres!$F$4,$D235,0),0)</f>
        <v>0</v>
      </c>
      <c r="Y235" s="116">
        <f>IF(MONTH($B235)=5,IF($G235=Paramètres!$H$2,$D235,0),0)</f>
        <v>0</v>
      </c>
      <c r="Z235" s="116">
        <f>IF(MONTH($B235)=5,IF($G235=Paramètres!$F$4,$D235,0),0)</f>
        <v>0</v>
      </c>
      <c r="AA235" s="116">
        <f>IF(MONTH($B235)=6,IF($G235=Paramètres!$H$2,$D235,0),0)</f>
        <v>0</v>
      </c>
      <c r="AB235" s="116">
        <f>IF(MONTH($B235)=6,IF($G235=Paramètres!$F$4,$D235,0),0)</f>
        <v>0</v>
      </c>
      <c r="AC235" s="116">
        <f>IF(MONTH($B235)=7,IF($G235=Paramètres!$H$2,$D235,0),0)</f>
        <v>0</v>
      </c>
      <c r="AD235" s="116">
        <f>IF(OR(MONTH($B235)=7,MONTH($B235)=8,MONTH($B235)=9),IF($G235=Paramètres!$H$3,$D235,0),0)</f>
        <v>0</v>
      </c>
      <c r="AE235" s="116">
        <f>IF(OR(MONTH($B235)=7,MONTH($B235)=8,MONTH($B235)=9),IF($G235=Paramètres!$H$4,$D235,0),0)</f>
        <v>0</v>
      </c>
      <c r="AF235" s="116">
        <f>IF(OR(MONTH($B235)=7,MONTH($B235)=8,MONTH($B235)=9),IF($G235=Paramètres!$H$5,$D235,0),0)</f>
        <v>0</v>
      </c>
      <c r="AG235" s="116">
        <f>IF(MONTH($B235)=7,IF($G235=Paramètres!$F$4,$D235,0),0)</f>
        <v>0</v>
      </c>
      <c r="AH235" s="116">
        <f>IF(MONTH($B235)=8,IF($G235=Paramètres!$H$2,$D235,0),0)</f>
        <v>0</v>
      </c>
      <c r="AI235" s="116">
        <f>IF(MONTH($B235)=8,IF($G235=Paramètres!$F$4,$D235,0),0)</f>
        <v>0</v>
      </c>
      <c r="AJ235" s="116">
        <f>IF(MONTH($B235)=9,IF($G235=Paramètres!$H$2,$D235,0),0)</f>
        <v>0</v>
      </c>
      <c r="AK235" s="116">
        <f>IF(MONTH($B235)=9,IF($G235=Paramètres!$F$4,$D235,0),0)</f>
        <v>0</v>
      </c>
      <c r="AL235" s="116">
        <f>IF(MONTH($B235)=10,IF($G235=Paramètres!$H$2,$D235,0),0)</f>
        <v>0</v>
      </c>
      <c r="AM235" s="116">
        <f>IF(OR(MONTH($B235)=10,MONTH($B235)=11,MONTH($B235)=12),IF($G235=Paramètres!$H$3,$D235,0),0)</f>
        <v>0</v>
      </c>
      <c r="AN235" s="116">
        <f>IF(OR(MONTH($B235)=10,MONTH($B235)=11,MONTH($B235)=12),IF($G235=Paramètres!$H$4,$D235,0),0)</f>
        <v>0</v>
      </c>
      <c r="AO235" s="116">
        <f>IF(OR(MONTH($B235)=10,MONTH($B235)=11,MONTH($B235)=12),IF($G235=Paramètres!$H$5,$D235,0),0)</f>
        <v>0</v>
      </c>
      <c r="AP235" s="116">
        <f>IF(MONTH($B235)=10,IF($G235=Paramètres!$F$4,$D235,0),0)</f>
        <v>0</v>
      </c>
      <c r="AQ235" s="116">
        <f>IF(MONTH($B235)=11,IF($G235=Paramètres!$H$2,$D235,0),0)</f>
        <v>0</v>
      </c>
      <c r="AR235" s="116">
        <f>IF(MONTH($B235)=11,IF($G235=Paramètres!$F$4,$D235,0),0)</f>
        <v>0</v>
      </c>
      <c r="AS235" s="116">
        <f>IF(MONTH($B235)=12,IF($G235=Paramètres!$H$2,$D235,0),0)</f>
        <v>0</v>
      </c>
      <c r="AT235" s="116">
        <f>IF(MONTH($B235)=12,IF($G235=Paramètres!$F$4,$D235,0),0)</f>
        <v>0</v>
      </c>
      <c r="AU235" s="116">
        <f>IF($G235=Paramètres!D$2,$D235,0)</f>
        <v>0</v>
      </c>
      <c r="AV235" s="116">
        <f>IF($G235=Paramètres!D$3,$D235,0)</f>
        <v>0</v>
      </c>
      <c r="AW235" s="116">
        <f>IF($G235=Paramètres!D$4,$D235,0)</f>
        <v>0</v>
      </c>
      <c r="AX235" s="116">
        <f>IF($G235=Paramètres!D$5,$D235,0)</f>
        <v>0</v>
      </c>
      <c r="AY235" s="116">
        <f>IF($G235=Paramètres!D$6,$D235,0)</f>
        <v>0</v>
      </c>
      <c r="AZ235" s="116">
        <f>IF($G235=Paramètres!D$7,$D235,0)</f>
        <v>0</v>
      </c>
      <c r="BA235" s="116">
        <f>IF($G235=Paramètres!D$8,$D235,0)</f>
        <v>0</v>
      </c>
      <c r="BB235" s="116">
        <f>IF($G235=Paramètres!D$9,$D235,0)</f>
        <v>0</v>
      </c>
      <c r="BC235" s="116">
        <f>IF($G235=Paramètres!D$10,$D235,0)</f>
        <v>0</v>
      </c>
      <c r="BD235" s="116">
        <f>IF($G235=Paramètres!D$11,$D235,0)</f>
        <v>0</v>
      </c>
      <c r="BE235" s="116">
        <f>IF($G235=Paramètres!D$12,$D235,0)</f>
        <v>0</v>
      </c>
      <c r="BF235" s="116">
        <f>IF($G235=Paramètres!E$2,$D235,0)</f>
        <v>0</v>
      </c>
      <c r="BG235" s="116">
        <f>IF($G235=Paramètres!E$3,$D235,0)</f>
        <v>0</v>
      </c>
      <c r="BH235" s="116">
        <f>IF($G235=Paramètres!E$4,$D235,0)</f>
        <v>0</v>
      </c>
      <c r="BI235" s="116">
        <f>IF($G235=Paramètres!F$2,$D235,0)</f>
        <v>0</v>
      </c>
      <c r="BJ235" s="116">
        <f>IF($G235=Paramètres!F$3,$D235,0)</f>
        <v>0</v>
      </c>
      <c r="BK235" s="116">
        <f>IF($G235=Paramètres!F$5,$D235,0)</f>
        <v>0</v>
      </c>
      <c r="BL235" s="116">
        <f>IF($G235=Paramètres!F$6,$D235,0)</f>
        <v>0</v>
      </c>
      <c r="BM235" s="116">
        <f>IF($G235=Paramètres!F$7,$D235,0)</f>
        <v>0</v>
      </c>
      <c r="BN235" s="116">
        <f>IF($G235=Paramètres!F$8,$D235,0)</f>
        <v>0</v>
      </c>
      <c r="BO235" s="116">
        <f>IF($G235=Paramètres!F$9,$D235,0)</f>
        <v>0</v>
      </c>
      <c r="BP235" s="116">
        <f t="shared" si="131"/>
        <v>0</v>
      </c>
      <c r="BQ235" s="116">
        <f>IF($G235=Paramètres!H$6,$D235,0)</f>
        <v>0</v>
      </c>
      <c r="BR235" s="116">
        <f>IF($G235=Paramètres!I$2,$D235,0)</f>
        <v>0</v>
      </c>
      <c r="BS235" s="116">
        <f>IF($G235=Paramètres!I$3,$D235,0)</f>
        <v>0</v>
      </c>
      <c r="BT235" s="116">
        <f>IF($G235=Paramètres!I$4,$D235,0)</f>
        <v>0</v>
      </c>
      <c r="BU235" s="116">
        <f>IF($G235=Paramètres!J$2,$D235,0)</f>
        <v>0</v>
      </c>
      <c r="BV235" s="116">
        <f>IF($G235=Paramètres!J$3,$D235,0)</f>
        <v>0</v>
      </c>
      <c r="BW235" s="116">
        <f>IF($G235=Paramètres!J$4,$D235,0)</f>
        <v>0</v>
      </c>
      <c r="BX235" s="116">
        <f t="shared" si="133"/>
        <v>0</v>
      </c>
      <c r="BY235" s="116">
        <f t="shared" si="134"/>
        <v>0</v>
      </c>
      <c r="BZ235" s="116">
        <f t="shared" si="135"/>
        <v>0</v>
      </c>
      <c r="CA235" s="116">
        <f t="shared" si="136"/>
        <v>0</v>
      </c>
      <c r="CB235" s="116">
        <f t="shared" si="137"/>
        <v>0</v>
      </c>
      <c r="CC235" s="116">
        <f t="shared" si="138"/>
        <v>0</v>
      </c>
      <c r="CD235" s="116">
        <f t="shared" si="139"/>
        <v>0</v>
      </c>
      <c r="CE235" s="116">
        <f t="shared" si="140"/>
        <v>0</v>
      </c>
      <c r="CF235" s="116">
        <f t="shared" si="141"/>
        <v>0</v>
      </c>
      <c r="CG235" s="116">
        <f t="shared" si="142"/>
        <v>0</v>
      </c>
      <c r="CH235" s="116">
        <f t="shared" si="143"/>
        <v>0</v>
      </c>
      <c r="CI235" s="116">
        <f t="shared" si="144"/>
        <v>0</v>
      </c>
      <c r="CJ235" s="116">
        <f t="shared" si="145"/>
        <v>0</v>
      </c>
      <c r="CK235" s="116">
        <f t="shared" si="146"/>
        <v>0</v>
      </c>
      <c r="CL235" s="116">
        <f t="shared" si="147"/>
        <v>0</v>
      </c>
      <c r="CM235" s="116">
        <f t="shared" si="148"/>
        <v>0</v>
      </c>
      <c r="CN235" s="116">
        <f t="shared" si="149"/>
        <v>0</v>
      </c>
      <c r="CO235" s="116">
        <f t="shared" si="150"/>
        <v>0</v>
      </c>
      <c r="CP235" s="116">
        <f t="shared" si="151"/>
        <v>0</v>
      </c>
      <c r="CQ235" s="116">
        <f t="shared" si="152"/>
        <v>0</v>
      </c>
      <c r="CR235" s="116">
        <f t="shared" si="153"/>
        <v>0</v>
      </c>
      <c r="CS235" s="116">
        <f t="shared" si="154"/>
        <v>0</v>
      </c>
      <c r="CT235" s="116">
        <f t="shared" si="155"/>
        <v>0</v>
      </c>
      <c r="CU235" s="116">
        <f t="shared" si="156"/>
        <v>0</v>
      </c>
    </row>
    <row r="236" spans="5:99">
      <c r="E236" s="106"/>
      <c r="F236" s="109"/>
      <c r="G236" s="109"/>
      <c r="H236" s="109"/>
      <c r="I236" s="109"/>
      <c r="J236" s="110" t="str">
        <f t="shared" si="132"/>
        <v/>
      </c>
      <c r="K236" s="116">
        <f>IF(MONTH($B236)=1,IF($G236=Paramètres!H$2,$D236,0),0)</f>
        <v>0</v>
      </c>
      <c r="L236" s="116">
        <f>IF(OR(MONTH($B236)=1,MONTH($B236)=2,MONTH($B236)=3),IF($G236=Paramètres!H$3,$D236,0),0)</f>
        <v>0</v>
      </c>
      <c r="M236" s="116">
        <f>IF(OR(MONTH($B236)=1,MONTH($B236)=2,MONTH($B236)=3),IF($G236=Paramètres!H$4,$D236,0),0)</f>
        <v>0</v>
      </c>
      <c r="N236" s="116">
        <f>IF(OR(MONTH($B236)=1,MONTH($B236)=2,MONTH($B236)=3),IF($G236=Paramètres!H$5,$D236,0),0)</f>
        <v>0</v>
      </c>
      <c r="O236" s="116">
        <f>IF(MONTH($B236)=1,IF($G236=Paramètres!F$4,$D236,0),0)</f>
        <v>0</v>
      </c>
      <c r="P236" s="116">
        <f>IF(MONTH($B236)=2,IF($G236=Paramètres!$H$2,$D236,0),0)</f>
        <v>0</v>
      </c>
      <c r="Q236" s="116">
        <f>IF(MONTH($B236)=2,IF($G236=Paramètres!$F$4,$D236,0),0)</f>
        <v>0</v>
      </c>
      <c r="R236" s="116">
        <f>IF(MONTH($B236)=3,IF($G236=Paramètres!$H$2,$D236,0),0)</f>
        <v>0</v>
      </c>
      <c r="S236" s="116">
        <f>IF(MONTH($B236)=3,IF($G236=Paramètres!$F$4,$D236,0),0)</f>
        <v>0</v>
      </c>
      <c r="T236" s="116">
        <f>IF(MONTH($B236)=4,IF($G236=Paramètres!$H$2,$D236,0),0)</f>
        <v>0</v>
      </c>
      <c r="U236" s="116">
        <f>IF(OR(MONTH($B236)=4,MONTH($B236)=5,MONTH($B236)=6),IF($G236=Paramètres!$H$3,$D236,0),0)</f>
        <v>0</v>
      </c>
      <c r="V236" s="116">
        <f>IF(OR(MONTH($B236)=4,MONTH($B236)=5,MONTH($B236)=6),IF($G236=Paramètres!$H$4,$D236,0),0)</f>
        <v>0</v>
      </c>
      <c r="W236" s="116">
        <f>IF(OR(MONTH($B236)=4,MONTH($B236)=5,MONTH($B236)=6),IF($G236=Paramètres!$H$5,$D236,0),0)</f>
        <v>0</v>
      </c>
      <c r="X236" s="116">
        <f>IF(MONTH($B236)=4,IF($G236=Paramètres!$F$4,$D236,0),0)</f>
        <v>0</v>
      </c>
      <c r="Y236" s="116">
        <f>IF(MONTH($B236)=5,IF($G236=Paramètres!$H$2,$D236,0),0)</f>
        <v>0</v>
      </c>
      <c r="Z236" s="116">
        <f>IF(MONTH($B236)=5,IF($G236=Paramètres!$F$4,$D236,0),0)</f>
        <v>0</v>
      </c>
      <c r="AA236" s="116">
        <f>IF(MONTH($B236)=6,IF($G236=Paramètres!$H$2,$D236,0),0)</f>
        <v>0</v>
      </c>
      <c r="AB236" s="116">
        <f>IF(MONTH($B236)=6,IF($G236=Paramètres!$F$4,$D236,0),0)</f>
        <v>0</v>
      </c>
      <c r="AC236" s="116">
        <f>IF(MONTH($B236)=7,IF($G236=Paramètres!$H$2,$D236,0),0)</f>
        <v>0</v>
      </c>
      <c r="AD236" s="116">
        <f>IF(OR(MONTH($B236)=7,MONTH($B236)=8,MONTH($B236)=9),IF($G236=Paramètres!$H$3,$D236,0),0)</f>
        <v>0</v>
      </c>
      <c r="AE236" s="116">
        <f>IF(OR(MONTH($B236)=7,MONTH($B236)=8,MONTH($B236)=9),IF($G236=Paramètres!$H$4,$D236,0),0)</f>
        <v>0</v>
      </c>
      <c r="AF236" s="116">
        <f>IF(OR(MONTH($B236)=7,MONTH($B236)=8,MONTH($B236)=9),IF($G236=Paramètres!$H$5,$D236,0),0)</f>
        <v>0</v>
      </c>
      <c r="AG236" s="116">
        <f>IF(MONTH($B236)=7,IF($G236=Paramètres!$F$4,$D236,0),0)</f>
        <v>0</v>
      </c>
      <c r="AH236" s="116">
        <f>IF(MONTH($B236)=8,IF($G236=Paramètres!$H$2,$D236,0),0)</f>
        <v>0</v>
      </c>
      <c r="AI236" s="116">
        <f>IF(MONTH($B236)=8,IF($G236=Paramètres!$F$4,$D236,0),0)</f>
        <v>0</v>
      </c>
      <c r="AJ236" s="116">
        <f>IF(MONTH($B236)=9,IF($G236=Paramètres!$H$2,$D236,0),0)</f>
        <v>0</v>
      </c>
      <c r="AK236" s="116">
        <f>IF(MONTH($B236)=9,IF($G236=Paramètres!$F$4,$D236,0),0)</f>
        <v>0</v>
      </c>
      <c r="AL236" s="116">
        <f>IF(MONTH($B236)=10,IF($G236=Paramètres!$H$2,$D236,0),0)</f>
        <v>0</v>
      </c>
      <c r="AM236" s="116">
        <f>IF(OR(MONTH($B236)=10,MONTH($B236)=11,MONTH($B236)=12),IF($G236=Paramètres!$H$3,$D236,0),0)</f>
        <v>0</v>
      </c>
      <c r="AN236" s="116">
        <f>IF(OR(MONTH($B236)=10,MONTH($B236)=11,MONTH($B236)=12),IF($G236=Paramètres!$H$4,$D236,0),0)</f>
        <v>0</v>
      </c>
      <c r="AO236" s="116">
        <f>IF(OR(MONTH($B236)=10,MONTH($B236)=11,MONTH($B236)=12),IF($G236=Paramètres!$H$5,$D236,0),0)</f>
        <v>0</v>
      </c>
      <c r="AP236" s="116">
        <f>IF(MONTH($B236)=10,IF($G236=Paramètres!$F$4,$D236,0),0)</f>
        <v>0</v>
      </c>
      <c r="AQ236" s="116">
        <f>IF(MONTH($B236)=11,IF($G236=Paramètres!$H$2,$D236,0),0)</f>
        <v>0</v>
      </c>
      <c r="AR236" s="116">
        <f>IF(MONTH($B236)=11,IF($G236=Paramètres!$F$4,$D236,0),0)</f>
        <v>0</v>
      </c>
      <c r="AS236" s="116">
        <f>IF(MONTH($B236)=12,IF($G236=Paramètres!$H$2,$D236,0),0)</f>
        <v>0</v>
      </c>
      <c r="AT236" s="116">
        <f>IF(MONTH($B236)=12,IF($G236=Paramètres!$F$4,$D236,0),0)</f>
        <v>0</v>
      </c>
      <c r="AU236" s="116">
        <f>IF($G236=Paramètres!D$2,$D236,0)</f>
        <v>0</v>
      </c>
      <c r="AV236" s="116">
        <f>IF($G236=Paramètres!D$3,$D236,0)</f>
        <v>0</v>
      </c>
      <c r="AW236" s="116">
        <f>IF($G236=Paramètres!D$4,$D236,0)</f>
        <v>0</v>
      </c>
      <c r="AX236" s="116">
        <f>IF($G236=Paramètres!D$5,$D236,0)</f>
        <v>0</v>
      </c>
      <c r="AY236" s="116">
        <f>IF($G236=Paramètres!D$6,$D236,0)</f>
        <v>0</v>
      </c>
      <c r="AZ236" s="116">
        <f>IF($G236=Paramètres!D$7,$D236,0)</f>
        <v>0</v>
      </c>
      <c r="BA236" s="116">
        <f>IF($G236=Paramètres!D$8,$D236,0)</f>
        <v>0</v>
      </c>
      <c r="BB236" s="116">
        <f>IF($G236=Paramètres!D$9,$D236,0)</f>
        <v>0</v>
      </c>
      <c r="BC236" s="116">
        <f>IF($G236=Paramètres!D$10,$D236,0)</f>
        <v>0</v>
      </c>
      <c r="BD236" s="116">
        <f>IF($G236=Paramètres!D$11,$D236,0)</f>
        <v>0</v>
      </c>
      <c r="BE236" s="116">
        <f>IF($G236=Paramètres!D$12,$D236,0)</f>
        <v>0</v>
      </c>
      <c r="BF236" s="116">
        <f>IF($G236=Paramètres!E$2,$D236,0)</f>
        <v>0</v>
      </c>
      <c r="BG236" s="116">
        <f>IF($G236=Paramètres!E$3,$D236,0)</f>
        <v>0</v>
      </c>
      <c r="BH236" s="116">
        <f>IF($G236=Paramètres!E$4,$D236,0)</f>
        <v>0</v>
      </c>
      <c r="BI236" s="116">
        <f>IF($G236=Paramètres!F$2,$D236,0)</f>
        <v>0</v>
      </c>
      <c r="BJ236" s="116">
        <f>IF($G236=Paramètres!F$3,$D236,0)</f>
        <v>0</v>
      </c>
      <c r="BK236" s="116">
        <f>IF($G236=Paramètres!F$5,$D236,0)</f>
        <v>0</v>
      </c>
      <c r="BL236" s="116">
        <f>IF($G236=Paramètres!F$6,$D236,0)</f>
        <v>0</v>
      </c>
      <c r="BM236" s="116">
        <f>IF($G236=Paramètres!F$7,$D236,0)</f>
        <v>0</v>
      </c>
      <c r="BN236" s="116">
        <f>IF($G236=Paramètres!F$8,$D236,0)</f>
        <v>0</v>
      </c>
      <c r="BO236" s="116">
        <f>IF($G236=Paramètres!F$9,$D236,0)</f>
        <v>0</v>
      </c>
      <c r="BP236" s="116">
        <f t="shared" si="131"/>
        <v>0</v>
      </c>
      <c r="BQ236" s="116">
        <f>IF($G236=Paramètres!H$6,$D236,0)</f>
        <v>0</v>
      </c>
      <c r="BR236" s="116">
        <f>IF($G236=Paramètres!I$2,$D236,0)</f>
        <v>0</v>
      </c>
      <c r="BS236" s="116">
        <f>IF($G236=Paramètres!I$3,$D236,0)</f>
        <v>0</v>
      </c>
      <c r="BT236" s="116">
        <f>IF($G236=Paramètres!I$4,$D236,0)</f>
        <v>0</v>
      </c>
      <c r="BU236" s="116">
        <f>IF($G236=Paramètres!J$2,$D236,0)</f>
        <v>0</v>
      </c>
      <c r="BV236" s="116">
        <f>IF($G236=Paramètres!J$3,$D236,0)</f>
        <v>0</v>
      </c>
      <c r="BW236" s="116">
        <f>IF($G236=Paramètres!J$4,$D236,0)</f>
        <v>0</v>
      </c>
      <c r="BX236" s="116">
        <f t="shared" si="133"/>
        <v>0</v>
      </c>
      <c r="BY236" s="116">
        <f t="shared" si="134"/>
        <v>0</v>
      </c>
      <c r="BZ236" s="116">
        <f t="shared" si="135"/>
        <v>0</v>
      </c>
      <c r="CA236" s="116">
        <f t="shared" si="136"/>
        <v>0</v>
      </c>
      <c r="CB236" s="116">
        <f t="shared" si="137"/>
        <v>0</v>
      </c>
      <c r="CC236" s="116">
        <f t="shared" si="138"/>
        <v>0</v>
      </c>
      <c r="CD236" s="116">
        <f t="shared" si="139"/>
        <v>0</v>
      </c>
      <c r="CE236" s="116">
        <f t="shared" si="140"/>
        <v>0</v>
      </c>
      <c r="CF236" s="116">
        <f t="shared" si="141"/>
        <v>0</v>
      </c>
      <c r="CG236" s="116">
        <f t="shared" si="142"/>
        <v>0</v>
      </c>
      <c r="CH236" s="116">
        <f t="shared" si="143"/>
        <v>0</v>
      </c>
      <c r="CI236" s="116">
        <f t="shared" si="144"/>
        <v>0</v>
      </c>
      <c r="CJ236" s="116">
        <f t="shared" si="145"/>
        <v>0</v>
      </c>
      <c r="CK236" s="116">
        <f t="shared" si="146"/>
        <v>0</v>
      </c>
      <c r="CL236" s="116">
        <f t="shared" si="147"/>
        <v>0</v>
      </c>
      <c r="CM236" s="116">
        <f t="shared" si="148"/>
        <v>0</v>
      </c>
      <c r="CN236" s="116">
        <f t="shared" si="149"/>
        <v>0</v>
      </c>
      <c r="CO236" s="116">
        <f t="shared" si="150"/>
        <v>0</v>
      </c>
      <c r="CP236" s="116">
        <f t="shared" si="151"/>
        <v>0</v>
      </c>
      <c r="CQ236" s="116">
        <f t="shared" si="152"/>
        <v>0</v>
      </c>
      <c r="CR236" s="116">
        <f t="shared" si="153"/>
        <v>0</v>
      </c>
      <c r="CS236" s="116">
        <f t="shared" si="154"/>
        <v>0</v>
      </c>
      <c r="CT236" s="116">
        <f t="shared" si="155"/>
        <v>0</v>
      </c>
      <c r="CU236" s="116">
        <f t="shared" si="156"/>
        <v>0</v>
      </c>
    </row>
    <row r="237" spans="5:99">
      <c r="E237" s="106"/>
      <c r="F237" s="109"/>
      <c r="G237" s="109"/>
      <c r="H237" s="109"/>
      <c r="I237" s="109"/>
      <c r="J237" s="110" t="str">
        <f t="shared" si="132"/>
        <v/>
      </c>
      <c r="K237" s="116">
        <f>IF(MONTH($B237)=1,IF($G237=Paramètres!H$2,$D237,0),0)</f>
        <v>0</v>
      </c>
      <c r="L237" s="116">
        <f>IF(OR(MONTH($B237)=1,MONTH($B237)=2,MONTH($B237)=3),IF($G237=Paramètres!H$3,$D237,0),0)</f>
        <v>0</v>
      </c>
      <c r="M237" s="116">
        <f>IF(OR(MONTH($B237)=1,MONTH($B237)=2,MONTH($B237)=3),IF($G237=Paramètres!H$4,$D237,0),0)</f>
        <v>0</v>
      </c>
      <c r="N237" s="116">
        <f>IF(OR(MONTH($B237)=1,MONTH($B237)=2,MONTH($B237)=3),IF($G237=Paramètres!H$5,$D237,0),0)</f>
        <v>0</v>
      </c>
      <c r="O237" s="116">
        <f>IF(MONTH($B237)=1,IF($G237=Paramètres!F$4,$D237,0),0)</f>
        <v>0</v>
      </c>
      <c r="P237" s="116">
        <f>IF(MONTH($B237)=2,IF($G237=Paramètres!$H$2,$D237,0),0)</f>
        <v>0</v>
      </c>
      <c r="Q237" s="116">
        <f>IF(MONTH($B237)=2,IF($G237=Paramètres!$F$4,$D237,0),0)</f>
        <v>0</v>
      </c>
      <c r="R237" s="116">
        <f>IF(MONTH($B237)=3,IF($G237=Paramètres!$H$2,$D237,0),0)</f>
        <v>0</v>
      </c>
      <c r="S237" s="116">
        <f>IF(MONTH($B237)=3,IF($G237=Paramètres!$F$4,$D237,0),0)</f>
        <v>0</v>
      </c>
      <c r="T237" s="116">
        <f>IF(MONTH($B237)=4,IF($G237=Paramètres!$H$2,$D237,0),0)</f>
        <v>0</v>
      </c>
      <c r="U237" s="116">
        <f>IF(OR(MONTH($B237)=4,MONTH($B237)=5,MONTH($B237)=6),IF($G237=Paramètres!$H$3,$D237,0),0)</f>
        <v>0</v>
      </c>
      <c r="V237" s="116">
        <f>IF(OR(MONTH($B237)=4,MONTH($B237)=5,MONTH($B237)=6),IF($G237=Paramètres!$H$4,$D237,0),0)</f>
        <v>0</v>
      </c>
      <c r="W237" s="116">
        <f>IF(OR(MONTH($B237)=4,MONTH($B237)=5,MONTH($B237)=6),IF($G237=Paramètres!$H$5,$D237,0),0)</f>
        <v>0</v>
      </c>
      <c r="X237" s="116">
        <f>IF(MONTH($B237)=4,IF($G237=Paramètres!$F$4,$D237,0),0)</f>
        <v>0</v>
      </c>
      <c r="Y237" s="116">
        <f>IF(MONTH($B237)=5,IF($G237=Paramètres!$H$2,$D237,0),0)</f>
        <v>0</v>
      </c>
      <c r="Z237" s="116">
        <f>IF(MONTH($B237)=5,IF($G237=Paramètres!$F$4,$D237,0),0)</f>
        <v>0</v>
      </c>
      <c r="AA237" s="116">
        <f>IF(MONTH($B237)=6,IF($G237=Paramètres!$H$2,$D237,0),0)</f>
        <v>0</v>
      </c>
      <c r="AB237" s="116">
        <f>IF(MONTH($B237)=6,IF($G237=Paramètres!$F$4,$D237,0),0)</f>
        <v>0</v>
      </c>
      <c r="AC237" s="116">
        <f>IF(MONTH($B237)=7,IF($G237=Paramètres!$H$2,$D237,0),0)</f>
        <v>0</v>
      </c>
      <c r="AD237" s="116">
        <f>IF(OR(MONTH($B237)=7,MONTH($B237)=8,MONTH($B237)=9),IF($G237=Paramètres!$H$3,$D237,0),0)</f>
        <v>0</v>
      </c>
      <c r="AE237" s="116">
        <f>IF(OR(MONTH($B237)=7,MONTH($B237)=8,MONTH($B237)=9),IF($G237=Paramètres!$H$4,$D237,0),0)</f>
        <v>0</v>
      </c>
      <c r="AF237" s="116">
        <f>IF(OR(MONTH($B237)=7,MONTH($B237)=8,MONTH($B237)=9),IF($G237=Paramètres!$H$5,$D237,0),0)</f>
        <v>0</v>
      </c>
      <c r="AG237" s="116">
        <f>IF(MONTH($B237)=7,IF($G237=Paramètres!$F$4,$D237,0),0)</f>
        <v>0</v>
      </c>
      <c r="AH237" s="116">
        <f>IF(MONTH($B237)=8,IF($G237=Paramètres!$H$2,$D237,0),0)</f>
        <v>0</v>
      </c>
      <c r="AI237" s="116">
        <f>IF(MONTH($B237)=8,IF($G237=Paramètres!$F$4,$D237,0),0)</f>
        <v>0</v>
      </c>
      <c r="AJ237" s="116">
        <f>IF(MONTH($B237)=9,IF($G237=Paramètres!$H$2,$D237,0),0)</f>
        <v>0</v>
      </c>
      <c r="AK237" s="116">
        <f>IF(MONTH($B237)=9,IF($G237=Paramètres!$F$4,$D237,0),0)</f>
        <v>0</v>
      </c>
      <c r="AL237" s="116">
        <f>IF(MONTH($B237)=10,IF($G237=Paramètres!$H$2,$D237,0),0)</f>
        <v>0</v>
      </c>
      <c r="AM237" s="116">
        <f>IF(OR(MONTH($B237)=10,MONTH($B237)=11,MONTH($B237)=12),IF($G237=Paramètres!$H$3,$D237,0),0)</f>
        <v>0</v>
      </c>
      <c r="AN237" s="116">
        <f>IF(OR(MONTH($B237)=10,MONTH($B237)=11,MONTH($B237)=12),IF($G237=Paramètres!$H$4,$D237,0),0)</f>
        <v>0</v>
      </c>
      <c r="AO237" s="116">
        <f>IF(OR(MONTH($B237)=10,MONTH($B237)=11,MONTH($B237)=12),IF($G237=Paramètres!$H$5,$D237,0),0)</f>
        <v>0</v>
      </c>
      <c r="AP237" s="116">
        <f>IF(MONTH($B237)=10,IF($G237=Paramètres!$F$4,$D237,0),0)</f>
        <v>0</v>
      </c>
      <c r="AQ237" s="116">
        <f>IF(MONTH($B237)=11,IF($G237=Paramètres!$H$2,$D237,0),0)</f>
        <v>0</v>
      </c>
      <c r="AR237" s="116">
        <f>IF(MONTH($B237)=11,IF($G237=Paramètres!$F$4,$D237,0),0)</f>
        <v>0</v>
      </c>
      <c r="AS237" s="116">
        <f>IF(MONTH($B237)=12,IF($G237=Paramètres!$H$2,$D237,0),0)</f>
        <v>0</v>
      </c>
      <c r="AT237" s="116">
        <f>IF(MONTH($B237)=12,IF($G237=Paramètres!$F$4,$D237,0),0)</f>
        <v>0</v>
      </c>
      <c r="AU237" s="116">
        <f>IF($G237=Paramètres!D$2,$D237,0)</f>
        <v>0</v>
      </c>
      <c r="AV237" s="116">
        <f>IF($G237=Paramètres!D$3,$D237,0)</f>
        <v>0</v>
      </c>
      <c r="AW237" s="116">
        <f>IF($G237=Paramètres!D$4,$D237,0)</f>
        <v>0</v>
      </c>
      <c r="AX237" s="116">
        <f>IF($G237=Paramètres!D$5,$D237,0)</f>
        <v>0</v>
      </c>
      <c r="AY237" s="116">
        <f>IF($G237=Paramètres!D$6,$D237,0)</f>
        <v>0</v>
      </c>
      <c r="AZ237" s="116">
        <f>IF($G237=Paramètres!D$7,$D237,0)</f>
        <v>0</v>
      </c>
      <c r="BA237" s="116">
        <f>IF($G237=Paramètres!D$8,$D237,0)</f>
        <v>0</v>
      </c>
      <c r="BB237" s="116">
        <f>IF($G237=Paramètres!D$9,$D237,0)</f>
        <v>0</v>
      </c>
      <c r="BC237" s="116">
        <f>IF($G237=Paramètres!D$10,$D237,0)</f>
        <v>0</v>
      </c>
      <c r="BD237" s="116">
        <f>IF($G237=Paramètres!D$11,$D237,0)</f>
        <v>0</v>
      </c>
      <c r="BE237" s="116">
        <f>IF($G237=Paramètres!D$12,$D237,0)</f>
        <v>0</v>
      </c>
      <c r="BF237" s="116">
        <f>IF($G237=Paramètres!E$2,$D237,0)</f>
        <v>0</v>
      </c>
      <c r="BG237" s="116">
        <f>IF($G237=Paramètres!E$3,$D237,0)</f>
        <v>0</v>
      </c>
      <c r="BH237" s="116">
        <f>IF($G237=Paramètres!E$4,$D237,0)</f>
        <v>0</v>
      </c>
      <c r="BI237" s="116">
        <f>IF($G237=Paramètres!F$2,$D237,0)</f>
        <v>0</v>
      </c>
      <c r="BJ237" s="116">
        <f>IF($G237=Paramètres!F$3,$D237,0)</f>
        <v>0</v>
      </c>
      <c r="BK237" s="116">
        <f>IF($G237=Paramètres!F$5,$D237,0)</f>
        <v>0</v>
      </c>
      <c r="BL237" s="116">
        <f>IF($G237=Paramètres!F$6,$D237,0)</f>
        <v>0</v>
      </c>
      <c r="BM237" s="116">
        <f>IF($G237=Paramètres!F$7,$D237,0)</f>
        <v>0</v>
      </c>
      <c r="BN237" s="116">
        <f>IF($G237=Paramètres!F$8,$D237,0)</f>
        <v>0</v>
      </c>
      <c r="BO237" s="116">
        <f>IF($G237=Paramètres!F$9,$D237,0)</f>
        <v>0</v>
      </c>
      <c r="BP237" s="116">
        <f t="shared" si="131"/>
        <v>0</v>
      </c>
      <c r="BQ237" s="116">
        <f>IF($G237=Paramètres!H$6,$D237,0)</f>
        <v>0</v>
      </c>
      <c r="BR237" s="116">
        <f>IF($G237=Paramètres!I$2,$D237,0)</f>
        <v>0</v>
      </c>
      <c r="BS237" s="116">
        <f>IF($G237=Paramètres!I$3,$D237,0)</f>
        <v>0</v>
      </c>
      <c r="BT237" s="116">
        <f>IF($G237=Paramètres!I$4,$D237,0)</f>
        <v>0</v>
      </c>
      <c r="BU237" s="116">
        <f>IF($G237=Paramètres!J$2,$D237,0)</f>
        <v>0</v>
      </c>
      <c r="BV237" s="116">
        <f>IF($G237=Paramètres!J$3,$D237,0)</f>
        <v>0</v>
      </c>
      <c r="BW237" s="116">
        <f>IF($G237=Paramètres!J$4,$D237,0)</f>
        <v>0</v>
      </c>
      <c r="BX237" s="116">
        <f t="shared" si="133"/>
        <v>0</v>
      </c>
      <c r="BY237" s="116">
        <f t="shared" si="134"/>
        <v>0</v>
      </c>
      <c r="BZ237" s="116">
        <f t="shared" si="135"/>
        <v>0</v>
      </c>
      <c r="CA237" s="116">
        <f t="shared" si="136"/>
        <v>0</v>
      </c>
      <c r="CB237" s="116">
        <f t="shared" si="137"/>
        <v>0</v>
      </c>
      <c r="CC237" s="116">
        <f t="shared" si="138"/>
        <v>0</v>
      </c>
      <c r="CD237" s="116">
        <f t="shared" si="139"/>
        <v>0</v>
      </c>
      <c r="CE237" s="116">
        <f t="shared" si="140"/>
        <v>0</v>
      </c>
      <c r="CF237" s="116">
        <f t="shared" si="141"/>
        <v>0</v>
      </c>
      <c r="CG237" s="116">
        <f t="shared" si="142"/>
        <v>0</v>
      </c>
      <c r="CH237" s="116">
        <f t="shared" si="143"/>
        <v>0</v>
      </c>
      <c r="CI237" s="116">
        <f t="shared" si="144"/>
        <v>0</v>
      </c>
      <c r="CJ237" s="116">
        <f t="shared" si="145"/>
        <v>0</v>
      </c>
      <c r="CK237" s="116">
        <f t="shared" si="146"/>
        <v>0</v>
      </c>
      <c r="CL237" s="116">
        <f t="shared" si="147"/>
        <v>0</v>
      </c>
      <c r="CM237" s="116">
        <f t="shared" si="148"/>
        <v>0</v>
      </c>
      <c r="CN237" s="116">
        <f t="shared" si="149"/>
        <v>0</v>
      </c>
      <c r="CO237" s="116">
        <f t="shared" si="150"/>
        <v>0</v>
      </c>
      <c r="CP237" s="116">
        <f t="shared" si="151"/>
        <v>0</v>
      </c>
      <c r="CQ237" s="116">
        <f t="shared" si="152"/>
        <v>0</v>
      </c>
      <c r="CR237" s="116">
        <f t="shared" si="153"/>
        <v>0</v>
      </c>
      <c r="CS237" s="116">
        <f t="shared" si="154"/>
        <v>0</v>
      </c>
      <c r="CT237" s="116">
        <f t="shared" si="155"/>
        <v>0</v>
      </c>
      <c r="CU237" s="116">
        <f t="shared" si="156"/>
        <v>0</v>
      </c>
    </row>
    <row r="238" spans="5:99">
      <c r="E238" s="106"/>
      <c r="F238" s="109"/>
      <c r="G238" s="109"/>
      <c r="H238" s="109"/>
      <c r="I238" s="109"/>
      <c r="J238" s="110" t="str">
        <f t="shared" si="132"/>
        <v/>
      </c>
      <c r="K238" s="116">
        <f>IF(MONTH($B238)=1,IF($G238=Paramètres!H$2,$D238,0),0)</f>
        <v>0</v>
      </c>
      <c r="L238" s="116">
        <f>IF(OR(MONTH($B238)=1,MONTH($B238)=2,MONTH($B238)=3),IF($G238=Paramètres!H$3,$D238,0),0)</f>
        <v>0</v>
      </c>
      <c r="M238" s="116">
        <f>IF(OR(MONTH($B238)=1,MONTH($B238)=2,MONTH($B238)=3),IF($G238=Paramètres!H$4,$D238,0),0)</f>
        <v>0</v>
      </c>
      <c r="N238" s="116">
        <f>IF(OR(MONTH($B238)=1,MONTH($B238)=2,MONTH($B238)=3),IF($G238=Paramètres!H$5,$D238,0),0)</f>
        <v>0</v>
      </c>
      <c r="O238" s="116">
        <f>IF(MONTH($B238)=1,IF($G238=Paramètres!F$4,$D238,0),0)</f>
        <v>0</v>
      </c>
      <c r="P238" s="116">
        <f>IF(MONTH($B238)=2,IF($G238=Paramètres!$H$2,$D238,0),0)</f>
        <v>0</v>
      </c>
      <c r="Q238" s="116">
        <f>IF(MONTH($B238)=2,IF($G238=Paramètres!$F$4,$D238,0),0)</f>
        <v>0</v>
      </c>
      <c r="R238" s="116">
        <f>IF(MONTH($B238)=3,IF($G238=Paramètres!$H$2,$D238,0),0)</f>
        <v>0</v>
      </c>
      <c r="S238" s="116">
        <f>IF(MONTH($B238)=3,IF($G238=Paramètres!$F$4,$D238,0),0)</f>
        <v>0</v>
      </c>
      <c r="T238" s="116">
        <f>IF(MONTH($B238)=4,IF($G238=Paramètres!$H$2,$D238,0),0)</f>
        <v>0</v>
      </c>
      <c r="U238" s="116">
        <f>IF(OR(MONTH($B238)=4,MONTH($B238)=5,MONTH($B238)=6),IF($G238=Paramètres!$H$3,$D238,0),0)</f>
        <v>0</v>
      </c>
      <c r="V238" s="116">
        <f>IF(OR(MONTH($B238)=4,MONTH($B238)=5,MONTH($B238)=6),IF($G238=Paramètres!$H$4,$D238,0),0)</f>
        <v>0</v>
      </c>
      <c r="W238" s="116">
        <f>IF(OR(MONTH($B238)=4,MONTH($B238)=5,MONTH($B238)=6),IF($G238=Paramètres!$H$5,$D238,0),0)</f>
        <v>0</v>
      </c>
      <c r="X238" s="116">
        <f>IF(MONTH($B238)=4,IF($G238=Paramètres!$F$4,$D238,0),0)</f>
        <v>0</v>
      </c>
      <c r="Y238" s="116">
        <f>IF(MONTH($B238)=5,IF($G238=Paramètres!$H$2,$D238,0),0)</f>
        <v>0</v>
      </c>
      <c r="Z238" s="116">
        <f>IF(MONTH($B238)=5,IF($G238=Paramètres!$F$4,$D238,0),0)</f>
        <v>0</v>
      </c>
      <c r="AA238" s="116">
        <f>IF(MONTH($B238)=6,IF($G238=Paramètres!$H$2,$D238,0),0)</f>
        <v>0</v>
      </c>
      <c r="AB238" s="116">
        <f>IF(MONTH($B238)=6,IF($G238=Paramètres!$F$4,$D238,0),0)</f>
        <v>0</v>
      </c>
      <c r="AC238" s="116">
        <f>IF(MONTH($B238)=7,IF($G238=Paramètres!$H$2,$D238,0),0)</f>
        <v>0</v>
      </c>
      <c r="AD238" s="116">
        <f>IF(OR(MONTH($B238)=7,MONTH($B238)=8,MONTH($B238)=9),IF($G238=Paramètres!$H$3,$D238,0),0)</f>
        <v>0</v>
      </c>
      <c r="AE238" s="116">
        <f>IF(OR(MONTH($B238)=7,MONTH($B238)=8,MONTH($B238)=9),IF($G238=Paramètres!$H$4,$D238,0),0)</f>
        <v>0</v>
      </c>
      <c r="AF238" s="116">
        <f>IF(OR(MONTH($B238)=7,MONTH($B238)=8,MONTH($B238)=9),IF($G238=Paramètres!$H$5,$D238,0),0)</f>
        <v>0</v>
      </c>
      <c r="AG238" s="116">
        <f>IF(MONTH($B238)=7,IF($G238=Paramètres!$F$4,$D238,0),0)</f>
        <v>0</v>
      </c>
      <c r="AH238" s="116">
        <f>IF(MONTH($B238)=8,IF($G238=Paramètres!$H$2,$D238,0),0)</f>
        <v>0</v>
      </c>
      <c r="AI238" s="116">
        <f>IF(MONTH($B238)=8,IF($G238=Paramètres!$F$4,$D238,0),0)</f>
        <v>0</v>
      </c>
      <c r="AJ238" s="116">
        <f>IF(MONTH($B238)=9,IF($G238=Paramètres!$H$2,$D238,0),0)</f>
        <v>0</v>
      </c>
      <c r="AK238" s="116">
        <f>IF(MONTH($B238)=9,IF($G238=Paramètres!$F$4,$D238,0),0)</f>
        <v>0</v>
      </c>
      <c r="AL238" s="116">
        <f>IF(MONTH($B238)=10,IF($G238=Paramètres!$H$2,$D238,0),0)</f>
        <v>0</v>
      </c>
      <c r="AM238" s="116">
        <f>IF(OR(MONTH($B238)=10,MONTH($B238)=11,MONTH($B238)=12),IF($G238=Paramètres!$H$3,$D238,0),0)</f>
        <v>0</v>
      </c>
      <c r="AN238" s="116">
        <f>IF(OR(MONTH($B238)=10,MONTH($B238)=11,MONTH($B238)=12),IF($G238=Paramètres!$H$4,$D238,0),0)</f>
        <v>0</v>
      </c>
      <c r="AO238" s="116">
        <f>IF(OR(MONTH($B238)=10,MONTH($B238)=11,MONTH($B238)=12),IF($G238=Paramètres!$H$5,$D238,0),0)</f>
        <v>0</v>
      </c>
      <c r="AP238" s="116">
        <f>IF(MONTH($B238)=10,IF($G238=Paramètres!$F$4,$D238,0),0)</f>
        <v>0</v>
      </c>
      <c r="AQ238" s="116">
        <f>IF(MONTH($B238)=11,IF($G238=Paramètres!$H$2,$D238,0),0)</f>
        <v>0</v>
      </c>
      <c r="AR238" s="116">
        <f>IF(MONTH($B238)=11,IF($G238=Paramètres!$F$4,$D238,0),0)</f>
        <v>0</v>
      </c>
      <c r="AS238" s="116">
        <f>IF(MONTH($B238)=12,IF($G238=Paramètres!$H$2,$D238,0),0)</f>
        <v>0</v>
      </c>
      <c r="AT238" s="116">
        <f>IF(MONTH($B238)=12,IF($G238=Paramètres!$F$4,$D238,0),0)</f>
        <v>0</v>
      </c>
      <c r="AU238" s="116">
        <f>IF($G238=Paramètres!D$2,$D238,0)</f>
        <v>0</v>
      </c>
      <c r="AV238" s="116">
        <f>IF($G238=Paramètres!D$3,$D238,0)</f>
        <v>0</v>
      </c>
      <c r="AW238" s="116">
        <f>IF($G238=Paramètres!D$4,$D238,0)</f>
        <v>0</v>
      </c>
      <c r="AX238" s="116">
        <f>IF($G238=Paramètres!D$5,$D238,0)</f>
        <v>0</v>
      </c>
      <c r="AY238" s="116">
        <f>IF($G238=Paramètres!D$6,$D238,0)</f>
        <v>0</v>
      </c>
      <c r="AZ238" s="116">
        <f>IF($G238=Paramètres!D$7,$D238,0)</f>
        <v>0</v>
      </c>
      <c r="BA238" s="116">
        <f>IF($G238=Paramètres!D$8,$D238,0)</f>
        <v>0</v>
      </c>
      <c r="BB238" s="116">
        <f>IF($G238=Paramètres!D$9,$D238,0)</f>
        <v>0</v>
      </c>
      <c r="BC238" s="116">
        <f>IF($G238=Paramètres!D$10,$D238,0)</f>
        <v>0</v>
      </c>
      <c r="BD238" s="116">
        <f>IF($G238=Paramètres!D$11,$D238,0)</f>
        <v>0</v>
      </c>
      <c r="BE238" s="116">
        <f>IF($G238=Paramètres!D$12,$D238,0)</f>
        <v>0</v>
      </c>
      <c r="BF238" s="116">
        <f>IF($G238=Paramètres!E$2,$D238,0)</f>
        <v>0</v>
      </c>
      <c r="BG238" s="116">
        <f>IF($G238=Paramètres!E$3,$D238,0)</f>
        <v>0</v>
      </c>
      <c r="BH238" s="116">
        <f>IF($G238=Paramètres!E$4,$D238,0)</f>
        <v>0</v>
      </c>
      <c r="BI238" s="116">
        <f>IF($G238=Paramètres!F$2,$D238,0)</f>
        <v>0</v>
      </c>
      <c r="BJ238" s="116">
        <f>IF($G238=Paramètres!F$3,$D238,0)</f>
        <v>0</v>
      </c>
      <c r="BK238" s="116">
        <f>IF($G238=Paramètres!F$5,$D238,0)</f>
        <v>0</v>
      </c>
      <c r="BL238" s="116">
        <f>IF($G238=Paramètres!F$6,$D238,0)</f>
        <v>0</v>
      </c>
      <c r="BM238" s="116">
        <f>IF($G238=Paramètres!F$7,$D238,0)</f>
        <v>0</v>
      </c>
      <c r="BN238" s="116">
        <f>IF($G238=Paramètres!F$8,$D238,0)</f>
        <v>0</v>
      </c>
      <c r="BO238" s="116">
        <f>IF($G238=Paramètres!F$9,$D238,0)</f>
        <v>0</v>
      </c>
      <c r="BP238" s="116">
        <f t="shared" si="131"/>
        <v>0</v>
      </c>
      <c r="BQ238" s="116">
        <f>IF($G238=Paramètres!H$6,$D238,0)</f>
        <v>0</v>
      </c>
      <c r="BR238" s="116">
        <f>IF($G238=Paramètres!I$2,$D238,0)</f>
        <v>0</v>
      </c>
      <c r="BS238" s="116">
        <f>IF($G238=Paramètres!I$3,$D238,0)</f>
        <v>0</v>
      </c>
      <c r="BT238" s="116">
        <f>IF($G238=Paramètres!I$4,$D238,0)</f>
        <v>0</v>
      </c>
      <c r="BU238" s="116">
        <f>IF($G238=Paramètres!J$2,$D238,0)</f>
        <v>0</v>
      </c>
      <c r="BV238" s="116">
        <f>IF($G238=Paramètres!J$3,$D238,0)</f>
        <v>0</v>
      </c>
      <c r="BW238" s="116">
        <f>IF($G238=Paramètres!J$4,$D238,0)</f>
        <v>0</v>
      </c>
      <c r="BX238" s="116">
        <f t="shared" si="133"/>
        <v>0</v>
      </c>
      <c r="BY238" s="116">
        <f t="shared" si="134"/>
        <v>0</v>
      </c>
      <c r="BZ238" s="116">
        <f t="shared" si="135"/>
        <v>0</v>
      </c>
      <c r="CA238" s="116">
        <f t="shared" si="136"/>
        <v>0</v>
      </c>
      <c r="CB238" s="116">
        <f t="shared" si="137"/>
        <v>0</v>
      </c>
      <c r="CC238" s="116">
        <f t="shared" si="138"/>
        <v>0</v>
      </c>
      <c r="CD238" s="116">
        <f t="shared" si="139"/>
        <v>0</v>
      </c>
      <c r="CE238" s="116">
        <f t="shared" si="140"/>
        <v>0</v>
      </c>
      <c r="CF238" s="116">
        <f t="shared" si="141"/>
        <v>0</v>
      </c>
      <c r="CG238" s="116">
        <f t="shared" si="142"/>
        <v>0</v>
      </c>
      <c r="CH238" s="116">
        <f t="shared" si="143"/>
        <v>0</v>
      </c>
      <c r="CI238" s="116">
        <f t="shared" si="144"/>
        <v>0</v>
      </c>
      <c r="CJ238" s="116">
        <f t="shared" si="145"/>
        <v>0</v>
      </c>
      <c r="CK238" s="116">
        <f t="shared" si="146"/>
        <v>0</v>
      </c>
      <c r="CL238" s="116">
        <f t="shared" si="147"/>
        <v>0</v>
      </c>
      <c r="CM238" s="116">
        <f t="shared" si="148"/>
        <v>0</v>
      </c>
      <c r="CN238" s="116">
        <f t="shared" si="149"/>
        <v>0</v>
      </c>
      <c r="CO238" s="116">
        <f t="shared" si="150"/>
        <v>0</v>
      </c>
      <c r="CP238" s="116">
        <f t="shared" si="151"/>
        <v>0</v>
      </c>
      <c r="CQ238" s="116">
        <f t="shared" si="152"/>
        <v>0</v>
      </c>
      <c r="CR238" s="116">
        <f t="shared" si="153"/>
        <v>0</v>
      </c>
      <c r="CS238" s="116">
        <f t="shared" si="154"/>
        <v>0</v>
      </c>
      <c r="CT238" s="116">
        <f t="shared" si="155"/>
        <v>0</v>
      </c>
      <c r="CU238" s="116">
        <f t="shared" si="156"/>
        <v>0</v>
      </c>
    </row>
    <row r="239" spans="5:99">
      <c r="E239" s="106"/>
      <c r="F239" s="109"/>
      <c r="G239" s="109"/>
      <c r="H239" s="109"/>
      <c r="I239" s="109"/>
      <c r="J239" s="110" t="str">
        <f t="shared" si="132"/>
        <v/>
      </c>
      <c r="K239" s="116">
        <f>IF(MONTH($B239)=1,IF($G239=Paramètres!H$2,$D239,0),0)</f>
        <v>0</v>
      </c>
      <c r="L239" s="116">
        <f>IF(OR(MONTH($B239)=1,MONTH($B239)=2,MONTH($B239)=3),IF($G239=Paramètres!H$3,$D239,0),0)</f>
        <v>0</v>
      </c>
      <c r="M239" s="116">
        <f>IF(OR(MONTH($B239)=1,MONTH($B239)=2,MONTH($B239)=3),IF($G239=Paramètres!H$4,$D239,0),0)</f>
        <v>0</v>
      </c>
      <c r="N239" s="116">
        <f>IF(OR(MONTH($B239)=1,MONTH($B239)=2,MONTH($B239)=3),IF($G239=Paramètres!H$5,$D239,0),0)</f>
        <v>0</v>
      </c>
      <c r="O239" s="116">
        <f>IF(MONTH($B239)=1,IF($G239=Paramètres!F$4,$D239,0),0)</f>
        <v>0</v>
      </c>
      <c r="P239" s="116">
        <f>IF(MONTH($B239)=2,IF($G239=Paramètres!$H$2,$D239,0),0)</f>
        <v>0</v>
      </c>
      <c r="Q239" s="116">
        <f>IF(MONTH($B239)=2,IF($G239=Paramètres!$F$4,$D239,0),0)</f>
        <v>0</v>
      </c>
      <c r="R239" s="116">
        <f>IF(MONTH($B239)=3,IF($G239=Paramètres!$H$2,$D239,0),0)</f>
        <v>0</v>
      </c>
      <c r="S239" s="116">
        <f>IF(MONTH($B239)=3,IF($G239=Paramètres!$F$4,$D239,0),0)</f>
        <v>0</v>
      </c>
      <c r="T239" s="116">
        <f>IF(MONTH($B239)=4,IF($G239=Paramètres!$H$2,$D239,0),0)</f>
        <v>0</v>
      </c>
      <c r="U239" s="116">
        <f>IF(OR(MONTH($B239)=4,MONTH($B239)=5,MONTH($B239)=6),IF($G239=Paramètres!$H$3,$D239,0),0)</f>
        <v>0</v>
      </c>
      <c r="V239" s="116">
        <f>IF(OR(MONTH($B239)=4,MONTH($B239)=5,MONTH($B239)=6),IF($G239=Paramètres!$H$4,$D239,0),0)</f>
        <v>0</v>
      </c>
      <c r="W239" s="116">
        <f>IF(OR(MONTH($B239)=4,MONTH($B239)=5,MONTH($B239)=6),IF($G239=Paramètres!$H$5,$D239,0),0)</f>
        <v>0</v>
      </c>
      <c r="X239" s="116">
        <f>IF(MONTH($B239)=4,IF($G239=Paramètres!$F$4,$D239,0),0)</f>
        <v>0</v>
      </c>
      <c r="Y239" s="116">
        <f>IF(MONTH($B239)=5,IF($G239=Paramètres!$H$2,$D239,0),0)</f>
        <v>0</v>
      </c>
      <c r="Z239" s="116">
        <f>IF(MONTH($B239)=5,IF($G239=Paramètres!$F$4,$D239,0),0)</f>
        <v>0</v>
      </c>
      <c r="AA239" s="116">
        <f>IF(MONTH($B239)=6,IF($G239=Paramètres!$H$2,$D239,0),0)</f>
        <v>0</v>
      </c>
      <c r="AB239" s="116">
        <f>IF(MONTH($B239)=6,IF($G239=Paramètres!$F$4,$D239,0),0)</f>
        <v>0</v>
      </c>
      <c r="AC239" s="116">
        <f>IF(MONTH($B239)=7,IF($G239=Paramètres!$H$2,$D239,0),0)</f>
        <v>0</v>
      </c>
      <c r="AD239" s="116">
        <f>IF(OR(MONTH($B239)=7,MONTH($B239)=8,MONTH($B239)=9),IF($G239=Paramètres!$H$3,$D239,0),0)</f>
        <v>0</v>
      </c>
      <c r="AE239" s="116">
        <f>IF(OR(MONTH($B239)=7,MONTH($B239)=8,MONTH($B239)=9),IF($G239=Paramètres!$H$4,$D239,0),0)</f>
        <v>0</v>
      </c>
      <c r="AF239" s="116">
        <f>IF(OR(MONTH($B239)=7,MONTH($B239)=8,MONTH($B239)=9),IF($G239=Paramètres!$H$5,$D239,0),0)</f>
        <v>0</v>
      </c>
      <c r="AG239" s="116">
        <f>IF(MONTH($B239)=7,IF($G239=Paramètres!$F$4,$D239,0),0)</f>
        <v>0</v>
      </c>
      <c r="AH239" s="116">
        <f>IF(MONTH($B239)=8,IF($G239=Paramètres!$H$2,$D239,0),0)</f>
        <v>0</v>
      </c>
      <c r="AI239" s="116">
        <f>IF(MONTH($B239)=8,IF($G239=Paramètres!$F$4,$D239,0),0)</f>
        <v>0</v>
      </c>
      <c r="AJ239" s="116">
        <f>IF(MONTH($B239)=9,IF($G239=Paramètres!$H$2,$D239,0),0)</f>
        <v>0</v>
      </c>
      <c r="AK239" s="116">
        <f>IF(MONTH($B239)=9,IF($G239=Paramètres!$F$4,$D239,0),0)</f>
        <v>0</v>
      </c>
      <c r="AL239" s="116">
        <f>IF(MONTH($B239)=10,IF($G239=Paramètres!$H$2,$D239,0),0)</f>
        <v>0</v>
      </c>
      <c r="AM239" s="116">
        <f>IF(OR(MONTH($B239)=10,MONTH($B239)=11,MONTH($B239)=12),IF($G239=Paramètres!$H$3,$D239,0),0)</f>
        <v>0</v>
      </c>
      <c r="AN239" s="116">
        <f>IF(OR(MONTH($B239)=10,MONTH($B239)=11,MONTH($B239)=12),IF($G239=Paramètres!$H$4,$D239,0),0)</f>
        <v>0</v>
      </c>
      <c r="AO239" s="116">
        <f>IF(OR(MONTH($B239)=10,MONTH($B239)=11,MONTH($B239)=12),IF($G239=Paramètres!$H$5,$D239,0),0)</f>
        <v>0</v>
      </c>
      <c r="AP239" s="116">
        <f>IF(MONTH($B239)=10,IF($G239=Paramètres!$F$4,$D239,0),0)</f>
        <v>0</v>
      </c>
      <c r="AQ239" s="116">
        <f>IF(MONTH($B239)=11,IF($G239=Paramètres!$H$2,$D239,0),0)</f>
        <v>0</v>
      </c>
      <c r="AR239" s="116">
        <f>IF(MONTH($B239)=11,IF($G239=Paramètres!$F$4,$D239,0),0)</f>
        <v>0</v>
      </c>
      <c r="AS239" s="116">
        <f>IF(MONTH($B239)=12,IF($G239=Paramètres!$H$2,$D239,0),0)</f>
        <v>0</v>
      </c>
      <c r="AT239" s="116">
        <f>IF(MONTH($B239)=12,IF($G239=Paramètres!$F$4,$D239,0),0)</f>
        <v>0</v>
      </c>
      <c r="AU239" s="116">
        <f>IF($G239=Paramètres!D$2,$D239,0)</f>
        <v>0</v>
      </c>
      <c r="AV239" s="116">
        <f>IF($G239=Paramètres!D$3,$D239,0)</f>
        <v>0</v>
      </c>
      <c r="AW239" s="116">
        <f>IF($G239=Paramètres!D$4,$D239,0)</f>
        <v>0</v>
      </c>
      <c r="AX239" s="116">
        <f>IF($G239=Paramètres!D$5,$D239,0)</f>
        <v>0</v>
      </c>
      <c r="AY239" s="116">
        <f>IF($G239=Paramètres!D$6,$D239,0)</f>
        <v>0</v>
      </c>
      <c r="AZ239" s="116">
        <f>IF($G239=Paramètres!D$7,$D239,0)</f>
        <v>0</v>
      </c>
      <c r="BA239" s="116">
        <f>IF($G239=Paramètres!D$8,$D239,0)</f>
        <v>0</v>
      </c>
      <c r="BB239" s="116">
        <f>IF($G239=Paramètres!D$9,$D239,0)</f>
        <v>0</v>
      </c>
      <c r="BC239" s="116">
        <f>IF($G239=Paramètres!D$10,$D239,0)</f>
        <v>0</v>
      </c>
      <c r="BD239" s="116">
        <f>IF($G239=Paramètres!D$11,$D239,0)</f>
        <v>0</v>
      </c>
      <c r="BE239" s="116">
        <f>IF($G239=Paramètres!D$12,$D239,0)</f>
        <v>0</v>
      </c>
      <c r="BF239" s="116">
        <f>IF($G239=Paramètres!E$2,$D239,0)</f>
        <v>0</v>
      </c>
      <c r="BG239" s="116">
        <f>IF($G239=Paramètres!E$3,$D239,0)</f>
        <v>0</v>
      </c>
      <c r="BH239" s="116">
        <f>IF($G239=Paramètres!E$4,$D239,0)</f>
        <v>0</v>
      </c>
      <c r="BI239" s="116">
        <f>IF($G239=Paramètres!F$2,$D239,0)</f>
        <v>0</v>
      </c>
      <c r="BJ239" s="116">
        <f>IF($G239=Paramètres!F$3,$D239,0)</f>
        <v>0</v>
      </c>
      <c r="BK239" s="116">
        <f>IF($G239=Paramètres!F$5,$D239,0)</f>
        <v>0</v>
      </c>
      <c r="BL239" s="116">
        <f>IF($G239=Paramètres!F$6,$D239,0)</f>
        <v>0</v>
      </c>
      <c r="BM239" s="116">
        <f>IF($G239=Paramètres!F$7,$D239,0)</f>
        <v>0</v>
      </c>
      <c r="BN239" s="116">
        <f>IF($G239=Paramètres!F$8,$D239,0)</f>
        <v>0</v>
      </c>
      <c r="BO239" s="116">
        <f>IF($G239=Paramètres!F$9,$D239,0)</f>
        <v>0</v>
      </c>
      <c r="BP239" s="116">
        <f t="shared" si="131"/>
        <v>0</v>
      </c>
      <c r="BQ239" s="116">
        <f>IF($G239=Paramètres!H$6,$D239,0)</f>
        <v>0</v>
      </c>
      <c r="BR239" s="116">
        <f>IF($G239=Paramètres!I$2,$D239,0)</f>
        <v>0</v>
      </c>
      <c r="BS239" s="116">
        <f>IF($G239=Paramètres!I$3,$D239,0)</f>
        <v>0</v>
      </c>
      <c r="BT239" s="116">
        <f>IF($G239=Paramètres!I$4,$D239,0)</f>
        <v>0</v>
      </c>
      <c r="BU239" s="116">
        <f>IF($G239=Paramètres!J$2,$D239,0)</f>
        <v>0</v>
      </c>
      <c r="BV239" s="116">
        <f>IF($G239=Paramètres!J$3,$D239,0)</f>
        <v>0</v>
      </c>
      <c r="BW239" s="116">
        <f>IF($G239=Paramètres!J$4,$D239,0)</f>
        <v>0</v>
      </c>
      <c r="BX239" s="116">
        <f t="shared" si="133"/>
        <v>0</v>
      </c>
      <c r="BY239" s="116">
        <f t="shared" si="134"/>
        <v>0</v>
      </c>
      <c r="BZ239" s="116">
        <f t="shared" si="135"/>
        <v>0</v>
      </c>
      <c r="CA239" s="116">
        <f t="shared" si="136"/>
        <v>0</v>
      </c>
      <c r="CB239" s="116">
        <f t="shared" si="137"/>
        <v>0</v>
      </c>
      <c r="CC239" s="116">
        <f t="shared" si="138"/>
        <v>0</v>
      </c>
      <c r="CD239" s="116">
        <f t="shared" si="139"/>
        <v>0</v>
      </c>
      <c r="CE239" s="116">
        <f t="shared" si="140"/>
        <v>0</v>
      </c>
      <c r="CF239" s="116">
        <f t="shared" si="141"/>
        <v>0</v>
      </c>
      <c r="CG239" s="116">
        <f t="shared" si="142"/>
        <v>0</v>
      </c>
      <c r="CH239" s="116">
        <f t="shared" si="143"/>
        <v>0</v>
      </c>
      <c r="CI239" s="116">
        <f t="shared" si="144"/>
        <v>0</v>
      </c>
      <c r="CJ239" s="116">
        <f t="shared" si="145"/>
        <v>0</v>
      </c>
      <c r="CK239" s="116">
        <f t="shared" si="146"/>
        <v>0</v>
      </c>
      <c r="CL239" s="116">
        <f t="shared" si="147"/>
        <v>0</v>
      </c>
      <c r="CM239" s="116">
        <f t="shared" si="148"/>
        <v>0</v>
      </c>
      <c r="CN239" s="116">
        <f t="shared" si="149"/>
        <v>0</v>
      </c>
      <c r="CO239" s="116">
        <f t="shared" si="150"/>
        <v>0</v>
      </c>
      <c r="CP239" s="116">
        <f t="shared" si="151"/>
        <v>0</v>
      </c>
      <c r="CQ239" s="116">
        <f t="shared" si="152"/>
        <v>0</v>
      </c>
      <c r="CR239" s="116">
        <f t="shared" si="153"/>
        <v>0</v>
      </c>
      <c r="CS239" s="116">
        <f t="shared" si="154"/>
        <v>0</v>
      </c>
      <c r="CT239" s="116">
        <f t="shared" si="155"/>
        <v>0</v>
      </c>
      <c r="CU239" s="116">
        <f t="shared" si="156"/>
        <v>0</v>
      </c>
    </row>
    <row r="240" spans="5:99">
      <c r="E240" s="106"/>
      <c r="F240" s="109"/>
      <c r="G240" s="109"/>
      <c r="H240" s="109"/>
      <c r="I240" s="109"/>
      <c r="J240" s="110" t="str">
        <f t="shared" si="132"/>
        <v/>
      </c>
      <c r="K240" s="116">
        <f>IF(MONTH($B240)=1,IF($G240=Paramètres!H$2,$D240,0),0)</f>
        <v>0</v>
      </c>
      <c r="L240" s="116">
        <f>IF(OR(MONTH($B240)=1,MONTH($B240)=2,MONTH($B240)=3),IF($G240=Paramètres!H$3,$D240,0),0)</f>
        <v>0</v>
      </c>
      <c r="M240" s="116">
        <f>IF(OR(MONTH($B240)=1,MONTH($B240)=2,MONTH($B240)=3),IF($G240=Paramètres!H$4,$D240,0),0)</f>
        <v>0</v>
      </c>
      <c r="N240" s="116">
        <f>IF(OR(MONTH($B240)=1,MONTH($B240)=2,MONTH($B240)=3),IF($G240=Paramètres!H$5,$D240,0),0)</f>
        <v>0</v>
      </c>
      <c r="O240" s="116">
        <f>IF(MONTH($B240)=1,IF($G240=Paramètres!F$4,$D240,0),0)</f>
        <v>0</v>
      </c>
      <c r="P240" s="116">
        <f>IF(MONTH($B240)=2,IF($G240=Paramètres!$H$2,$D240,0),0)</f>
        <v>0</v>
      </c>
      <c r="Q240" s="116">
        <f>IF(MONTH($B240)=2,IF($G240=Paramètres!$F$4,$D240,0),0)</f>
        <v>0</v>
      </c>
      <c r="R240" s="116">
        <f>IF(MONTH($B240)=3,IF($G240=Paramètres!$H$2,$D240,0),0)</f>
        <v>0</v>
      </c>
      <c r="S240" s="116">
        <f>IF(MONTH($B240)=3,IF($G240=Paramètres!$F$4,$D240,0),0)</f>
        <v>0</v>
      </c>
      <c r="T240" s="116">
        <f>IF(MONTH($B240)=4,IF($G240=Paramètres!$H$2,$D240,0),0)</f>
        <v>0</v>
      </c>
      <c r="U240" s="116">
        <f>IF(OR(MONTH($B240)=4,MONTH($B240)=5,MONTH($B240)=6),IF($G240=Paramètres!$H$3,$D240,0),0)</f>
        <v>0</v>
      </c>
      <c r="V240" s="116">
        <f>IF(OR(MONTH($B240)=4,MONTH($B240)=5,MONTH($B240)=6),IF($G240=Paramètres!$H$4,$D240,0),0)</f>
        <v>0</v>
      </c>
      <c r="W240" s="116">
        <f>IF(OR(MONTH($B240)=4,MONTH($B240)=5,MONTH($B240)=6),IF($G240=Paramètres!$H$5,$D240,0),0)</f>
        <v>0</v>
      </c>
      <c r="X240" s="116">
        <f>IF(MONTH($B240)=4,IF($G240=Paramètres!$F$4,$D240,0),0)</f>
        <v>0</v>
      </c>
      <c r="Y240" s="116">
        <f>IF(MONTH($B240)=5,IF($G240=Paramètres!$H$2,$D240,0),0)</f>
        <v>0</v>
      </c>
      <c r="Z240" s="116">
        <f>IF(MONTH($B240)=5,IF($G240=Paramètres!$F$4,$D240,0),0)</f>
        <v>0</v>
      </c>
      <c r="AA240" s="116">
        <f>IF(MONTH($B240)=6,IF($G240=Paramètres!$H$2,$D240,0),0)</f>
        <v>0</v>
      </c>
      <c r="AB240" s="116">
        <f>IF(MONTH($B240)=6,IF($G240=Paramètres!$F$4,$D240,0),0)</f>
        <v>0</v>
      </c>
      <c r="AC240" s="116">
        <f>IF(MONTH($B240)=7,IF($G240=Paramètres!$H$2,$D240,0),0)</f>
        <v>0</v>
      </c>
      <c r="AD240" s="116">
        <f>IF(OR(MONTH($B240)=7,MONTH($B240)=8,MONTH($B240)=9),IF($G240=Paramètres!$H$3,$D240,0),0)</f>
        <v>0</v>
      </c>
      <c r="AE240" s="116">
        <f>IF(OR(MONTH($B240)=7,MONTH($B240)=8,MONTH($B240)=9),IF($G240=Paramètres!$H$4,$D240,0),0)</f>
        <v>0</v>
      </c>
      <c r="AF240" s="116">
        <f>IF(OR(MONTH($B240)=7,MONTH($B240)=8,MONTH($B240)=9),IF($G240=Paramètres!$H$5,$D240,0),0)</f>
        <v>0</v>
      </c>
      <c r="AG240" s="116">
        <f>IF(MONTH($B240)=7,IF($G240=Paramètres!$F$4,$D240,0),0)</f>
        <v>0</v>
      </c>
      <c r="AH240" s="116">
        <f>IF(MONTH($B240)=8,IF($G240=Paramètres!$H$2,$D240,0),0)</f>
        <v>0</v>
      </c>
      <c r="AI240" s="116">
        <f>IF(MONTH($B240)=8,IF($G240=Paramètres!$F$4,$D240,0),0)</f>
        <v>0</v>
      </c>
      <c r="AJ240" s="116">
        <f>IF(MONTH($B240)=9,IF($G240=Paramètres!$H$2,$D240,0),0)</f>
        <v>0</v>
      </c>
      <c r="AK240" s="116">
        <f>IF(MONTH($B240)=9,IF($G240=Paramètres!$F$4,$D240,0),0)</f>
        <v>0</v>
      </c>
      <c r="AL240" s="116">
        <f>IF(MONTH($B240)=10,IF($G240=Paramètres!$H$2,$D240,0),0)</f>
        <v>0</v>
      </c>
      <c r="AM240" s="116">
        <f>IF(OR(MONTH($B240)=10,MONTH($B240)=11,MONTH($B240)=12),IF($G240=Paramètres!$H$3,$D240,0),0)</f>
        <v>0</v>
      </c>
      <c r="AN240" s="116">
        <f>IF(OR(MONTH($B240)=10,MONTH($B240)=11,MONTH($B240)=12),IF($G240=Paramètres!$H$4,$D240,0),0)</f>
        <v>0</v>
      </c>
      <c r="AO240" s="116">
        <f>IF(OR(MONTH($B240)=10,MONTH($B240)=11,MONTH($B240)=12),IF($G240=Paramètres!$H$5,$D240,0),0)</f>
        <v>0</v>
      </c>
      <c r="AP240" s="116">
        <f>IF(MONTH($B240)=10,IF($G240=Paramètres!$F$4,$D240,0),0)</f>
        <v>0</v>
      </c>
      <c r="AQ240" s="116">
        <f>IF(MONTH($B240)=11,IF($G240=Paramètres!$H$2,$D240,0),0)</f>
        <v>0</v>
      </c>
      <c r="AR240" s="116">
        <f>IF(MONTH($B240)=11,IF($G240=Paramètres!$F$4,$D240,0),0)</f>
        <v>0</v>
      </c>
      <c r="AS240" s="116">
        <f>IF(MONTH($B240)=12,IF($G240=Paramètres!$H$2,$D240,0),0)</f>
        <v>0</v>
      </c>
      <c r="AT240" s="116">
        <f>IF(MONTH($B240)=12,IF($G240=Paramètres!$F$4,$D240,0),0)</f>
        <v>0</v>
      </c>
      <c r="AU240" s="116">
        <f>IF($G240=Paramètres!D$2,$D240,0)</f>
        <v>0</v>
      </c>
      <c r="AV240" s="116">
        <f>IF($G240=Paramètres!D$3,$D240,0)</f>
        <v>0</v>
      </c>
      <c r="AW240" s="116">
        <f>IF($G240=Paramètres!D$4,$D240,0)</f>
        <v>0</v>
      </c>
      <c r="AX240" s="116">
        <f>IF($G240=Paramètres!D$5,$D240,0)</f>
        <v>0</v>
      </c>
      <c r="AY240" s="116">
        <f>IF($G240=Paramètres!D$6,$D240,0)</f>
        <v>0</v>
      </c>
      <c r="AZ240" s="116">
        <f>IF($G240=Paramètres!D$7,$D240,0)</f>
        <v>0</v>
      </c>
      <c r="BA240" s="116">
        <f>IF($G240=Paramètres!D$8,$D240,0)</f>
        <v>0</v>
      </c>
      <c r="BB240" s="116">
        <f>IF($G240=Paramètres!D$9,$D240,0)</f>
        <v>0</v>
      </c>
      <c r="BC240" s="116">
        <f>IF($G240=Paramètres!D$10,$D240,0)</f>
        <v>0</v>
      </c>
      <c r="BD240" s="116">
        <f>IF($G240=Paramètres!D$11,$D240,0)</f>
        <v>0</v>
      </c>
      <c r="BE240" s="116">
        <f>IF($G240=Paramètres!D$12,$D240,0)</f>
        <v>0</v>
      </c>
      <c r="BF240" s="116">
        <f>IF($G240=Paramètres!E$2,$D240,0)</f>
        <v>0</v>
      </c>
      <c r="BG240" s="116">
        <f>IF($G240=Paramètres!E$3,$D240,0)</f>
        <v>0</v>
      </c>
      <c r="BH240" s="116">
        <f>IF($G240=Paramètres!E$4,$D240,0)</f>
        <v>0</v>
      </c>
      <c r="BI240" s="116">
        <f>IF($G240=Paramètres!F$2,$D240,0)</f>
        <v>0</v>
      </c>
      <c r="BJ240" s="116">
        <f>IF($G240=Paramètres!F$3,$D240,0)</f>
        <v>0</v>
      </c>
      <c r="BK240" s="116">
        <f>IF($G240=Paramètres!F$5,$D240,0)</f>
        <v>0</v>
      </c>
      <c r="BL240" s="116">
        <f>IF($G240=Paramètres!F$6,$D240,0)</f>
        <v>0</v>
      </c>
      <c r="BM240" s="116">
        <f>IF($G240=Paramètres!F$7,$D240,0)</f>
        <v>0</v>
      </c>
      <c r="BN240" s="116">
        <f>IF($G240=Paramètres!F$8,$D240,0)</f>
        <v>0</v>
      </c>
      <c r="BO240" s="116">
        <f>IF($G240=Paramètres!F$9,$D240,0)</f>
        <v>0</v>
      </c>
      <c r="BP240" s="116">
        <f t="shared" si="131"/>
        <v>0</v>
      </c>
      <c r="BQ240" s="116">
        <f>IF($G240=Paramètres!H$6,$D240,0)</f>
        <v>0</v>
      </c>
      <c r="BR240" s="116">
        <f>IF($G240=Paramètres!I$2,$D240,0)</f>
        <v>0</v>
      </c>
      <c r="BS240" s="116">
        <f>IF($G240=Paramètres!I$3,$D240,0)</f>
        <v>0</v>
      </c>
      <c r="BT240" s="116">
        <f>IF($G240=Paramètres!I$4,$D240,0)</f>
        <v>0</v>
      </c>
      <c r="BU240" s="116">
        <f>IF($G240=Paramètres!J$2,$D240,0)</f>
        <v>0</v>
      </c>
      <c r="BV240" s="116">
        <f>IF($G240=Paramètres!J$3,$D240,0)</f>
        <v>0</v>
      </c>
      <c r="BW240" s="116">
        <f>IF($G240=Paramètres!J$4,$D240,0)</f>
        <v>0</v>
      </c>
      <c r="BX240" s="116">
        <f t="shared" si="133"/>
        <v>0</v>
      </c>
      <c r="BY240" s="116">
        <f t="shared" si="134"/>
        <v>0</v>
      </c>
      <c r="BZ240" s="116">
        <f t="shared" si="135"/>
        <v>0</v>
      </c>
      <c r="CA240" s="116">
        <f t="shared" si="136"/>
        <v>0</v>
      </c>
      <c r="CB240" s="116">
        <f t="shared" si="137"/>
        <v>0</v>
      </c>
      <c r="CC240" s="116">
        <f t="shared" si="138"/>
        <v>0</v>
      </c>
      <c r="CD240" s="116">
        <f t="shared" si="139"/>
        <v>0</v>
      </c>
      <c r="CE240" s="116">
        <f t="shared" si="140"/>
        <v>0</v>
      </c>
      <c r="CF240" s="116">
        <f t="shared" si="141"/>
        <v>0</v>
      </c>
      <c r="CG240" s="116">
        <f t="shared" si="142"/>
        <v>0</v>
      </c>
      <c r="CH240" s="116">
        <f t="shared" si="143"/>
        <v>0</v>
      </c>
      <c r="CI240" s="116">
        <f t="shared" si="144"/>
        <v>0</v>
      </c>
      <c r="CJ240" s="116">
        <f t="shared" si="145"/>
        <v>0</v>
      </c>
      <c r="CK240" s="116">
        <f t="shared" si="146"/>
        <v>0</v>
      </c>
      <c r="CL240" s="116">
        <f t="shared" si="147"/>
        <v>0</v>
      </c>
      <c r="CM240" s="116">
        <f t="shared" si="148"/>
        <v>0</v>
      </c>
      <c r="CN240" s="116">
        <f t="shared" si="149"/>
        <v>0</v>
      </c>
      <c r="CO240" s="116">
        <f t="shared" si="150"/>
        <v>0</v>
      </c>
      <c r="CP240" s="116">
        <f t="shared" si="151"/>
        <v>0</v>
      </c>
      <c r="CQ240" s="116">
        <f t="shared" si="152"/>
        <v>0</v>
      </c>
      <c r="CR240" s="116">
        <f t="shared" si="153"/>
        <v>0</v>
      </c>
      <c r="CS240" s="116">
        <f t="shared" si="154"/>
        <v>0</v>
      </c>
      <c r="CT240" s="116">
        <f t="shared" si="155"/>
        <v>0</v>
      </c>
      <c r="CU240" s="116">
        <f t="shared" si="156"/>
        <v>0</v>
      </c>
    </row>
    <row r="241" spans="5:99">
      <c r="E241" s="106"/>
      <c r="F241" s="109"/>
      <c r="G241" s="109"/>
      <c r="H241" s="109"/>
      <c r="I241" s="109"/>
      <c r="J241" s="110" t="str">
        <f t="shared" si="132"/>
        <v/>
      </c>
      <c r="K241" s="116">
        <f>IF(MONTH($B241)=1,IF($G241=Paramètres!H$2,$D241,0),0)</f>
        <v>0</v>
      </c>
      <c r="L241" s="116">
        <f>IF(OR(MONTH($B241)=1,MONTH($B241)=2,MONTH($B241)=3),IF($G241=Paramètres!H$3,$D241,0),0)</f>
        <v>0</v>
      </c>
      <c r="M241" s="116">
        <f>IF(OR(MONTH($B241)=1,MONTH($B241)=2,MONTH($B241)=3),IF($G241=Paramètres!H$4,$D241,0),0)</f>
        <v>0</v>
      </c>
      <c r="N241" s="116">
        <f>IF(OR(MONTH($B241)=1,MONTH($B241)=2,MONTH($B241)=3),IF($G241=Paramètres!H$5,$D241,0),0)</f>
        <v>0</v>
      </c>
      <c r="O241" s="116">
        <f>IF(MONTH($B241)=1,IF($G241=Paramètres!F$4,$D241,0),0)</f>
        <v>0</v>
      </c>
      <c r="P241" s="116">
        <f>IF(MONTH($B241)=2,IF($G241=Paramètres!$H$2,$D241,0),0)</f>
        <v>0</v>
      </c>
      <c r="Q241" s="116">
        <f>IF(MONTH($B241)=2,IF($G241=Paramètres!$F$4,$D241,0),0)</f>
        <v>0</v>
      </c>
      <c r="R241" s="116">
        <f>IF(MONTH($B241)=3,IF($G241=Paramètres!$H$2,$D241,0),0)</f>
        <v>0</v>
      </c>
      <c r="S241" s="116">
        <f>IF(MONTH($B241)=3,IF($G241=Paramètres!$F$4,$D241,0),0)</f>
        <v>0</v>
      </c>
      <c r="T241" s="116">
        <f>IF(MONTH($B241)=4,IF($G241=Paramètres!$H$2,$D241,0),0)</f>
        <v>0</v>
      </c>
      <c r="U241" s="116">
        <f>IF(OR(MONTH($B241)=4,MONTH($B241)=5,MONTH($B241)=6),IF($G241=Paramètres!$H$3,$D241,0),0)</f>
        <v>0</v>
      </c>
      <c r="V241" s="116">
        <f>IF(OR(MONTH($B241)=4,MONTH($B241)=5,MONTH($B241)=6),IF($G241=Paramètres!$H$4,$D241,0),0)</f>
        <v>0</v>
      </c>
      <c r="W241" s="116">
        <f>IF(OR(MONTH($B241)=4,MONTH($B241)=5,MONTH($B241)=6),IF($G241=Paramètres!$H$5,$D241,0),0)</f>
        <v>0</v>
      </c>
      <c r="X241" s="116">
        <f>IF(MONTH($B241)=4,IF($G241=Paramètres!$F$4,$D241,0),0)</f>
        <v>0</v>
      </c>
      <c r="Y241" s="116">
        <f>IF(MONTH($B241)=5,IF($G241=Paramètres!$H$2,$D241,0),0)</f>
        <v>0</v>
      </c>
      <c r="Z241" s="116">
        <f>IF(MONTH($B241)=5,IF($G241=Paramètres!$F$4,$D241,0),0)</f>
        <v>0</v>
      </c>
      <c r="AA241" s="116">
        <f>IF(MONTH($B241)=6,IF($G241=Paramètres!$H$2,$D241,0),0)</f>
        <v>0</v>
      </c>
      <c r="AB241" s="116">
        <f>IF(MONTH($B241)=6,IF($G241=Paramètres!$F$4,$D241,0),0)</f>
        <v>0</v>
      </c>
      <c r="AC241" s="116">
        <f>IF(MONTH($B241)=7,IF($G241=Paramètres!$H$2,$D241,0),0)</f>
        <v>0</v>
      </c>
      <c r="AD241" s="116">
        <f>IF(OR(MONTH($B241)=7,MONTH($B241)=8,MONTH($B241)=9),IF($G241=Paramètres!$H$3,$D241,0),0)</f>
        <v>0</v>
      </c>
      <c r="AE241" s="116">
        <f>IF(OR(MONTH($B241)=7,MONTH($B241)=8,MONTH($B241)=9),IF($G241=Paramètres!$H$4,$D241,0),0)</f>
        <v>0</v>
      </c>
      <c r="AF241" s="116">
        <f>IF(OR(MONTH($B241)=7,MONTH($B241)=8,MONTH($B241)=9),IF($G241=Paramètres!$H$5,$D241,0),0)</f>
        <v>0</v>
      </c>
      <c r="AG241" s="116">
        <f>IF(MONTH($B241)=7,IF($G241=Paramètres!$F$4,$D241,0),0)</f>
        <v>0</v>
      </c>
      <c r="AH241" s="116">
        <f>IF(MONTH($B241)=8,IF($G241=Paramètres!$H$2,$D241,0),0)</f>
        <v>0</v>
      </c>
      <c r="AI241" s="116">
        <f>IF(MONTH($B241)=8,IF($G241=Paramètres!$F$4,$D241,0),0)</f>
        <v>0</v>
      </c>
      <c r="AJ241" s="116">
        <f>IF(MONTH($B241)=9,IF($G241=Paramètres!$H$2,$D241,0),0)</f>
        <v>0</v>
      </c>
      <c r="AK241" s="116">
        <f>IF(MONTH($B241)=9,IF($G241=Paramètres!$F$4,$D241,0),0)</f>
        <v>0</v>
      </c>
      <c r="AL241" s="116">
        <f>IF(MONTH($B241)=10,IF($G241=Paramètres!$H$2,$D241,0),0)</f>
        <v>0</v>
      </c>
      <c r="AM241" s="116">
        <f>IF(OR(MONTH($B241)=10,MONTH($B241)=11,MONTH($B241)=12),IF($G241=Paramètres!$H$3,$D241,0),0)</f>
        <v>0</v>
      </c>
      <c r="AN241" s="116">
        <f>IF(OR(MONTH($B241)=10,MONTH($B241)=11,MONTH($B241)=12),IF($G241=Paramètres!$H$4,$D241,0),0)</f>
        <v>0</v>
      </c>
      <c r="AO241" s="116">
        <f>IF(OR(MONTH($B241)=10,MONTH($B241)=11,MONTH($B241)=12),IF($G241=Paramètres!$H$5,$D241,0),0)</f>
        <v>0</v>
      </c>
      <c r="AP241" s="116">
        <f>IF(MONTH($B241)=10,IF($G241=Paramètres!$F$4,$D241,0),0)</f>
        <v>0</v>
      </c>
      <c r="AQ241" s="116">
        <f>IF(MONTH($B241)=11,IF($G241=Paramètres!$H$2,$D241,0),0)</f>
        <v>0</v>
      </c>
      <c r="AR241" s="116">
        <f>IF(MONTH($B241)=11,IF($G241=Paramètres!$F$4,$D241,0),0)</f>
        <v>0</v>
      </c>
      <c r="AS241" s="116">
        <f>IF(MONTH($B241)=12,IF($G241=Paramètres!$H$2,$D241,0),0)</f>
        <v>0</v>
      </c>
      <c r="AT241" s="116">
        <f>IF(MONTH($B241)=12,IF($G241=Paramètres!$F$4,$D241,0),0)</f>
        <v>0</v>
      </c>
      <c r="AU241" s="116">
        <f>IF($G241=Paramètres!D$2,$D241,0)</f>
        <v>0</v>
      </c>
      <c r="AV241" s="116">
        <f>IF($G241=Paramètres!D$3,$D241,0)</f>
        <v>0</v>
      </c>
      <c r="AW241" s="116">
        <f>IF($G241=Paramètres!D$4,$D241,0)</f>
        <v>0</v>
      </c>
      <c r="AX241" s="116">
        <f>IF($G241=Paramètres!D$5,$D241,0)</f>
        <v>0</v>
      </c>
      <c r="AY241" s="116">
        <f>IF($G241=Paramètres!D$6,$D241,0)</f>
        <v>0</v>
      </c>
      <c r="AZ241" s="116">
        <f>IF($G241=Paramètres!D$7,$D241,0)</f>
        <v>0</v>
      </c>
      <c r="BA241" s="116">
        <f>IF($G241=Paramètres!D$8,$D241,0)</f>
        <v>0</v>
      </c>
      <c r="BB241" s="116">
        <f>IF($G241=Paramètres!D$9,$D241,0)</f>
        <v>0</v>
      </c>
      <c r="BC241" s="116">
        <f>IF($G241=Paramètres!D$10,$D241,0)</f>
        <v>0</v>
      </c>
      <c r="BD241" s="116">
        <f>IF($G241=Paramètres!D$11,$D241,0)</f>
        <v>0</v>
      </c>
      <c r="BE241" s="116">
        <f>IF($G241=Paramètres!D$12,$D241,0)</f>
        <v>0</v>
      </c>
      <c r="BF241" s="116">
        <f>IF($G241=Paramètres!E$2,$D241,0)</f>
        <v>0</v>
      </c>
      <c r="BG241" s="116">
        <f>IF($G241=Paramètres!E$3,$D241,0)</f>
        <v>0</v>
      </c>
      <c r="BH241" s="116">
        <f>IF($G241=Paramètres!E$4,$D241,0)</f>
        <v>0</v>
      </c>
      <c r="BI241" s="116">
        <f>IF($G241=Paramètres!F$2,$D241,0)</f>
        <v>0</v>
      </c>
      <c r="BJ241" s="116">
        <f>IF($G241=Paramètres!F$3,$D241,0)</f>
        <v>0</v>
      </c>
      <c r="BK241" s="116">
        <f>IF($G241=Paramètres!F$5,$D241,0)</f>
        <v>0</v>
      </c>
      <c r="BL241" s="116">
        <f>IF($G241=Paramètres!F$6,$D241,0)</f>
        <v>0</v>
      </c>
      <c r="BM241" s="116">
        <f>IF($G241=Paramètres!F$7,$D241,0)</f>
        <v>0</v>
      </c>
      <c r="BN241" s="116">
        <f>IF($G241=Paramètres!F$8,$D241,0)</f>
        <v>0</v>
      </c>
      <c r="BO241" s="116">
        <f>IF($G241=Paramètres!F$9,$D241,0)</f>
        <v>0</v>
      </c>
      <c r="BP241" s="116">
        <f t="shared" si="131"/>
        <v>0</v>
      </c>
      <c r="BQ241" s="116">
        <f>IF($G241=Paramètres!H$6,$D241,0)</f>
        <v>0</v>
      </c>
      <c r="BR241" s="116">
        <f>IF($G241=Paramètres!I$2,$D241,0)</f>
        <v>0</v>
      </c>
      <c r="BS241" s="116">
        <f>IF($G241=Paramètres!I$3,$D241,0)</f>
        <v>0</v>
      </c>
      <c r="BT241" s="116">
        <f>IF($G241=Paramètres!I$4,$D241,0)</f>
        <v>0</v>
      </c>
      <c r="BU241" s="116">
        <f>IF($G241=Paramètres!J$2,$D241,0)</f>
        <v>0</v>
      </c>
      <c r="BV241" s="116">
        <f>IF($G241=Paramètres!J$3,$D241,0)</f>
        <v>0</v>
      </c>
      <c r="BW241" s="116">
        <f>IF($G241=Paramètres!J$4,$D241,0)</f>
        <v>0</v>
      </c>
      <c r="BX241" s="116">
        <f t="shared" si="133"/>
        <v>0</v>
      </c>
      <c r="BY241" s="116">
        <f t="shared" si="134"/>
        <v>0</v>
      </c>
      <c r="BZ241" s="116">
        <f t="shared" si="135"/>
        <v>0</v>
      </c>
      <c r="CA241" s="116">
        <f t="shared" si="136"/>
        <v>0</v>
      </c>
      <c r="CB241" s="116">
        <f t="shared" si="137"/>
        <v>0</v>
      </c>
      <c r="CC241" s="116">
        <f t="shared" si="138"/>
        <v>0</v>
      </c>
      <c r="CD241" s="116">
        <f t="shared" si="139"/>
        <v>0</v>
      </c>
      <c r="CE241" s="116">
        <f t="shared" si="140"/>
        <v>0</v>
      </c>
      <c r="CF241" s="116">
        <f t="shared" si="141"/>
        <v>0</v>
      </c>
      <c r="CG241" s="116">
        <f t="shared" si="142"/>
        <v>0</v>
      </c>
      <c r="CH241" s="116">
        <f t="shared" si="143"/>
        <v>0</v>
      </c>
      <c r="CI241" s="116">
        <f t="shared" si="144"/>
        <v>0</v>
      </c>
      <c r="CJ241" s="116">
        <f t="shared" si="145"/>
        <v>0</v>
      </c>
      <c r="CK241" s="116">
        <f t="shared" si="146"/>
        <v>0</v>
      </c>
      <c r="CL241" s="116">
        <f t="shared" si="147"/>
        <v>0</v>
      </c>
      <c r="CM241" s="116">
        <f t="shared" si="148"/>
        <v>0</v>
      </c>
      <c r="CN241" s="116">
        <f t="shared" si="149"/>
        <v>0</v>
      </c>
      <c r="CO241" s="116">
        <f t="shared" si="150"/>
        <v>0</v>
      </c>
      <c r="CP241" s="116">
        <f t="shared" si="151"/>
        <v>0</v>
      </c>
      <c r="CQ241" s="116">
        <f t="shared" si="152"/>
        <v>0</v>
      </c>
      <c r="CR241" s="116">
        <f t="shared" si="153"/>
        <v>0</v>
      </c>
      <c r="CS241" s="116">
        <f t="shared" si="154"/>
        <v>0</v>
      </c>
      <c r="CT241" s="116">
        <f t="shared" si="155"/>
        <v>0</v>
      </c>
      <c r="CU241" s="116">
        <f t="shared" si="156"/>
        <v>0</v>
      </c>
    </row>
    <row r="242" spans="5:99">
      <c r="E242" s="106"/>
      <c r="F242" s="109"/>
      <c r="G242" s="109"/>
      <c r="H242" s="109"/>
      <c r="I242" s="109"/>
      <c r="J242" s="110" t="str">
        <f t="shared" si="132"/>
        <v/>
      </c>
      <c r="K242" s="116">
        <f>IF(MONTH($B242)=1,IF($G242=Paramètres!H$2,$D242,0),0)</f>
        <v>0</v>
      </c>
      <c r="L242" s="116">
        <f>IF(OR(MONTH($B242)=1,MONTH($B242)=2,MONTH($B242)=3),IF($G242=Paramètres!H$3,$D242,0),0)</f>
        <v>0</v>
      </c>
      <c r="M242" s="116">
        <f>IF(OR(MONTH($B242)=1,MONTH($B242)=2,MONTH($B242)=3),IF($G242=Paramètres!H$4,$D242,0),0)</f>
        <v>0</v>
      </c>
      <c r="N242" s="116">
        <f>IF(OR(MONTH($B242)=1,MONTH($B242)=2,MONTH($B242)=3),IF($G242=Paramètres!H$5,$D242,0),0)</f>
        <v>0</v>
      </c>
      <c r="O242" s="116">
        <f>IF(MONTH($B242)=1,IF($G242=Paramètres!F$4,$D242,0),0)</f>
        <v>0</v>
      </c>
      <c r="P242" s="116">
        <f>IF(MONTH($B242)=2,IF($G242=Paramètres!$H$2,$D242,0),0)</f>
        <v>0</v>
      </c>
      <c r="Q242" s="116">
        <f>IF(MONTH($B242)=2,IF($G242=Paramètres!$F$4,$D242,0),0)</f>
        <v>0</v>
      </c>
      <c r="R242" s="116">
        <f>IF(MONTH($B242)=3,IF($G242=Paramètres!$H$2,$D242,0),0)</f>
        <v>0</v>
      </c>
      <c r="S242" s="116">
        <f>IF(MONTH($B242)=3,IF($G242=Paramètres!$F$4,$D242,0),0)</f>
        <v>0</v>
      </c>
      <c r="T242" s="116">
        <f>IF(MONTH($B242)=4,IF($G242=Paramètres!$H$2,$D242,0),0)</f>
        <v>0</v>
      </c>
      <c r="U242" s="116">
        <f>IF(OR(MONTH($B242)=4,MONTH($B242)=5,MONTH($B242)=6),IF($G242=Paramètres!$H$3,$D242,0),0)</f>
        <v>0</v>
      </c>
      <c r="V242" s="116">
        <f>IF(OR(MONTH($B242)=4,MONTH($B242)=5,MONTH($B242)=6),IF($G242=Paramètres!$H$4,$D242,0),0)</f>
        <v>0</v>
      </c>
      <c r="W242" s="116">
        <f>IF(OR(MONTH($B242)=4,MONTH($B242)=5,MONTH($B242)=6),IF($G242=Paramètres!$H$5,$D242,0),0)</f>
        <v>0</v>
      </c>
      <c r="X242" s="116">
        <f>IF(MONTH($B242)=4,IF($G242=Paramètres!$F$4,$D242,0),0)</f>
        <v>0</v>
      </c>
      <c r="Y242" s="116">
        <f>IF(MONTH($B242)=5,IF($G242=Paramètres!$H$2,$D242,0),0)</f>
        <v>0</v>
      </c>
      <c r="Z242" s="116">
        <f>IF(MONTH($B242)=5,IF($G242=Paramètres!$F$4,$D242,0),0)</f>
        <v>0</v>
      </c>
      <c r="AA242" s="116">
        <f>IF(MONTH($B242)=6,IF($G242=Paramètres!$H$2,$D242,0),0)</f>
        <v>0</v>
      </c>
      <c r="AB242" s="116">
        <f>IF(MONTH($B242)=6,IF($G242=Paramètres!$F$4,$D242,0),0)</f>
        <v>0</v>
      </c>
      <c r="AC242" s="116">
        <f>IF(MONTH($B242)=7,IF($G242=Paramètres!$H$2,$D242,0),0)</f>
        <v>0</v>
      </c>
      <c r="AD242" s="116">
        <f>IF(OR(MONTH($B242)=7,MONTH($B242)=8,MONTH($B242)=9),IF($G242=Paramètres!$H$3,$D242,0),0)</f>
        <v>0</v>
      </c>
      <c r="AE242" s="116">
        <f>IF(OR(MONTH($B242)=7,MONTH($B242)=8,MONTH($B242)=9),IF($G242=Paramètres!$H$4,$D242,0),0)</f>
        <v>0</v>
      </c>
      <c r="AF242" s="116">
        <f>IF(OR(MONTH($B242)=7,MONTH($B242)=8,MONTH($B242)=9),IF($G242=Paramètres!$H$5,$D242,0),0)</f>
        <v>0</v>
      </c>
      <c r="AG242" s="116">
        <f>IF(MONTH($B242)=7,IF($G242=Paramètres!$F$4,$D242,0),0)</f>
        <v>0</v>
      </c>
      <c r="AH242" s="116">
        <f>IF(MONTH($B242)=8,IF($G242=Paramètres!$H$2,$D242,0),0)</f>
        <v>0</v>
      </c>
      <c r="AI242" s="116">
        <f>IF(MONTH($B242)=8,IF($G242=Paramètres!$F$4,$D242,0),0)</f>
        <v>0</v>
      </c>
      <c r="AJ242" s="116">
        <f>IF(MONTH($B242)=9,IF($G242=Paramètres!$H$2,$D242,0),0)</f>
        <v>0</v>
      </c>
      <c r="AK242" s="116">
        <f>IF(MONTH($B242)=9,IF($G242=Paramètres!$F$4,$D242,0),0)</f>
        <v>0</v>
      </c>
      <c r="AL242" s="116">
        <f>IF(MONTH($B242)=10,IF($G242=Paramètres!$H$2,$D242,0),0)</f>
        <v>0</v>
      </c>
      <c r="AM242" s="116">
        <f>IF(OR(MONTH($B242)=10,MONTH($B242)=11,MONTH($B242)=12),IF($G242=Paramètres!$H$3,$D242,0),0)</f>
        <v>0</v>
      </c>
      <c r="AN242" s="116">
        <f>IF(OR(MONTH($B242)=10,MONTH($B242)=11,MONTH($B242)=12),IF($G242=Paramètres!$H$4,$D242,0),0)</f>
        <v>0</v>
      </c>
      <c r="AO242" s="116">
        <f>IF(OR(MONTH($B242)=10,MONTH($B242)=11,MONTH($B242)=12),IF($G242=Paramètres!$H$5,$D242,0),0)</f>
        <v>0</v>
      </c>
      <c r="AP242" s="116">
        <f>IF(MONTH($B242)=10,IF($G242=Paramètres!$F$4,$D242,0),0)</f>
        <v>0</v>
      </c>
      <c r="AQ242" s="116">
        <f>IF(MONTH($B242)=11,IF($G242=Paramètres!$H$2,$D242,0),0)</f>
        <v>0</v>
      </c>
      <c r="AR242" s="116">
        <f>IF(MONTH($B242)=11,IF($G242=Paramètres!$F$4,$D242,0),0)</f>
        <v>0</v>
      </c>
      <c r="AS242" s="116">
        <f>IF(MONTH($B242)=12,IF($G242=Paramètres!$H$2,$D242,0),0)</f>
        <v>0</v>
      </c>
      <c r="AT242" s="116">
        <f>IF(MONTH($B242)=12,IF($G242=Paramètres!$F$4,$D242,0),0)</f>
        <v>0</v>
      </c>
      <c r="AU242" s="116">
        <f>IF($G242=Paramètres!D$2,$D242,0)</f>
        <v>0</v>
      </c>
      <c r="AV242" s="116">
        <f>IF($G242=Paramètres!D$3,$D242,0)</f>
        <v>0</v>
      </c>
      <c r="AW242" s="116">
        <f>IF($G242=Paramètres!D$4,$D242,0)</f>
        <v>0</v>
      </c>
      <c r="AX242" s="116">
        <f>IF($G242=Paramètres!D$5,$D242,0)</f>
        <v>0</v>
      </c>
      <c r="AY242" s="116">
        <f>IF($G242=Paramètres!D$6,$D242,0)</f>
        <v>0</v>
      </c>
      <c r="AZ242" s="116">
        <f>IF($G242=Paramètres!D$7,$D242,0)</f>
        <v>0</v>
      </c>
      <c r="BA242" s="116">
        <f>IF($G242=Paramètres!D$8,$D242,0)</f>
        <v>0</v>
      </c>
      <c r="BB242" s="116">
        <f>IF($G242=Paramètres!D$9,$D242,0)</f>
        <v>0</v>
      </c>
      <c r="BC242" s="116">
        <f>IF($G242=Paramètres!D$10,$D242,0)</f>
        <v>0</v>
      </c>
      <c r="BD242" s="116">
        <f>IF($G242=Paramètres!D$11,$D242,0)</f>
        <v>0</v>
      </c>
      <c r="BE242" s="116">
        <f>IF($G242=Paramètres!D$12,$D242,0)</f>
        <v>0</v>
      </c>
      <c r="BF242" s="116">
        <f>IF($G242=Paramètres!E$2,$D242,0)</f>
        <v>0</v>
      </c>
      <c r="BG242" s="116">
        <f>IF($G242=Paramètres!E$3,$D242,0)</f>
        <v>0</v>
      </c>
      <c r="BH242" s="116">
        <f>IF($G242=Paramètres!E$4,$D242,0)</f>
        <v>0</v>
      </c>
      <c r="BI242" s="116">
        <f>IF($G242=Paramètres!F$2,$D242,0)</f>
        <v>0</v>
      </c>
      <c r="BJ242" s="116">
        <f>IF($G242=Paramètres!F$3,$D242,0)</f>
        <v>0</v>
      </c>
      <c r="BK242" s="116">
        <f>IF($G242=Paramètres!F$5,$D242,0)</f>
        <v>0</v>
      </c>
      <c r="BL242" s="116">
        <f>IF($G242=Paramètres!F$6,$D242,0)</f>
        <v>0</v>
      </c>
      <c r="BM242" s="116">
        <f>IF($G242=Paramètres!F$7,$D242,0)</f>
        <v>0</v>
      </c>
      <c r="BN242" s="116">
        <f>IF($G242=Paramètres!F$8,$D242,0)</f>
        <v>0</v>
      </c>
      <c r="BO242" s="116">
        <f>IF($G242=Paramètres!F$9,$D242,0)</f>
        <v>0</v>
      </c>
      <c r="BP242" s="116">
        <f t="shared" si="131"/>
        <v>0</v>
      </c>
      <c r="BQ242" s="116">
        <f>IF($G242=Paramètres!H$6,$D242,0)</f>
        <v>0</v>
      </c>
      <c r="BR242" s="116">
        <f>IF($G242=Paramètres!I$2,$D242,0)</f>
        <v>0</v>
      </c>
      <c r="BS242" s="116">
        <f>IF($G242=Paramètres!I$3,$D242,0)</f>
        <v>0</v>
      </c>
      <c r="BT242" s="116">
        <f>IF($G242=Paramètres!I$4,$D242,0)</f>
        <v>0</v>
      </c>
      <c r="BU242" s="116">
        <f>IF($G242=Paramètres!J$2,$D242,0)</f>
        <v>0</v>
      </c>
      <c r="BV242" s="116">
        <f>IF($G242=Paramètres!J$3,$D242,0)</f>
        <v>0</v>
      </c>
      <c r="BW242" s="116">
        <f>IF($G242=Paramètres!J$4,$D242,0)</f>
        <v>0</v>
      </c>
      <c r="BX242" s="116">
        <f t="shared" si="133"/>
        <v>0</v>
      </c>
      <c r="BY242" s="116">
        <f t="shared" si="134"/>
        <v>0</v>
      </c>
      <c r="BZ242" s="116">
        <f t="shared" si="135"/>
        <v>0</v>
      </c>
      <c r="CA242" s="116">
        <f t="shared" si="136"/>
        <v>0</v>
      </c>
      <c r="CB242" s="116">
        <f t="shared" si="137"/>
        <v>0</v>
      </c>
      <c r="CC242" s="116">
        <f t="shared" si="138"/>
        <v>0</v>
      </c>
      <c r="CD242" s="116">
        <f t="shared" si="139"/>
        <v>0</v>
      </c>
      <c r="CE242" s="116">
        <f t="shared" si="140"/>
        <v>0</v>
      </c>
      <c r="CF242" s="116">
        <f t="shared" si="141"/>
        <v>0</v>
      </c>
      <c r="CG242" s="116">
        <f t="shared" si="142"/>
        <v>0</v>
      </c>
      <c r="CH242" s="116">
        <f t="shared" si="143"/>
        <v>0</v>
      </c>
      <c r="CI242" s="116">
        <f t="shared" si="144"/>
        <v>0</v>
      </c>
      <c r="CJ242" s="116">
        <f t="shared" si="145"/>
        <v>0</v>
      </c>
      <c r="CK242" s="116">
        <f t="shared" si="146"/>
        <v>0</v>
      </c>
      <c r="CL242" s="116">
        <f t="shared" si="147"/>
        <v>0</v>
      </c>
      <c r="CM242" s="116">
        <f t="shared" si="148"/>
        <v>0</v>
      </c>
      <c r="CN242" s="116">
        <f t="shared" si="149"/>
        <v>0</v>
      </c>
      <c r="CO242" s="116">
        <f t="shared" si="150"/>
        <v>0</v>
      </c>
      <c r="CP242" s="116">
        <f t="shared" si="151"/>
        <v>0</v>
      </c>
      <c r="CQ242" s="116">
        <f t="shared" si="152"/>
        <v>0</v>
      </c>
      <c r="CR242" s="116">
        <f t="shared" si="153"/>
        <v>0</v>
      </c>
      <c r="CS242" s="116">
        <f t="shared" si="154"/>
        <v>0</v>
      </c>
      <c r="CT242" s="116">
        <f t="shared" si="155"/>
        <v>0</v>
      </c>
      <c r="CU242" s="116">
        <f t="shared" si="156"/>
        <v>0</v>
      </c>
    </row>
    <row r="243" spans="5:99">
      <c r="E243" s="106"/>
      <c r="F243" s="109"/>
      <c r="G243" s="109"/>
      <c r="H243" s="109"/>
      <c r="I243" s="109"/>
      <c r="J243" s="110" t="str">
        <f t="shared" si="132"/>
        <v/>
      </c>
      <c r="K243" s="116">
        <f>IF(MONTH($B243)=1,IF($G243=Paramètres!H$2,$D243,0),0)</f>
        <v>0</v>
      </c>
      <c r="L243" s="116">
        <f>IF(OR(MONTH($B243)=1,MONTH($B243)=2,MONTH($B243)=3),IF($G243=Paramètres!H$3,$D243,0),0)</f>
        <v>0</v>
      </c>
      <c r="M243" s="116">
        <f>IF(OR(MONTH($B243)=1,MONTH($B243)=2,MONTH($B243)=3),IF($G243=Paramètres!H$4,$D243,0),0)</f>
        <v>0</v>
      </c>
      <c r="N243" s="116">
        <f>IF(OR(MONTH($B243)=1,MONTH($B243)=2,MONTH($B243)=3),IF($G243=Paramètres!H$5,$D243,0),0)</f>
        <v>0</v>
      </c>
      <c r="O243" s="116">
        <f>IF(MONTH($B243)=1,IF($G243=Paramètres!F$4,$D243,0),0)</f>
        <v>0</v>
      </c>
      <c r="P243" s="116">
        <f>IF(MONTH($B243)=2,IF($G243=Paramètres!$H$2,$D243,0),0)</f>
        <v>0</v>
      </c>
      <c r="Q243" s="116">
        <f>IF(MONTH($B243)=2,IF($G243=Paramètres!$F$4,$D243,0),0)</f>
        <v>0</v>
      </c>
      <c r="R243" s="116">
        <f>IF(MONTH($B243)=3,IF($G243=Paramètres!$H$2,$D243,0),0)</f>
        <v>0</v>
      </c>
      <c r="S243" s="116">
        <f>IF(MONTH($B243)=3,IF($G243=Paramètres!$F$4,$D243,0),0)</f>
        <v>0</v>
      </c>
      <c r="T243" s="116">
        <f>IF(MONTH($B243)=4,IF($G243=Paramètres!$H$2,$D243,0),0)</f>
        <v>0</v>
      </c>
      <c r="U243" s="116">
        <f>IF(OR(MONTH($B243)=4,MONTH($B243)=5,MONTH($B243)=6),IF($G243=Paramètres!$H$3,$D243,0),0)</f>
        <v>0</v>
      </c>
      <c r="V243" s="116">
        <f>IF(OR(MONTH($B243)=4,MONTH($B243)=5,MONTH($B243)=6),IF($G243=Paramètres!$H$4,$D243,0),0)</f>
        <v>0</v>
      </c>
      <c r="W243" s="116">
        <f>IF(OR(MONTH($B243)=4,MONTH($B243)=5,MONTH($B243)=6),IF($G243=Paramètres!$H$5,$D243,0),0)</f>
        <v>0</v>
      </c>
      <c r="X243" s="116">
        <f>IF(MONTH($B243)=4,IF($G243=Paramètres!$F$4,$D243,0),0)</f>
        <v>0</v>
      </c>
      <c r="Y243" s="116">
        <f>IF(MONTH($B243)=5,IF($G243=Paramètres!$H$2,$D243,0),0)</f>
        <v>0</v>
      </c>
      <c r="Z243" s="116">
        <f>IF(MONTH($B243)=5,IF($G243=Paramètres!$F$4,$D243,0),0)</f>
        <v>0</v>
      </c>
      <c r="AA243" s="116">
        <f>IF(MONTH($B243)=6,IF($G243=Paramètres!$H$2,$D243,0),0)</f>
        <v>0</v>
      </c>
      <c r="AB243" s="116">
        <f>IF(MONTH($B243)=6,IF($G243=Paramètres!$F$4,$D243,0),0)</f>
        <v>0</v>
      </c>
      <c r="AC243" s="116">
        <f>IF(MONTH($B243)=7,IF($G243=Paramètres!$H$2,$D243,0),0)</f>
        <v>0</v>
      </c>
      <c r="AD243" s="116">
        <f>IF(OR(MONTH($B243)=7,MONTH($B243)=8,MONTH($B243)=9),IF($G243=Paramètres!$H$3,$D243,0),0)</f>
        <v>0</v>
      </c>
      <c r="AE243" s="116">
        <f>IF(OR(MONTH($B243)=7,MONTH($B243)=8,MONTH($B243)=9),IF($G243=Paramètres!$H$4,$D243,0),0)</f>
        <v>0</v>
      </c>
      <c r="AF243" s="116">
        <f>IF(OR(MONTH($B243)=7,MONTH($B243)=8,MONTH($B243)=9),IF($G243=Paramètres!$H$5,$D243,0),0)</f>
        <v>0</v>
      </c>
      <c r="AG243" s="116">
        <f>IF(MONTH($B243)=7,IF($G243=Paramètres!$F$4,$D243,0),0)</f>
        <v>0</v>
      </c>
      <c r="AH243" s="116">
        <f>IF(MONTH($B243)=8,IF($G243=Paramètres!$H$2,$D243,0),0)</f>
        <v>0</v>
      </c>
      <c r="AI243" s="116">
        <f>IF(MONTH($B243)=8,IF($G243=Paramètres!$F$4,$D243,0),0)</f>
        <v>0</v>
      </c>
      <c r="AJ243" s="116">
        <f>IF(MONTH($B243)=9,IF($G243=Paramètres!$H$2,$D243,0),0)</f>
        <v>0</v>
      </c>
      <c r="AK243" s="116">
        <f>IF(MONTH($B243)=9,IF($G243=Paramètres!$F$4,$D243,0),0)</f>
        <v>0</v>
      </c>
      <c r="AL243" s="116">
        <f>IF(MONTH($B243)=10,IF($G243=Paramètres!$H$2,$D243,0),0)</f>
        <v>0</v>
      </c>
      <c r="AM243" s="116">
        <f>IF(OR(MONTH($B243)=10,MONTH($B243)=11,MONTH($B243)=12),IF($G243=Paramètres!$H$3,$D243,0),0)</f>
        <v>0</v>
      </c>
      <c r="AN243" s="116">
        <f>IF(OR(MONTH($B243)=10,MONTH($B243)=11,MONTH($B243)=12),IF($G243=Paramètres!$H$4,$D243,0),0)</f>
        <v>0</v>
      </c>
      <c r="AO243" s="116">
        <f>IF(OR(MONTH($B243)=10,MONTH($B243)=11,MONTH($B243)=12),IF($G243=Paramètres!$H$5,$D243,0),0)</f>
        <v>0</v>
      </c>
      <c r="AP243" s="116">
        <f>IF(MONTH($B243)=10,IF($G243=Paramètres!$F$4,$D243,0),0)</f>
        <v>0</v>
      </c>
      <c r="AQ243" s="116">
        <f>IF(MONTH($B243)=11,IF($G243=Paramètres!$H$2,$D243,0),0)</f>
        <v>0</v>
      </c>
      <c r="AR243" s="116">
        <f>IF(MONTH($B243)=11,IF($G243=Paramètres!$F$4,$D243,0),0)</f>
        <v>0</v>
      </c>
      <c r="AS243" s="116">
        <f>IF(MONTH($B243)=12,IF($G243=Paramètres!$H$2,$D243,0),0)</f>
        <v>0</v>
      </c>
      <c r="AT243" s="116">
        <f>IF(MONTH($B243)=12,IF($G243=Paramètres!$F$4,$D243,0),0)</f>
        <v>0</v>
      </c>
      <c r="AU243" s="116">
        <f>IF($G243=Paramètres!D$2,$D243,0)</f>
        <v>0</v>
      </c>
      <c r="AV243" s="116">
        <f>IF($G243=Paramètres!D$3,$D243,0)</f>
        <v>0</v>
      </c>
      <c r="AW243" s="116">
        <f>IF($G243=Paramètres!D$4,$D243,0)</f>
        <v>0</v>
      </c>
      <c r="AX243" s="116">
        <f>IF($G243=Paramètres!D$5,$D243,0)</f>
        <v>0</v>
      </c>
      <c r="AY243" s="116">
        <f>IF($G243=Paramètres!D$6,$D243,0)</f>
        <v>0</v>
      </c>
      <c r="AZ243" s="116">
        <f>IF($G243=Paramètres!D$7,$D243,0)</f>
        <v>0</v>
      </c>
      <c r="BA243" s="116">
        <f>IF($G243=Paramètres!D$8,$D243,0)</f>
        <v>0</v>
      </c>
      <c r="BB243" s="116">
        <f>IF($G243=Paramètres!D$9,$D243,0)</f>
        <v>0</v>
      </c>
      <c r="BC243" s="116">
        <f>IF($G243=Paramètres!D$10,$D243,0)</f>
        <v>0</v>
      </c>
      <c r="BD243" s="116">
        <f>IF($G243=Paramètres!D$11,$D243,0)</f>
        <v>0</v>
      </c>
      <c r="BE243" s="116">
        <f>IF($G243=Paramètres!D$12,$D243,0)</f>
        <v>0</v>
      </c>
      <c r="BF243" s="116">
        <f>IF($G243=Paramètres!E$2,$D243,0)</f>
        <v>0</v>
      </c>
      <c r="BG243" s="116">
        <f>IF($G243=Paramètres!E$3,$D243,0)</f>
        <v>0</v>
      </c>
      <c r="BH243" s="116">
        <f>IF($G243=Paramètres!E$4,$D243,0)</f>
        <v>0</v>
      </c>
      <c r="BI243" s="116">
        <f>IF($G243=Paramètres!F$2,$D243,0)</f>
        <v>0</v>
      </c>
      <c r="BJ243" s="116">
        <f>IF($G243=Paramètres!F$3,$D243,0)</f>
        <v>0</v>
      </c>
      <c r="BK243" s="116">
        <f>IF($G243=Paramètres!F$5,$D243,0)</f>
        <v>0</v>
      </c>
      <c r="BL243" s="116">
        <f>IF($G243=Paramètres!F$6,$D243,0)</f>
        <v>0</v>
      </c>
      <c r="BM243" s="116">
        <f>IF($G243=Paramètres!F$7,$D243,0)</f>
        <v>0</v>
      </c>
      <c r="BN243" s="116">
        <f>IF($G243=Paramètres!F$8,$D243,0)</f>
        <v>0</v>
      </c>
      <c r="BO243" s="116">
        <f>IF($G243=Paramètres!F$9,$D243,0)</f>
        <v>0</v>
      </c>
      <c r="BP243" s="116">
        <f t="shared" si="131"/>
        <v>0</v>
      </c>
      <c r="BQ243" s="116">
        <f>IF($G243=Paramètres!H$6,$D243,0)</f>
        <v>0</v>
      </c>
      <c r="BR243" s="116">
        <f>IF($G243=Paramètres!I$2,$D243,0)</f>
        <v>0</v>
      </c>
      <c r="BS243" s="116">
        <f>IF($G243=Paramètres!I$3,$D243,0)</f>
        <v>0</v>
      </c>
      <c r="BT243" s="116">
        <f>IF($G243=Paramètres!I$4,$D243,0)</f>
        <v>0</v>
      </c>
      <c r="BU243" s="116">
        <f>IF($G243=Paramètres!J$2,$D243,0)</f>
        <v>0</v>
      </c>
      <c r="BV243" s="116">
        <f>IF($G243=Paramètres!J$3,$D243,0)</f>
        <v>0</v>
      </c>
      <c r="BW243" s="116">
        <f>IF($G243=Paramètres!J$4,$D243,0)</f>
        <v>0</v>
      </c>
      <c r="BX243" s="116">
        <f t="shared" si="133"/>
        <v>0</v>
      </c>
      <c r="BY243" s="116">
        <f t="shared" si="134"/>
        <v>0</v>
      </c>
      <c r="BZ243" s="116">
        <f t="shared" si="135"/>
        <v>0</v>
      </c>
      <c r="CA243" s="116">
        <f t="shared" si="136"/>
        <v>0</v>
      </c>
      <c r="CB243" s="116">
        <f t="shared" si="137"/>
        <v>0</v>
      </c>
      <c r="CC243" s="116">
        <f t="shared" si="138"/>
        <v>0</v>
      </c>
      <c r="CD243" s="116">
        <f t="shared" si="139"/>
        <v>0</v>
      </c>
      <c r="CE243" s="116">
        <f t="shared" si="140"/>
        <v>0</v>
      </c>
      <c r="CF243" s="116">
        <f t="shared" si="141"/>
        <v>0</v>
      </c>
      <c r="CG243" s="116">
        <f t="shared" si="142"/>
        <v>0</v>
      </c>
      <c r="CH243" s="116">
        <f t="shared" si="143"/>
        <v>0</v>
      </c>
      <c r="CI243" s="116">
        <f t="shared" si="144"/>
        <v>0</v>
      </c>
      <c r="CJ243" s="116">
        <f t="shared" si="145"/>
        <v>0</v>
      </c>
      <c r="CK243" s="116">
        <f t="shared" si="146"/>
        <v>0</v>
      </c>
      <c r="CL243" s="116">
        <f t="shared" si="147"/>
        <v>0</v>
      </c>
      <c r="CM243" s="116">
        <f t="shared" si="148"/>
        <v>0</v>
      </c>
      <c r="CN243" s="116">
        <f t="shared" si="149"/>
        <v>0</v>
      </c>
      <c r="CO243" s="116">
        <f t="shared" si="150"/>
        <v>0</v>
      </c>
      <c r="CP243" s="116">
        <f t="shared" si="151"/>
        <v>0</v>
      </c>
      <c r="CQ243" s="116">
        <f t="shared" si="152"/>
        <v>0</v>
      </c>
      <c r="CR243" s="116">
        <f t="shared" si="153"/>
        <v>0</v>
      </c>
      <c r="CS243" s="116">
        <f t="shared" si="154"/>
        <v>0</v>
      </c>
      <c r="CT243" s="116">
        <f t="shared" si="155"/>
        <v>0</v>
      </c>
      <c r="CU243" s="116">
        <f t="shared" si="156"/>
        <v>0</v>
      </c>
    </row>
    <row r="244" spans="5:99">
      <c r="E244" s="106"/>
      <c r="F244" s="109"/>
      <c r="G244" s="109"/>
      <c r="H244" s="109"/>
      <c r="I244" s="109"/>
      <c r="J244" s="110" t="str">
        <f t="shared" si="132"/>
        <v/>
      </c>
      <c r="K244" s="116">
        <f>IF(MONTH($B244)=1,IF($G244=Paramètres!H$2,$D244,0),0)</f>
        <v>0</v>
      </c>
      <c r="L244" s="116">
        <f>IF(OR(MONTH($B244)=1,MONTH($B244)=2,MONTH($B244)=3),IF($G244=Paramètres!H$3,$D244,0),0)</f>
        <v>0</v>
      </c>
      <c r="M244" s="116">
        <f>IF(OR(MONTH($B244)=1,MONTH($B244)=2,MONTH($B244)=3),IF($G244=Paramètres!H$4,$D244,0),0)</f>
        <v>0</v>
      </c>
      <c r="N244" s="116">
        <f>IF(OR(MONTH($B244)=1,MONTH($B244)=2,MONTH($B244)=3),IF($G244=Paramètres!H$5,$D244,0),0)</f>
        <v>0</v>
      </c>
      <c r="O244" s="116">
        <f>IF(MONTH($B244)=1,IF($G244=Paramètres!F$4,$D244,0),0)</f>
        <v>0</v>
      </c>
      <c r="P244" s="116">
        <f>IF(MONTH($B244)=2,IF($G244=Paramètres!$H$2,$D244,0),0)</f>
        <v>0</v>
      </c>
      <c r="Q244" s="116">
        <f>IF(MONTH($B244)=2,IF($G244=Paramètres!$F$4,$D244,0),0)</f>
        <v>0</v>
      </c>
      <c r="R244" s="116">
        <f>IF(MONTH($B244)=3,IF($G244=Paramètres!$H$2,$D244,0),0)</f>
        <v>0</v>
      </c>
      <c r="S244" s="116">
        <f>IF(MONTH($B244)=3,IF($G244=Paramètres!$F$4,$D244,0),0)</f>
        <v>0</v>
      </c>
      <c r="T244" s="116">
        <f>IF(MONTH($B244)=4,IF($G244=Paramètres!$H$2,$D244,0),0)</f>
        <v>0</v>
      </c>
      <c r="U244" s="116">
        <f>IF(OR(MONTH($B244)=4,MONTH($B244)=5,MONTH($B244)=6),IF($G244=Paramètres!$H$3,$D244,0),0)</f>
        <v>0</v>
      </c>
      <c r="V244" s="116">
        <f>IF(OR(MONTH($B244)=4,MONTH($B244)=5,MONTH($B244)=6),IF($G244=Paramètres!$H$4,$D244,0),0)</f>
        <v>0</v>
      </c>
      <c r="W244" s="116">
        <f>IF(OR(MONTH($B244)=4,MONTH($B244)=5,MONTH($B244)=6),IF($G244=Paramètres!$H$5,$D244,0),0)</f>
        <v>0</v>
      </c>
      <c r="X244" s="116">
        <f>IF(MONTH($B244)=4,IF($G244=Paramètres!$F$4,$D244,0),0)</f>
        <v>0</v>
      </c>
      <c r="Y244" s="116">
        <f>IF(MONTH($B244)=5,IF($G244=Paramètres!$H$2,$D244,0),0)</f>
        <v>0</v>
      </c>
      <c r="Z244" s="116">
        <f>IF(MONTH($B244)=5,IF($G244=Paramètres!$F$4,$D244,0),0)</f>
        <v>0</v>
      </c>
      <c r="AA244" s="116">
        <f>IF(MONTH($B244)=6,IF($G244=Paramètres!$H$2,$D244,0),0)</f>
        <v>0</v>
      </c>
      <c r="AB244" s="116">
        <f>IF(MONTH($B244)=6,IF($G244=Paramètres!$F$4,$D244,0),0)</f>
        <v>0</v>
      </c>
      <c r="AC244" s="116">
        <f>IF(MONTH($B244)=7,IF($G244=Paramètres!$H$2,$D244,0),0)</f>
        <v>0</v>
      </c>
      <c r="AD244" s="116">
        <f>IF(OR(MONTH($B244)=7,MONTH($B244)=8,MONTH($B244)=9),IF($G244=Paramètres!$H$3,$D244,0),0)</f>
        <v>0</v>
      </c>
      <c r="AE244" s="116">
        <f>IF(OR(MONTH($B244)=7,MONTH($B244)=8,MONTH($B244)=9),IF($G244=Paramètres!$H$4,$D244,0),0)</f>
        <v>0</v>
      </c>
      <c r="AF244" s="116">
        <f>IF(OR(MONTH($B244)=7,MONTH($B244)=8,MONTH($B244)=9),IF($G244=Paramètres!$H$5,$D244,0),0)</f>
        <v>0</v>
      </c>
      <c r="AG244" s="116">
        <f>IF(MONTH($B244)=7,IF($G244=Paramètres!$F$4,$D244,0),0)</f>
        <v>0</v>
      </c>
      <c r="AH244" s="116">
        <f>IF(MONTH($B244)=8,IF($G244=Paramètres!$H$2,$D244,0),0)</f>
        <v>0</v>
      </c>
      <c r="AI244" s="116">
        <f>IF(MONTH($B244)=8,IF($G244=Paramètres!$F$4,$D244,0),0)</f>
        <v>0</v>
      </c>
      <c r="AJ244" s="116">
        <f>IF(MONTH($B244)=9,IF($G244=Paramètres!$H$2,$D244,0),0)</f>
        <v>0</v>
      </c>
      <c r="AK244" s="116">
        <f>IF(MONTH($B244)=9,IF($G244=Paramètres!$F$4,$D244,0),0)</f>
        <v>0</v>
      </c>
      <c r="AL244" s="116">
        <f>IF(MONTH($B244)=10,IF($G244=Paramètres!$H$2,$D244,0),0)</f>
        <v>0</v>
      </c>
      <c r="AM244" s="116">
        <f>IF(OR(MONTH($B244)=10,MONTH($B244)=11,MONTH($B244)=12),IF($G244=Paramètres!$H$3,$D244,0),0)</f>
        <v>0</v>
      </c>
      <c r="AN244" s="116">
        <f>IF(OR(MONTH($B244)=10,MONTH($B244)=11,MONTH($B244)=12),IF($G244=Paramètres!$H$4,$D244,0),0)</f>
        <v>0</v>
      </c>
      <c r="AO244" s="116">
        <f>IF(OR(MONTH($B244)=10,MONTH($B244)=11,MONTH($B244)=12),IF($G244=Paramètres!$H$5,$D244,0),0)</f>
        <v>0</v>
      </c>
      <c r="AP244" s="116">
        <f>IF(MONTH($B244)=10,IF($G244=Paramètres!$F$4,$D244,0),0)</f>
        <v>0</v>
      </c>
      <c r="AQ244" s="116">
        <f>IF(MONTH($B244)=11,IF($G244=Paramètres!$H$2,$D244,0),0)</f>
        <v>0</v>
      </c>
      <c r="AR244" s="116">
        <f>IF(MONTH($B244)=11,IF($G244=Paramètres!$F$4,$D244,0),0)</f>
        <v>0</v>
      </c>
      <c r="AS244" s="116">
        <f>IF(MONTH($B244)=12,IF($G244=Paramètres!$H$2,$D244,0),0)</f>
        <v>0</v>
      </c>
      <c r="AT244" s="116">
        <f>IF(MONTH($B244)=12,IF($G244=Paramètres!$F$4,$D244,0),0)</f>
        <v>0</v>
      </c>
      <c r="AU244" s="116">
        <f>IF($G244=Paramètres!D$2,$D244,0)</f>
        <v>0</v>
      </c>
      <c r="AV244" s="116">
        <f>IF($G244=Paramètres!D$3,$D244,0)</f>
        <v>0</v>
      </c>
      <c r="AW244" s="116">
        <f>IF($G244=Paramètres!D$4,$D244,0)</f>
        <v>0</v>
      </c>
      <c r="AX244" s="116">
        <f>IF($G244=Paramètres!D$5,$D244,0)</f>
        <v>0</v>
      </c>
      <c r="AY244" s="116">
        <f>IF($G244=Paramètres!D$6,$D244,0)</f>
        <v>0</v>
      </c>
      <c r="AZ244" s="116">
        <f>IF($G244=Paramètres!D$7,$D244,0)</f>
        <v>0</v>
      </c>
      <c r="BA244" s="116">
        <f>IF($G244=Paramètres!D$8,$D244,0)</f>
        <v>0</v>
      </c>
      <c r="BB244" s="116">
        <f>IF($G244=Paramètres!D$9,$D244,0)</f>
        <v>0</v>
      </c>
      <c r="BC244" s="116">
        <f>IF($G244=Paramètres!D$10,$D244,0)</f>
        <v>0</v>
      </c>
      <c r="BD244" s="116">
        <f>IF($G244=Paramètres!D$11,$D244,0)</f>
        <v>0</v>
      </c>
      <c r="BE244" s="116">
        <f>IF($G244=Paramètres!D$12,$D244,0)</f>
        <v>0</v>
      </c>
      <c r="BF244" s="116">
        <f>IF($G244=Paramètres!E$2,$D244,0)</f>
        <v>0</v>
      </c>
      <c r="BG244" s="116">
        <f>IF($G244=Paramètres!E$3,$D244,0)</f>
        <v>0</v>
      </c>
      <c r="BH244" s="116">
        <f>IF($G244=Paramètres!E$4,$D244,0)</f>
        <v>0</v>
      </c>
      <c r="BI244" s="116">
        <f>IF($G244=Paramètres!F$2,$D244,0)</f>
        <v>0</v>
      </c>
      <c r="BJ244" s="116">
        <f>IF($G244=Paramètres!F$3,$D244,0)</f>
        <v>0</v>
      </c>
      <c r="BK244" s="116">
        <f>IF($G244=Paramètres!F$5,$D244,0)</f>
        <v>0</v>
      </c>
      <c r="BL244" s="116">
        <f>IF($G244=Paramètres!F$6,$D244,0)</f>
        <v>0</v>
      </c>
      <c r="BM244" s="116">
        <f>IF($G244=Paramètres!F$7,$D244,0)</f>
        <v>0</v>
      </c>
      <c r="BN244" s="116">
        <f>IF($G244=Paramètres!F$8,$D244,0)</f>
        <v>0</v>
      </c>
      <c r="BO244" s="116">
        <f>IF($G244=Paramètres!F$9,$D244,0)</f>
        <v>0</v>
      </c>
      <c r="BP244" s="116">
        <f t="shared" si="131"/>
        <v>0</v>
      </c>
      <c r="BQ244" s="116">
        <f>IF($G244=Paramètres!H$6,$D244,0)</f>
        <v>0</v>
      </c>
      <c r="BR244" s="116">
        <f>IF($G244=Paramètres!I$2,$D244,0)</f>
        <v>0</v>
      </c>
      <c r="BS244" s="116">
        <f>IF($G244=Paramètres!I$3,$D244,0)</f>
        <v>0</v>
      </c>
      <c r="BT244" s="116">
        <f>IF($G244=Paramètres!I$4,$D244,0)</f>
        <v>0</v>
      </c>
      <c r="BU244" s="116">
        <f>IF($G244=Paramètres!J$2,$D244,0)</f>
        <v>0</v>
      </c>
      <c r="BV244" s="116">
        <f>IF($G244=Paramètres!J$3,$D244,0)</f>
        <v>0</v>
      </c>
      <c r="BW244" s="116">
        <f>IF($G244=Paramètres!J$4,$D244,0)</f>
        <v>0</v>
      </c>
      <c r="BX244" s="116">
        <f t="shared" si="133"/>
        <v>0</v>
      </c>
      <c r="BY244" s="116">
        <f t="shared" si="134"/>
        <v>0</v>
      </c>
      <c r="BZ244" s="116">
        <f t="shared" si="135"/>
        <v>0</v>
      </c>
      <c r="CA244" s="116">
        <f t="shared" si="136"/>
        <v>0</v>
      </c>
      <c r="CB244" s="116">
        <f t="shared" si="137"/>
        <v>0</v>
      </c>
      <c r="CC244" s="116">
        <f t="shared" si="138"/>
        <v>0</v>
      </c>
      <c r="CD244" s="116">
        <f t="shared" si="139"/>
        <v>0</v>
      </c>
      <c r="CE244" s="116">
        <f t="shared" si="140"/>
        <v>0</v>
      </c>
      <c r="CF244" s="116">
        <f t="shared" si="141"/>
        <v>0</v>
      </c>
      <c r="CG244" s="116">
        <f t="shared" si="142"/>
        <v>0</v>
      </c>
      <c r="CH244" s="116">
        <f t="shared" si="143"/>
        <v>0</v>
      </c>
      <c r="CI244" s="116">
        <f t="shared" si="144"/>
        <v>0</v>
      </c>
      <c r="CJ244" s="116">
        <f t="shared" si="145"/>
        <v>0</v>
      </c>
      <c r="CK244" s="116">
        <f t="shared" si="146"/>
        <v>0</v>
      </c>
      <c r="CL244" s="116">
        <f t="shared" si="147"/>
        <v>0</v>
      </c>
      <c r="CM244" s="116">
        <f t="shared" si="148"/>
        <v>0</v>
      </c>
      <c r="CN244" s="116">
        <f t="shared" si="149"/>
        <v>0</v>
      </c>
      <c r="CO244" s="116">
        <f t="shared" si="150"/>
        <v>0</v>
      </c>
      <c r="CP244" s="116">
        <f t="shared" si="151"/>
        <v>0</v>
      </c>
      <c r="CQ244" s="116">
        <f t="shared" si="152"/>
        <v>0</v>
      </c>
      <c r="CR244" s="116">
        <f t="shared" si="153"/>
        <v>0</v>
      </c>
      <c r="CS244" s="116">
        <f t="shared" si="154"/>
        <v>0</v>
      </c>
      <c r="CT244" s="116">
        <f t="shared" si="155"/>
        <v>0</v>
      </c>
      <c r="CU244" s="116">
        <f t="shared" si="156"/>
        <v>0</v>
      </c>
    </row>
    <row r="245" spans="5:99">
      <c r="E245" s="106"/>
      <c r="F245" s="109"/>
      <c r="G245" s="109"/>
      <c r="H245" s="109"/>
      <c r="I245" s="109"/>
      <c r="J245" s="110" t="str">
        <f t="shared" si="132"/>
        <v/>
      </c>
      <c r="K245" s="116">
        <f>IF(MONTH($B245)=1,IF($G245=Paramètres!H$2,$D245,0),0)</f>
        <v>0</v>
      </c>
      <c r="L245" s="116">
        <f>IF(OR(MONTH($B245)=1,MONTH($B245)=2,MONTH($B245)=3),IF($G245=Paramètres!H$3,$D245,0),0)</f>
        <v>0</v>
      </c>
      <c r="M245" s="116">
        <f>IF(OR(MONTH($B245)=1,MONTH($B245)=2,MONTH($B245)=3),IF($G245=Paramètres!H$4,$D245,0),0)</f>
        <v>0</v>
      </c>
      <c r="N245" s="116">
        <f>IF(OR(MONTH($B245)=1,MONTH($B245)=2,MONTH($B245)=3),IF($G245=Paramètres!H$5,$D245,0),0)</f>
        <v>0</v>
      </c>
      <c r="O245" s="116">
        <f>IF(MONTH($B245)=1,IF($G245=Paramètres!F$4,$D245,0),0)</f>
        <v>0</v>
      </c>
      <c r="P245" s="116">
        <f>IF(MONTH($B245)=2,IF($G245=Paramètres!$H$2,$D245,0),0)</f>
        <v>0</v>
      </c>
      <c r="Q245" s="116">
        <f>IF(MONTH($B245)=2,IF($G245=Paramètres!$F$4,$D245,0),0)</f>
        <v>0</v>
      </c>
      <c r="R245" s="116">
        <f>IF(MONTH($B245)=3,IF($G245=Paramètres!$H$2,$D245,0),0)</f>
        <v>0</v>
      </c>
      <c r="S245" s="116">
        <f>IF(MONTH($B245)=3,IF($G245=Paramètres!$F$4,$D245,0),0)</f>
        <v>0</v>
      </c>
      <c r="T245" s="116">
        <f>IF(MONTH($B245)=4,IF($G245=Paramètres!$H$2,$D245,0),0)</f>
        <v>0</v>
      </c>
      <c r="U245" s="116">
        <f>IF(OR(MONTH($B245)=4,MONTH($B245)=5,MONTH($B245)=6),IF($G245=Paramètres!$H$3,$D245,0),0)</f>
        <v>0</v>
      </c>
      <c r="V245" s="116">
        <f>IF(OR(MONTH($B245)=4,MONTH($B245)=5,MONTH($B245)=6),IF($G245=Paramètres!$H$4,$D245,0),0)</f>
        <v>0</v>
      </c>
      <c r="W245" s="116">
        <f>IF(OR(MONTH($B245)=4,MONTH($B245)=5,MONTH($B245)=6),IF($G245=Paramètres!$H$5,$D245,0),0)</f>
        <v>0</v>
      </c>
      <c r="X245" s="116">
        <f>IF(MONTH($B245)=4,IF($G245=Paramètres!$F$4,$D245,0),0)</f>
        <v>0</v>
      </c>
      <c r="Y245" s="116">
        <f>IF(MONTH($B245)=5,IF($G245=Paramètres!$H$2,$D245,0),0)</f>
        <v>0</v>
      </c>
      <c r="Z245" s="116">
        <f>IF(MONTH($B245)=5,IF($G245=Paramètres!$F$4,$D245,0),0)</f>
        <v>0</v>
      </c>
      <c r="AA245" s="116">
        <f>IF(MONTH($B245)=6,IF($G245=Paramètres!$H$2,$D245,0),0)</f>
        <v>0</v>
      </c>
      <c r="AB245" s="116">
        <f>IF(MONTH($B245)=6,IF($G245=Paramètres!$F$4,$D245,0),0)</f>
        <v>0</v>
      </c>
      <c r="AC245" s="116">
        <f>IF(MONTH($B245)=7,IF($G245=Paramètres!$H$2,$D245,0),0)</f>
        <v>0</v>
      </c>
      <c r="AD245" s="116">
        <f>IF(OR(MONTH($B245)=7,MONTH($B245)=8,MONTH($B245)=9),IF($G245=Paramètres!$H$3,$D245,0),0)</f>
        <v>0</v>
      </c>
      <c r="AE245" s="116">
        <f>IF(OR(MONTH($B245)=7,MONTH($B245)=8,MONTH($B245)=9),IF($G245=Paramètres!$H$4,$D245,0),0)</f>
        <v>0</v>
      </c>
      <c r="AF245" s="116">
        <f>IF(OR(MONTH($B245)=7,MONTH($B245)=8,MONTH($B245)=9),IF($G245=Paramètres!$H$5,$D245,0),0)</f>
        <v>0</v>
      </c>
      <c r="AG245" s="116">
        <f>IF(MONTH($B245)=7,IF($G245=Paramètres!$F$4,$D245,0),0)</f>
        <v>0</v>
      </c>
      <c r="AH245" s="116">
        <f>IF(MONTH($B245)=8,IF($G245=Paramètres!$H$2,$D245,0),0)</f>
        <v>0</v>
      </c>
      <c r="AI245" s="116">
        <f>IF(MONTH($B245)=8,IF($G245=Paramètres!$F$4,$D245,0),0)</f>
        <v>0</v>
      </c>
      <c r="AJ245" s="116">
        <f>IF(MONTH($B245)=9,IF($G245=Paramètres!$H$2,$D245,0),0)</f>
        <v>0</v>
      </c>
      <c r="AK245" s="116">
        <f>IF(MONTH($B245)=9,IF($G245=Paramètres!$F$4,$D245,0),0)</f>
        <v>0</v>
      </c>
      <c r="AL245" s="116">
        <f>IF(MONTH($B245)=10,IF($G245=Paramètres!$H$2,$D245,0),0)</f>
        <v>0</v>
      </c>
      <c r="AM245" s="116">
        <f>IF(OR(MONTH($B245)=10,MONTH($B245)=11,MONTH($B245)=12),IF($G245=Paramètres!$H$3,$D245,0),0)</f>
        <v>0</v>
      </c>
      <c r="AN245" s="116">
        <f>IF(OR(MONTH($B245)=10,MONTH($B245)=11,MONTH($B245)=12),IF($G245=Paramètres!$H$4,$D245,0),0)</f>
        <v>0</v>
      </c>
      <c r="AO245" s="116">
        <f>IF(OR(MONTH($B245)=10,MONTH($B245)=11,MONTH($B245)=12),IF($G245=Paramètres!$H$5,$D245,0),0)</f>
        <v>0</v>
      </c>
      <c r="AP245" s="116">
        <f>IF(MONTH($B245)=10,IF($G245=Paramètres!$F$4,$D245,0),0)</f>
        <v>0</v>
      </c>
      <c r="AQ245" s="116">
        <f>IF(MONTH($B245)=11,IF($G245=Paramètres!$H$2,$D245,0),0)</f>
        <v>0</v>
      </c>
      <c r="AR245" s="116">
        <f>IF(MONTH($B245)=11,IF($G245=Paramètres!$F$4,$D245,0),0)</f>
        <v>0</v>
      </c>
      <c r="AS245" s="116">
        <f>IF(MONTH($B245)=12,IF($G245=Paramètres!$H$2,$D245,0),0)</f>
        <v>0</v>
      </c>
      <c r="AT245" s="116">
        <f>IF(MONTH($B245)=12,IF($G245=Paramètres!$F$4,$D245,0),0)</f>
        <v>0</v>
      </c>
      <c r="AU245" s="116">
        <f>IF($G245=Paramètres!D$2,$D245,0)</f>
        <v>0</v>
      </c>
      <c r="AV245" s="116">
        <f>IF($G245=Paramètres!D$3,$D245,0)</f>
        <v>0</v>
      </c>
      <c r="AW245" s="116">
        <f>IF($G245=Paramètres!D$4,$D245,0)</f>
        <v>0</v>
      </c>
      <c r="AX245" s="116">
        <f>IF($G245=Paramètres!D$5,$D245,0)</f>
        <v>0</v>
      </c>
      <c r="AY245" s="116">
        <f>IF($G245=Paramètres!D$6,$D245,0)</f>
        <v>0</v>
      </c>
      <c r="AZ245" s="116">
        <f>IF($G245=Paramètres!D$7,$D245,0)</f>
        <v>0</v>
      </c>
      <c r="BA245" s="116">
        <f>IF($G245=Paramètres!D$8,$D245,0)</f>
        <v>0</v>
      </c>
      <c r="BB245" s="116">
        <f>IF($G245=Paramètres!D$9,$D245,0)</f>
        <v>0</v>
      </c>
      <c r="BC245" s="116">
        <f>IF($G245=Paramètres!D$10,$D245,0)</f>
        <v>0</v>
      </c>
      <c r="BD245" s="116">
        <f>IF($G245=Paramètres!D$11,$D245,0)</f>
        <v>0</v>
      </c>
      <c r="BE245" s="116">
        <f>IF($G245=Paramètres!D$12,$D245,0)</f>
        <v>0</v>
      </c>
      <c r="BF245" s="116">
        <f>IF($G245=Paramètres!E$2,$D245,0)</f>
        <v>0</v>
      </c>
      <c r="BG245" s="116">
        <f>IF($G245=Paramètres!E$3,$D245,0)</f>
        <v>0</v>
      </c>
      <c r="BH245" s="116">
        <f>IF($G245=Paramètres!E$4,$D245,0)</f>
        <v>0</v>
      </c>
      <c r="BI245" s="116">
        <f>IF($G245=Paramètres!F$2,$D245,0)</f>
        <v>0</v>
      </c>
      <c r="BJ245" s="116">
        <f>IF($G245=Paramètres!F$3,$D245,0)</f>
        <v>0</v>
      </c>
      <c r="BK245" s="116">
        <f>IF($G245=Paramètres!F$5,$D245,0)</f>
        <v>0</v>
      </c>
      <c r="BL245" s="116">
        <f>IF($G245=Paramètres!F$6,$D245,0)</f>
        <v>0</v>
      </c>
      <c r="BM245" s="116">
        <f>IF($G245=Paramètres!F$7,$D245,0)</f>
        <v>0</v>
      </c>
      <c r="BN245" s="116">
        <f>IF($G245=Paramètres!F$8,$D245,0)</f>
        <v>0</v>
      </c>
      <c r="BO245" s="116">
        <f>IF($G245=Paramètres!F$9,$D245,0)</f>
        <v>0</v>
      </c>
      <c r="BP245" s="116">
        <f t="shared" si="131"/>
        <v>0</v>
      </c>
      <c r="BQ245" s="116">
        <f>IF($G245=Paramètres!H$6,$D245,0)</f>
        <v>0</v>
      </c>
      <c r="BR245" s="116">
        <f>IF($G245=Paramètres!I$2,$D245,0)</f>
        <v>0</v>
      </c>
      <c r="BS245" s="116">
        <f>IF($G245=Paramètres!I$3,$D245,0)</f>
        <v>0</v>
      </c>
      <c r="BT245" s="116">
        <f>IF($G245=Paramètres!I$4,$D245,0)</f>
        <v>0</v>
      </c>
      <c r="BU245" s="116">
        <f>IF($G245=Paramètres!J$2,$D245,0)</f>
        <v>0</v>
      </c>
      <c r="BV245" s="116">
        <f>IF($G245=Paramètres!J$3,$D245,0)</f>
        <v>0</v>
      </c>
      <c r="BW245" s="116">
        <f>IF($G245=Paramètres!J$4,$D245,0)</f>
        <v>0</v>
      </c>
      <c r="BX245" s="116">
        <f t="shared" si="133"/>
        <v>0</v>
      </c>
      <c r="BY245" s="116">
        <f t="shared" si="134"/>
        <v>0</v>
      </c>
      <c r="BZ245" s="116">
        <f t="shared" si="135"/>
        <v>0</v>
      </c>
      <c r="CA245" s="116">
        <f t="shared" si="136"/>
        <v>0</v>
      </c>
      <c r="CB245" s="116">
        <f t="shared" si="137"/>
        <v>0</v>
      </c>
      <c r="CC245" s="116">
        <f t="shared" si="138"/>
        <v>0</v>
      </c>
      <c r="CD245" s="116">
        <f t="shared" si="139"/>
        <v>0</v>
      </c>
      <c r="CE245" s="116">
        <f t="shared" si="140"/>
        <v>0</v>
      </c>
      <c r="CF245" s="116">
        <f t="shared" si="141"/>
        <v>0</v>
      </c>
      <c r="CG245" s="116">
        <f t="shared" si="142"/>
        <v>0</v>
      </c>
      <c r="CH245" s="116">
        <f t="shared" si="143"/>
        <v>0</v>
      </c>
      <c r="CI245" s="116">
        <f t="shared" si="144"/>
        <v>0</v>
      </c>
      <c r="CJ245" s="116">
        <f t="shared" si="145"/>
        <v>0</v>
      </c>
      <c r="CK245" s="116">
        <f t="shared" si="146"/>
        <v>0</v>
      </c>
      <c r="CL245" s="116">
        <f t="shared" si="147"/>
        <v>0</v>
      </c>
      <c r="CM245" s="116">
        <f t="shared" si="148"/>
        <v>0</v>
      </c>
      <c r="CN245" s="116">
        <f t="shared" si="149"/>
        <v>0</v>
      </c>
      <c r="CO245" s="116">
        <f t="shared" si="150"/>
        <v>0</v>
      </c>
      <c r="CP245" s="116">
        <f t="shared" si="151"/>
        <v>0</v>
      </c>
      <c r="CQ245" s="116">
        <f t="shared" si="152"/>
        <v>0</v>
      </c>
      <c r="CR245" s="116">
        <f t="shared" si="153"/>
        <v>0</v>
      </c>
      <c r="CS245" s="116">
        <f t="shared" si="154"/>
        <v>0</v>
      </c>
      <c r="CT245" s="116">
        <f t="shared" si="155"/>
        <v>0</v>
      </c>
      <c r="CU245" s="116">
        <f t="shared" si="156"/>
        <v>0</v>
      </c>
    </row>
    <row r="246" spans="5:99">
      <c r="E246" s="106"/>
      <c r="F246" s="109"/>
      <c r="G246" s="109"/>
      <c r="H246" s="109"/>
      <c r="I246" s="109"/>
      <c r="J246" s="110" t="str">
        <f t="shared" si="132"/>
        <v/>
      </c>
      <c r="K246" s="116">
        <f>IF(MONTH($B246)=1,IF($G246=Paramètres!H$2,$D246,0),0)</f>
        <v>0</v>
      </c>
      <c r="L246" s="116">
        <f>IF(OR(MONTH($B246)=1,MONTH($B246)=2,MONTH($B246)=3),IF($G246=Paramètres!H$3,$D246,0),0)</f>
        <v>0</v>
      </c>
      <c r="M246" s="116">
        <f>IF(OR(MONTH($B246)=1,MONTH($B246)=2,MONTH($B246)=3),IF($G246=Paramètres!H$4,$D246,0),0)</f>
        <v>0</v>
      </c>
      <c r="N246" s="116">
        <f>IF(OR(MONTH($B246)=1,MONTH($B246)=2,MONTH($B246)=3),IF($G246=Paramètres!H$5,$D246,0),0)</f>
        <v>0</v>
      </c>
      <c r="O246" s="116">
        <f>IF(MONTH($B246)=1,IF($G246=Paramètres!F$4,$D246,0),0)</f>
        <v>0</v>
      </c>
      <c r="P246" s="116">
        <f>IF(MONTH($B246)=2,IF($G246=Paramètres!$H$2,$D246,0),0)</f>
        <v>0</v>
      </c>
      <c r="Q246" s="116">
        <f>IF(MONTH($B246)=2,IF($G246=Paramètres!$F$4,$D246,0),0)</f>
        <v>0</v>
      </c>
      <c r="R246" s="116">
        <f>IF(MONTH($B246)=3,IF($G246=Paramètres!$H$2,$D246,0),0)</f>
        <v>0</v>
      </c>
      <c r="S246" s="116">
        <f>IF(MONTH($B246)=3,IF($G246=Paramètres!$F$4,$D246,0),0)</f>
        <v>0</v>
      </c>
      <c r="T246" s="116">
        <f>IF(MONTH($B246)=4,IF($G246=Paramètres!$H$2,$D246,0),0)</f>
        <v>0</v>
      </c>
      <c r="U246" s="116">
        <f>IF(OR(MONTH($B246)=4,MONTH($B246)=5,MONTH($B246)=6),IF($G246=Paramètres!$H$3,$D246,0),0)</f>
        <v>0</v>
      </c>
      <c r="V246" s="116">
        <f>IF(OR(MONTH($B246)=4,MONTH($B246)=5,MONTH($B246)=6),IF($G246=Paramètres!$H$4,$D246,0),0)</f>
        <v>0</v>
      </c>
      <c r="W246" s="116">
        <f>IF(OR(MONTH($B246)=4,MONTH($B246)=5,MONTH($B246)=6),IF($G246=Paramètres!$H$5,$D246,0),0)</f>
        <v>0</v>
      </c>
      <c r="X246" s="116">
        <f>IF(MONTH($B246)=4,IF($G246=Paramètres!$F$4,$D246,0),0)</f>
        <v>0</v>
      </c>
      <c r="Y246" s="116">
        <f>IF(MONTH($B246)=5,IF($G246=Paramètres!$H$2,$D246,0),0)</f>
        <v>0</v>
      </c>
      <c r="Z246" s="116">
        <f>IF(MONTH($B246)=5,IF($G246=Paramètres!$F$4,$D246,0),0)</f>
        <v>0</v>
      </c>
      <c r="AA246" s="116">
        <f>IF(MONTH($B246)=6,IF($G246=Paramètres!$H$2,$D246,0),0)</f>
        <v>0</v>
      </c>
      <c r="AB246" s="116">
        <f>IF(MONTH($B246)=6,IF($G246=Paramètres!$F$4,$D246,0),0)</f>
        <v>0</v>
      </c>
      <c r="AC246" s="116">
        <f>IF(MONTH($B246)=7,IF($G246=Paramètres!$H$2,$D246,0),0)</f>
        <v>0</v>
      </c>
      <c r="AD246" s="116">
        <f>IF(OR(MONTH($B246)=7,MONTH($B246)=8,MONTH($B246)=9),IF($G246=Paramètres!$H$3,$D246,0),0)</f>
        <v>0</v>
      </c>
      <c r="AE246" s="116">
        <f>IF(OR(MONTH($B246)=7,MONTH($B246)=8,MONTH($B246)=9),IF($G246=Paramètres!$H$4,$D246,0),0)</f>
        <v>0</v>
      </c>
      <c r="AF246" s="116">
        <f>IF(OR(MONTH($B246)=7,MONTH($B246)=8,MONTH($B246)=9),IF($G246=Paramètres!$H$5,$D246,0),0)</f>
        <v>0</v>
      </c>
      <c r="AG246" s="116">
        <f>IF(MONTH($B246)=7,IF($G246=Paramètres!$F$4,$D246,0),0)</f>
        <v>0</v>
      </c>
      <c r="AH246" s="116">
        <f>IF(MONTH($B246)=8,IF($G246=Paramètres!$H$2,$D246,0),0)</f>
        <v>0</v>
      </c>
      <c r="AI246" s="116">
        <f>IF(MONTH($B246)=8,IF($G246=Paramètres!$F$4,$D246,0),0)</f>
        <v>0</v>
      </c>
      <c r="AJ246" s="116">
        <f>IF(MONTH($B246)=9,IF($G246=Paramètres!$H$2,$D246,0),0)</f>
        <v>0</v>
      </c>
      <c r="AK246" s="116">
        <f>IF(MONTH($B246)=9,IF($G246=Paramètres!$F$4,$D246,0),0)</f>
        <v>0</v>
      </c>
      <c r="AL246" s="116">
        <f>IF(MONTH($B246)=10,IF($G246=Paramètres!$H$2,$D246,0),0)</f>
        <v>0</v>
      </c>
      <c r="AM246" s="116">
        <f>IF(OR(MONTH($B246)=10,MONTH($B246)=11,MONTH($B246)=12),IF($G246=Paramètres!$H$3,$D246,0),0)</f>
        <v>0</v>
      </c>
      <c r="AN246" s="116">
        <f>IF(OR(MONTH($B246)=10,MONTH($B246)=11,MONTH($B246)=12),IF($G246=Paramètres!$H$4,$D246,0),0)</f>
        <v>0</v>
      </c>
      <c r="AO246" s="116">
        <f>IF(OR(MONTH($B246)=10,MONTH($B246)=11,MONTH($B246)=12),IF($G246=Paramètres!$H$5,$D246,0),0)</f>
        <v>0</v>
      </c>
      <c r="AP246" s="116">
        <f>IF(MONTH($B246)=10,IF($G246=Paramètres!$F$4,$D246,0),0)</f>
        <v>0</v>
      </c>
      <c r="AQ246" s="116">
        <f>IF(MONTH($B246)=11,IF($G246=Paramètres!$H$2,$D246,0),0)</f>
        <v>0</v>
      </c>
      <c r="AR246" s="116">
        <f>IF(MONTH($B246)=11,IF($G246=Paramètres!$F$4,$D246,0),0)</f>
        <v>0</v>
      </c>
      <c r="AS246" s="116">
        <f>IF(MONTH($B246)=12,IF($G246=Paramètres!$H$2,$D246,0),0)</f>
        <v>0</v>
      </c>
      <c r="AT246" s="116">
        <f>IF(MONTH($B246)=12,IF($G246=Paramètres!$F$4,$D246,0),0)</f>
        <v>0</v>
      </c>
      <c r="AU246" s="116">
        <f>IF($G246=Paramètres!D$2,$D246,0)</f>
        <v>0</v>
      </c>
      <c r="AV246" s="116">
        <f>IF($G246=Paramètres!D$3,$D246,0)</f>
        <v>0</v>
      </c>
      <c r="AW246" s="116">
        <f>IF($G246=Paramètres!D$4,$D246,0)</f>
        <v>0</v>
      </c>
      <c r="AX246" s="116">
        <f>IF($G246=Paramètres!D$5,$D246,0)</f>
        <v>0</v>
      </c>
      <c r="AY246" s="116">
        <f>IF($G246=Paramètres!D$6,$D246,0)</f>
        <v>0</v>
      </c>
      <c r="AZ246" s="116">
        <f>IF($G246=Paramètres!D$7,$D246,0)</f>
        <v>0</v>
      </c>
      <c r="BA246" s="116">
        <f>IF($G246=Paramètres!D$8,$D246,0)</f>
        <v>0</v>
      </c>
      <c r="BB246" s="116">
        <f>IF($G246=Paramètres!D$9,$D246,0)</f>
        <v>0</v>
      </c>
      <c r="BC246" s="116">
        <f>IF($G246=Paramètres!D$10,$D246,0)</f>
        <v>0</v>
      </c>
      <c r="BD246" s="116">
        <f>IF($G246=Paramètres!D$11,$D246,0)</f>
        <v>0</v>
      </c>
      <c r="BE246" s="116">
        <f>IF($G246=Paramètres!D$12,$D246,0)</f>
        <v>0</v>
      </c>
      <c r="BF246" s="116">
        <f>IF($G246=Paramètres!E$2,$D246,0)</f>
        <v>0</v>
      </c>
      <c r="BG246" s="116">
        <f>IF($G246=Paramètres!E$3,$D246,0)</f>
        <v>0</v>
      </c>
      <c r="BH246" s="116">
        <f>IF($G246=Paramètres!E$4,$D246,0)</f>
        <v>0</v>
      </c>
      <c r="BI246" s="116">
        <f>IF($G246=Paramètres!F$2,$D246,0)</f>
        <v>0</v>
      </c>
      <c r="BJ246" s="116">
        <f>IF($G246=Paramètres!F$3,$D246,0)</f>
        <v>0</v>
      </c>
      <c r="BK246" s="116">
        <f>IF($G246=Paramètres!F$5,$D246,0)</f>
        <v>0</v>
      </c>
      <c r="BL246" s="116">
        <f>IF($G246=Paramètres!F$6,$D246,0)</f>
        <v>0</v>
      </c>
      <c r="BM246" s="116">
        <f>IF($G246=Paramètres!F$7,$D246,0)</f>
        <v>0</v>
      </c>
      <c r="BN246" s="116">
        <f>IF($G246=Paramètres!F$8,$D246,0)</f>
        <v>0</v>
      </c>
      <c r="BO246" s="116">
        <f>IF($G246=Paramètres!F$9,$D246,0)</f>
        <v>0</v>
      </c>
      <c r="BP246" s="116">
        <f t="shared" si="131"/>
        <v>0</v>
      </c>
      <c r="BQ246" s="116">
        <f>IF($G246=Paramètres!H$6,$D246,0)</f>
        <v>0</v>
      </c>
      <c r="BR246" s="116">
        <f>IF($G246=Paramètres!I$2,$D246,0)</f>
        <v>0</v>
      </c>
      <c r="BS246" s="116">
        <f>IF($G246=Paramètres!I$3,$D246,0)</f>
        <v>0</v>
      </c>
      <c r="BT246" s="116">
        <f>IF($G246=Paramètres!I$4,$D246,0)</f>
        <v>0</v>
      </c>
      <c r="BU246" s="116">
        <f>IF($G246=Paramètres!J$2,$D246,0)</f>
        <v>0</v>
      </c>
      <c r="BV246" s="116">
        <f>IF($G246=Paramètres!J$3,$D246,0)</f>
        <v>0</v>
      </c>
      <c r="BW246" s="116">
        <f>IF($G246=Paramètres!J$4,$D246,0)</f>
        <v>0</v>
      </c>
      <c r="BX246" s="116">
        <f t="shared" si="133"/>
        <v>0</v>
      </c>
      <c r="BY246" s="116">
        <f t="shared" si="134"/>
        <v>0</v>
      </c>
      <c r="BZ246" s="116">
        <f t="shared" si="135"/>
        <v>0</v>
      </c>
      <c r="CA246" s="116">
        <f t="shared" si="136"/>
        <v>0</v>
      </c>
      <c r="CB246" s="116">
        <f t="shared" si="137"/>
        <v>0</v>
      </c>
      <c r="CC246" s="116">
        <f t="shared" si="138"/>
        <v>0</v>
      </c>
      <c r="CD246" s="116">
        <f t="shared" si="139"/>
        <v>0</v>
      </c>
      <c r="CE246" s="116">
        <f t="shared" si="140"/>
        <v>0</v>
      </c>
      <c r="CF246" s="116">
        <f t="shared" si="141"/>
        <v>0</v>
      </c>
      <c r="CG246" s="116">
        <f t="shared" si="142"/>
        <v>0</v>
      </c>
      <c r="CH246" s="116">
        <f t="shared" si="143"/>
        <v>0</v>
      </c>
      <c r="CI246" s="116">
        <f t="shared" si="144"/>
        <v>0</v>
      </c>
      <c r="CJ246" s="116">
        <f t="shared" si="145"/>
        <v>0</v>
      </c>
      <c r="CK246" s="116">
        <f t="shared" si="146"/>
        <v>0</v>
      </c>
      <c r="CL246" s="116">
        <f t="shared" si="147"/>
        <v>0</v>
      </c>
      <c r="CM246" s="116">
        <f t="shared" si="148"/>
        <v>0</v>
      </c>
      <c r="CN246" s="116">
        <f t="shared" si="149"/>
        <v>0</v>
      </c>
      <c r="CO246" s="116">
        <f t="shared" si="150"/>
        <v>0</v>
      </c>
      <c r="CP246" s="116">
        <f t="shared" si="151"/>
        <v>0</v>
      </c>
      <c r="CQ246" s="116">
        <f t="shared" si="152"/>
        <v>0</v>
      </c>
      <c r="CR246" s="116">
        <f t="shared" si="153"/>
        <v>0</v>
      </c>
      <c r="CS246" s="116">
        <f t="shared" si="154"/>
        <v>0</v>
      </c>
      <c r="CT246" s="116">
        <f t="shared" si="155"/>
        <v>0</v>
      </c>
      <c r="CU246" s="116">
        <f t="shared" si="156"/>
        <v>0</v>
      </c>
    </row>
    <row r="247" spans="5:99">
      <c r="E247" s="106"/>
      <c r="F247" s="109"/>
      <c r="G247" s="109"/>
      <c r="H247" s="109"/>
      <c r="I247" s="109"/>
      <c r="J247" s="110" t="str">
        <f t="shared" si="132"/>
        <v/>
      </c>
      <c r="K247" s="116">
        <f>IF(MONTH($B247)=1,IF($G247=Paramètres!H$2,$D247,0),0)</f>
        <v>0</v>
      </c>
      <c r="L247" s="116">
        <f>IF(OR(MONTH($B247)=1,MONTH($B247)=2,MONTH($B247)=3),IF($G247=Paramètres!H$3,$D247,0),0)</f>
        <v>0</v>
      </c>
      <c r="M247" s="116">
        <f>IF(OR(MONTH($B247)=1,MONTH($B247)=2,MONTH($B247)=3),IF($G247=Paramètres!H$4,$D247,0),0)</f>
        <v>0</v>
      </c>
      <c r="N247" s="116">
        <f>IF(OR(MONTH($B247)=1,MONTH($B247)=2,MONTH($B247)=3),IF($G247=Paramètres!H$5,$D247,0),0)</f>
        <v>0</v>
      </c>
      <c r="O247" s="116">
        <f>IF(MONTH($B247)=1,IF($G247=Paramètres!F$4,$D247,0),0)</f>
        <v>0</v>
      </c>
      <c r="P247" s="116">
        <f>IF(MONTH($B247)=2,IF($G247=Paramètres!$H$2,$D247,0),0)</f>
        <v>0</v>
      </c>
      <c r="Q247" s="116">
        <f>IF(MONTH($B247)=2,IF($G247=Paramètres!$F$4,$D247,0),0)</f>
        <v>0</v>
      </c>
      <c r="R247" s="116">
        <f>IF(MONTH($B247)=3,IF($G247=Paramètres!$H$2,$D247,0),0)</f>
        <v>0</v>
      </c>
      <c r="S247" s="116">
        <f>IF(MONTH($B247)=3,IF($G247=Paramètres!$F$4,$D247,0),0)</f>
        <v>0</v>
      </c>
      <c r="T247" s="116">
        <f>IF(MONTH($B247)=4,IF($G247=Paramètres!$H$2,$D247,0),0)</f>
        <v>0</v>
      </c>
      <c r="U247" s="116">
        <f>IF(OR(MONTH($B247)=4,MONTH($B247)=5,MONTH($B247)=6),IF($G247=Paramètres!$H$3,$D247,0),0)</f>
        <v>0</v>
      </c>
      <c r="V247" s="116">
        <f>IF(OR(MONTH($B247)=4,MONTH($B247)=5,MONTH($B247)=6),IF($G247=Paramètres!$H$4,$D247,0),0)</f>
        <v>0</v>
      </c>
      <c r="W247" s="116">
        <f>IF(OR(MONTH($B247)=4,MONTH($B247)=5,MONTH($B247)=6),IF($G247=Paramètres!$H$5,$D247,0),0)</f>
        <v>0</v>
      </c>
      <c r="X247" s="116">
        <f>IF(MONTH($B247)=4,IF($G247=Paramètres!$F$4,$D247,0),0)</f>
        <v>0</v>
      </c>
      <c r="Y247" s="116">
        <f>IF(MONTH($B247)=5,IF($G247=Paramètres!$H$2,$D247,0),0)</f>
        <v>0</v>
      </c>
      <c r="Z247" s="116">
        <f>IF(MONTH($B247)=5,IF($G247=Paramètres!$F$4,$D247,0),0)</f>
        <v>0</v>
      </c>
      <c r="AA247" s="116">
        <f>IF(MONTH($B247)=6,IF($G247=Paramètres!$H$2,$D247,0),0)</f>
        <v>0</v>
      </c>
      <c r="AB247" s="116">
        <f>IF(MONTH($B247)=6,IF($G247=Paramètres!$F$4,$D247,0),0)</f>
        <v>0</v>
      </c>
      <c r="AC247" s="116">
        <f>IF(MONTH($B247)=7,IF($G247=Paramètres!$H$2,$D247,0),0)</f>
        <v>0</v>
      </c>
      <c r="AD247" s="116">
        <f>IF(OR(MONTH($B247)=7,MONTH($B247)=8,MONTH($B247)=9),IF($G247=Paramètres!$H$3,$D247,0),0)</f>
        <v>0</v>
      </c>
      <c r="AE247" s="116">
        <f>IF(OR(MONTH($B247)=7,MONTH($B247)=8,MONTH($B247)=9),IF($G247=Paramètres!$H$4,$D247,0),0)</f>
        <v>0</v>
      </c>
      <c r="AF247" s="116">
        <f>IF(OR(MONTH($B247)=7,MONTH($B247)=8,MONTH($B247)=9),IF($G247=Paramètres!$H$5,$D247,0),0)</f>
        <v>0</v>
      </c>
      <c r="AG247" s="116">
        <f>IF(MONTH($B247)=7,IF($G247=Paramètres!$F$4,$D247,0),0)</f>
        <v>0</v>
      </c>
      <c r="AH247" s="116">
        <f>IF(MONTH($B247)=8,IF($G247=Paramètres!$H$2,$D247,0),0)</f>
        <v>0</v>
      </c>
      <c r="AI247" s="116">
        <f>IF(MONTH($B247)=8,IF($G247=Paramètres!$F$4,$D247,0),0)</f>
        <v>0</v>
      </c>
      <c r="AJ247" s="116">
        <f>IF(MONTH($B247)=9,IF($G247=Paramètres!$H$2,$D247,0),0)</f>
        <v>0</v>
      </c>
      <c r="AK247" s="116">
        <f>IF(MONTH($B247)=9,IF($G247=Paramètres!$F$4,$D247,0),0)</f>
        <v>0</v>
      </c>
      <c r="AL247" s="116">
        <f>IF(MONTH($B247)=10,IF($G247=Paramètres!$H$2,$D247,0),0)</f>
        <v>0</v>
      </c>
      <c r="AM247" s="116">
        <f>IF(OR(MONTH($B247)=10,MONTH($B247)=11,MONTH($B247)=12),IF($G247=Paramètres!$H$3,$D247,0),0)</f>
        <v>0</v>
      </c>
      <c r="AN247" s="116">
        <f>IF(OR(MONTH($B247)=10,MONTH($B247)=11,MONTH($B247)=12),IF($G247=Paramètres!$H$4,$D247,0),0)</f>
        <v>0</v>
      </c>
      <c r="AO247" s="116">
        <f>IF(OR(MONTH($B247)=10,MONTH($B247)=11,MONTH($B247)=12),IF($G247=Paramètres!$H$5,$D247,0),0)</f>
        <v>0</v>
      </c>
      <c r="AP247" s="116">
        <f>IF(MONTH($B247)=10,IF($G247=Paramètres!$F$4,$D247,0),0)</f>
        <v>0</v>
      </c>
      <c r="AQ247" s="116">
        <f>IF(MONTH($B247)=11,IF($G247=Paramètres!$H$2,$D247,0),0)</f>
        <v>0</v>
      </c>
      <c r="AR247" s="116">
        <f>IF(MONTH($B247)=11,IF($G247=Paramètres!$F$4,$D247,0),0)</f>
        <v>0</v>
      </c>
      <c r="AS247" s="116">
        <f>IF(MONTH($B247)=12,IF($G247=Paramètres!$H$2,$D247,0),0)</f>
        <v>0</v>
      </c>
      <c r="AT247" s="116">
        <f>IF(MONTH($B247)=12,IF($G247=Paramètres!$F$4,$D247,0),0)</f>
        <v>0</v>
      </c>
      <c r="AU247" s="116">
        <f>IF($G247=Paramètres!D$2,$D247,0)</f>
        <v>0</v>
      </c>
      <c r="AV247" s="116">
        <f>IF($G247=Paramètres!D$3,$D247,0)</f>
        <v>0</v>
      </c>
      <c r="AW247" s="116">
        <f>IF($G247=Paramètres!D$4,$D247,0)</f>
        <v>0</v>
      </c>
      <c r="AX247" s="116">
        <f>IF($G247=Paramètres!D$5,$D247,0)</f>
        <v>0</v>
      </c>
      <c r="AY247" s="116">
        <f>IF($G247=Paramètres!D$6,$D247,0)</f>
        <v>0</v>
      </c>
      <c r="AZ247" s="116">
        <f>IF($G247=Paramètres!D$7,$D247,0)</f>
        <v>0</v>
      </c>
      <c r="BA247" s="116">
        <f>IF($G247=Paramètres!D$8,$D247,0)</f>
        <v>0</v>
      </c>
      <c r="BB247" s="116">
        <f>IF($G247=Paramètres!D$9,$D247,0)</f>
        <v>0</v>
      </c>
      <c r="BC247" s="116">
        <f>IF($G247=Paramètres!D$10,$D247,0)</f>
        <v>0</v>
      </c>
      <c r="BD247" s="116">
        <f>IF($G247=Paramètres!D$11,$D247,0)</f>
        <v>0</v>
      </c>
      <c r="BE247" s="116">
        <f>IF($G247=Paramètres!D$12,$D247,0)</f>
        <v>0</v>
      </c>
      <c r="BF247" s="116">
        <f>IF($G247=Paramètres!E$2,$D247,0)</f>
        <v>0</v>
      </c>
      <c r="BG247" s="116">
        <f>IF($G247=Paramètres!E$3,$D247,0)</f>
        <v>0</v>
      </c>
      <c r="BH247" s="116">
        <f>IF($G247=Paramètres!E$4,$D247,0)</f>
        <v>0</v>
      </c>
      <c r="BI247" s="116">
        <f>IF($G247=Paramètres!F$2,$D247,0)</f>
        <v>0</v>
      </c>
      <c r="BJ247" s="116">
        <f>IF($G247=Paramètres!F$3,$D247,0)</f>
        <v>0</v>
      </c>
      <c r="BK247" s="116">
        <f>IF($G247=Paramètres!F$5,$D247,0)</f>
        <v>0</v>
      </c>
      <c r="BL247" s="116">
        <f>IF($G247=Paramètres!F$6,$D247,0)</f>
        <v>0</v>
      </c>
      <c r="BM247" s="116">
        <f>IF($G247=Paramètres!F$7,$D247,0)</f>
        <v>0</v>
      </c>
      <c r="BN247" s="116">
        <f>IF($G247=Paramètres!F$8,$D247,0)</f>
        <v>0</v>
      </c>
      <c r="BO247" s="116">
        <f>IF($G247=Paramètres!F$9,$D247,0)</f>
        <v>0</v>
      </c>
      <c r="BP247" s="116">
        <f t="shared" si="131"/>
        <v>0</v>
      </c>
      <c r="BQ247" s="116">
        <f>IF($G247=Paramètres!H$6,$D247,0)</f>
        <v>0</v>
      </c>
      <c r="BR247" s="116">
        <f>IF($G247=Paramètres!I$2,$D247,0)</f>
        <v>0</v>
      </c>
      <c r="BS247" s="116">
        <f>IF($G247=Paramètres!I$3,$D247,0)</f>
        <v>0</v>
      </c>
      <c r="BT247" s="116">
        <f>IF($G247=Paramètres!I$4,$D247,0)</f>
        <v>0</v>
      </c>
      <c r="BU247" s="116">
        <f>IF($G247=Paramètres!J$2,$D247,0)</f>
        <v>0</v>
      </c>
      <c r="BV247" s="116">
        <f>IF($G247=Paramètres!J$3,$D247,0)</f>
        <v>0</v>
      </c>
      <c r="BW247" s="116">
        <f>IF($G247=Paramètres!J$4,$D247,0)</f>
        <v>0</v>
      </c>
      <c r="BX247" s="116">
        <f t="shared" si="133"/>
        <v>0</v>
      </c>
      <c r="BY247" s="116">
        <f t="shared" si="134"/>
        <v>0</v>
      </c>
      <c r="BZ247" s="116">
        <f t="shared" si="135"/>
        <v>0</v>
      </c>
      <c r="CA247" s="116">
        <f t="shared" si="136"/>
        <v>0</v>
      </c>
      <c r="CB247" s="116">
        <f t="shared" si="137"/>
        <v>0</v>
      </c>
      <c r="CC247" s="116">
        <f t="shared" si="138"/>
        <v>0</v>
      </c>
      <c r="CD247" s="116">
        <f t="shared" si="139"/>
        <v>0</v>
      </c>
      <c r="CE247" s="116">
        <f t="shared" si="140"/>
        <v>0</v>
      </c>
      <c r="CF247" s="116">
        <f t="shared" si="141"/>
        <v>0</v>
      </c>
      <c r="CG247" s="116">
        <f t="shared" si="142"/>
        <v>0</v>
      </c>
      <c r="CH247" s="116">
        <f t="shared" si="143"/>
        <v>0</v>
      </c>
      <c r="CI247" s="116">
        <f t="shared" si="144"/>
        <v>0</v>
      </c>
      <c r="CJ247" s="116">
        <f t="shared" si="145"/>
        <v>0</v>
      </c>
      <c r="CK247" s="116">
        <f t="shared" si="146"/>
        <v>0</v>
      </c>
      <c r="CL247" s="116">
        <f t="shared" si="147"/>
        <v>0</v>
      </c>
      <c r="CM247" s="116">
        <f t="shared" si="148"/>
        <v>0</v>
      </c>
      <c r="CN247" s="116">
        <f t="shared" si="149"/>
        <v>0</v>
      </c>
      <c r="CO247" s="116">
        <f t="shared" si="150"/>
        <v>0</v>
      </c>
      <c r="CP247" s="116">
        <f t="shared" si="151"/>
        <v>0</v>
      </c>
      <c r="CQ247" s="116">
        <f t="shared" si="152"/>
        <v>0</v>
      </c>
      <c r="CR247" s="116">
        <f t="shared" si="153"/>
        <v>0</v>
      </c>
      <c r="CS247" s="116">
        <f t="shared" si="154"/>
        <v>0</v>
      </c>
      <c r="CT247" s="116">
        <f t="shared" si="155"/>
        <v>0</v>
      </c>
      <c r="CU247" s="116">
        <f t="shared" si="156"/>
        <v>0</v>
      </c>
    </row>
    <row r="248" spans="5:99">
      <c r="E248" s="106"/>
      <c r="F248" s="109"/>
      <c r="G248" s="109"/>
      <c r="H248" s="109"/>
      <c r="I248" s="109"/>
      <c r="J248" s="110" t="str">
        <f t="shared" si="132"/>
        <v/>
      </c>
      <c r="K248" s="116">
        <f>IF(MONTH($B248)=1,IF($G248=Paramètres!H$2,$D248,0),0)</f>
        <v>0</v>
      </c>
      <c r="L248" s="116">
        <f>IF(OR(MONTH($B248)=1,MONTH($B248)=2,MONTH($B248)=3),IF($G248=Paramètres!H$3,$D248,0),0)</f>
        <v>0</v>
      </c>
      <c r="M248" s="116">
        <f>IF(OR(MONTH($B248)=1,MONTH($B248)=2,MONTH($B248)=3),IF($G248=Paramètres!H$4,$D248,0),0)</f>
        <v>0</v>
      </c>
      <c r="N248" s="116">
        <f>IF(OR(MONTH($B248)=1,MONTH($B248)=2,MONTH($B248)=3),IF($G248=Paramètres!H$5,$D248,0),0)</f>
        <v>0</v>
      </c>
      <c r="O248" s="116">
        <f>IF(MONTH($B248)=1,IF($G248=Paramètres!F$4,$D248,0),0)</f>
        <v>0</v>
      </c>
      <c r="P248" s="116">
        <f>IF(MONTH($B248)=2,IF($G248=Paramètres!$H$2,$D248,0),0)</f>
        <v>0</v>
      </c>
      <c r="Q248" s="116">
        <f>IF(MONTH($B248)=2,IF($G248=Paramètres!$F$4,$D248,0),0)</f>
        <v>0</v>
      </c>
      <c r="R248" s="116">
        <f>IF(MONTH($B248)=3,IF($G248=Paramètres!$H$2,$D248,0),0)</f>
        <v>0</v>
      </c>
      <c r="S248" s="116">
        <f>IF(MONTH($B248)=3,IF($G248=Paramètres!$F$4,$D248,0),0)</f>
        <v>0</v>
      </c>
      <c r="T248" s="116">
        <f>IF(MONTH($B248)=4,IF($G248=Paramètres!$H$2,$D248,0),0)</f>
        <v>0</v>
      </c>
      <c r="U248" s="116">
        <f>IF(OR(MONTH($B248)=4,MONTH($B248)=5,MONTH($B248)=6),IF($G248=Paramètres!$H$3,$D248,0),0)</f>
        <v>0</v>
      </c>
      <c r="V248" s="116">
        <f>IF(OR(MONTH($B248)=4,MONTH($B248)=5,MONTH($B248)=6),IF($G248=Paramètres!$H$4,$D248,0),0)</f>
        <v>0</v>
      </c>
      <c r="W248" s="116">
        <f>IF(OR(MONTH($B248)=4,MONTH($B248)=5,MONTH($B248)=6),IF($G248=Paramètres!$H$5,$D248,0),0)</f>
        <v>0</v>
      </c>
      <c r="X248" s="116">
        <f>IF(MONTH($B248)=4,IF($G248=Paramètres!$F$4,$D248,0),0)</f>
        <v>0</v>
      </c>
      <c r="Y248" s="116">
        <f>IF(MONTH($B248)=5,IF($G248=Paramètres!$H$2,$D248,0),0)</f>
        <v>0</v>
      </c>
      <c r="Z248" s="116">
        <f>IF(MONTH($B248)=5,IF($G248=Paramètres!$F$4,$D248,0),0)</f>
        <v>0</v>
      </c>
      <c r="AA248" s="116">
        <f>IF(MONTH($B248)=6,IF($G248=Paramètres!$H$2,$D248,0),0)</f>
        <v>0</v>
      </c>
      <c r="AB248" s="116">
        <f>IF(MONTH($B248)=6,IF($G248=Paramètres!$F$4,$D248,0),0)</f>
        <v>0</v>
      </c>
      <c r="AC248" s="116">
        <f>IF(MONTH($B248)=7,IF($G248=Paramètres!$H$2,$D248,0),0)</f>
        <v>0</v>
      </c>
      <c r="AD248" s="116">
        <f>IF(OR(MONTH($B248)=7,MONTH($B248)=8,MONTH($B248)=9),IF($G248=Paramètres!$H$3,$D248,0),0)</f>
        <v>0</v>
      </c>
      <c r="AE248" s="116">
        <f>IF(OR(MONTH($B248)=7,MONTH($B248)=8,MONTH($B248)=9),IF($G248=Paramètres!$H$4,$D248,0),0)</f>
        <v>0</v>
      </c>
      <c r="AF248" s="116">
        <f>IF(OR(MONTH($B248)=7,MONTH($B248)=8,MONTH($B248)=9),IF($G248=Paramètres!$H$5,$D248,0),0)</f>
        <v>0</v>
      </c>
      <c r="AG248" s="116">
        <f>IF(MONTH($B248)=7,IF($G248=Paramètres!$F$4,$D248,0),0)</f>
        <v>0</v>
      </c>
      <c r="AH248" s="116">
        <f>IF(MONTH($B248)=8,IF($G248=Paramètres!$H$2,$D248,0),0)</f>
        <v>0</v>
      </c>
      <c r="AI248" s="116">
        <f>IF(MONTH($B248)=8,IF($G248=Paramètres!$F$4,$D248,0),0)</f>
        <v>0</v>
      </c>
      <c r="AJ248" s="116">
        <f>IF(MONTH($B248)=9,IF($G248=Paramètres!$H$2,$D248,0),0)</f>
        <v>0</v>
      </c>
      <c r="AK248" s="116">
        <f>IF(MONTH($B248)=9,IF($G248=Paramètres!$F$4,$D248,0),0)</f>
        <v>0</v>
      </c>
      <c r="AL248" s="116">
        <f>IF(MONTH($B248)=10,IF($G248=Paramètres!$H$2,$D248,0),0)</f>
        <v>0</v>
      </c>
      <c r="AM248" s="116">
        <f>IF(OR(MONTH($B248)=10,MONTH($B248)=11,MONTH($B248)=12),IF($G248=Paramètres!$H$3,$D248,0),0)</f>
        <v>0</v>
      </c>
      <c r="AN248" s="116">
        <f>IF(OR(MONTH($B248)=10,MONTH($B248)=11,MONTH($B248)=12),IF($G248=Paramètres!$H$4,$D248,0),0)</f>
        <v>0</v>
      </c>
      <c r="AO248" s="116">
        <f>IF(OR(MONTH($B248)=10,MONTH($B248)=11,MONTH($B248)=12),IF($G248=Paramètres!$H$5,$D248,0),0)</f>
        <v>0</v>
      </c>
      <c r="AP248" s="116">
        <f>IF(MONTH($B248)=10,IF($G248=Paramètres!$F$4,$D248,0),0)</f>
        <v>0</v>
      </c>
      <c r="AQ248" s="116">
        <f>IF(MONTH($B248)=11,IF($G248=Paramètres!$H$2,$D248,0),0)</f>
        <v>0</v>
      </c>
      <c r="AR248" s="116">
        <f>IF(MONTH($B248)=11,IF($G248=Paramètres!$F$4,$D248,0),0)</f>
        <v>0</v>
      </c>
      <c r="AS248" s="116">
        <f>IF(MONTH($B248)=12,IF($G248=Paramètres!$H$2,$D248,0),0)</f>
        <v>0</v>
      </c>
      <c r="AT248" s="116">
        <f>IF(MONTH($B248)=12,IF($G248=Paramètres!$F$4,$D248,0),0)</f>
        <v>0</v>
      </c>
      <c r="AU248" s="116">
        <f>IF($G248=Paramètres!D$2,$D248,0)</f>
        <v>0</v>
      </c>
      <c r="AV248" s="116">
        <f>IF($G248=Paramètres!D$3,$D248,0)</f>
        <v>0</v>
      </c>
      <c r="AW248" s="116">
        <f>IF($G248=Paramètres!D$4,$D248,0)</f>
        <v>0</v>
      </c>
      <c r="AX248" s="116">
        <f>IF($G248=Paramètres!D$5,$D248,0)</f>
        <v>0</v>
      </c>
      <c r="AY248" s="116">
        <f>IF($G248=Paramètres!D$6,$D248,0)</f>
        <v>0</v>
      </c>
      <c r="AZ248" s="116">
        <f>IF($G248=Paramètres!D$7,$D248,0)</f>
        <v>0</v>
      </c>
      <c r="BA248" s="116">
        <f>IF($G248=Paramètres!D$8,$D248,0)</f>
        <v>0</v>
      </c>
      <c r="BB248" s="116">
        <f>IF($G248=Paramètres!D$9,$D248,0)</f>
        <v>0</v>
      </c>
      <c r="BC248" s="116">
        <f>IF($G248=Paramètres!D$10,$D248,0)</f>
        <v>0</v>
      </c>
      <c r="BD248" s="116">
        <f>IF($G248=Paramètres!D$11,$D248,0)</f>
        <v>0</v>
      </c>
      <c r="BE248" s="116">
        <f>IF($G248=Paramètres!D$12,$D248,0)</f>
        <v>0</v>
      </c>
      <c r="BF248" s="116">
        <f>IF($G248=Paramètres!E$2,$D248,0)</f>
        <v>0</v>
      </c>
      <c r="BG248" s="116">
        <f>IF($G248=Paramètres!E$3,$D248,0)</f>
        <v>0</v>
      </c>
      <c r="BH248" s="116">
        <f>IF($G248=Paramètres!E$4,$D248,0)</f>
        <v>0</v>
      </c>
      <c r="BI248" s="116">
        <f>IF($G248=Paramètres!F$2,$D248,0)</f>
        <v>0</v>
      </c>
      <c r="BJ248" s="116">
        <f>IF($G248=Paramètres!F$3,$D248,0)</f>
        <v>0</v>
      </c>
      <c r="BK248" s="116">
        <f>IF($G248=Paramètres!F$5,$D248,0)</f>
        <v>0</v>
      </c>
      <c r="BL248" s="116">
        <f>IF($G248=Paramètres!F$6,$D248,0)</f>
        <v>0</v>
      </c>
      <c r="BM248" s="116">
        <f>IF($G248=Paramètres!F$7,$D248,0)</f>
        <v>0</v>
      </c>
      <c r="BN248" s="116">
        <f>IF($G248=Paramètres!F$8,$D248,0)</f>
        <v>0</v>
      </c>
      <c r="BO248" s="116">
        <f>IF($G248=Paramètres!F$9,$D248,0)</f>
        <v>0</v>
      </c>
      <c r="BP248" s="116">
        <f t="shared" si="131"/>
        <v>0</v>
      </c>
      <c r="BQ248" s="116">
        <f>IF($G248=Paramètres!H$6,$D248,0)</f>
        <v>0</v>
      </c>
      <c r="BR248" s="116">
        <f>IF($G248=Paramètres!I$2,$D248,0)</f>
        <v>0</v>
      </c>
      <c r="BS248" s="116">
        <f>IF($G248=Paramètres!I$3,$D248,0)</f>
        <v>0</v>
      </c>
      <c r="BT248" s="116">
        <f>IF($G248=Paramètres!I$4,$D248,0)</f>
        <v>0</v>
      </c>
      <c r="BU248" s="116">
        <f>IF($G248=Paramètres!J$2,$D248,0)</f>
        <v>0</v>
      </c>
      <c r="BV248" s="116">
        <f>IF($G248=Paramètres!J$3,$D248,0)</f>
        <v>0</v>
      </c>
      <c r="BW248" s="116">
        <f>IF($G248=Paramètres!J$4,$D248,0)</f>
        <v>0</v>
      </c>
      <c r="BX248" s="116">
        <f t="shared" si="133"/>
        <v>0</v>
      </c>
      <c r="BY248" s="116">
        <f t="shared" si="134"/>
        <v>0</v>
      </c>
      <c r="BZ248" s="116">
        <f t="shared" si="135"/>
        <v>0</v>
      </c>
      <c r="CA248" s="116">
        <f t="shared" si="136"/>
        <v>0</v>
      </c>
      <c r="CB248" s="116">
        <f t="shared" si="137"/>
        <v>0</v>
      </c>
      <c r="CC248" s="116">
        <f t="shared" si="138"/>
        <v>0</v>
      </c>
      <c r="CD248" s="116">
        <f t="shared" si="139"/>
        <v>0</v>
      </c>
      <c r="CE248" s="116">
        <f t="shared" si="140"/>
        <v>0</v>
      </c>
      <c r="CF248" s="116">
        <f t="shared" si="141"/>
        <v>0</v>
      </c>
      <c r="CG248" s="116">
        <f t="shared" si="142"/>
        <v>0</v>
      </c>
      <c r="CH248" s="116">
        <f t="shared" si="143"/>
        <v>0</v>
      </c>
      <c r="CI248" s="116">
        <f t="shared" si="144"/>
        <v>0</v>
      </c>
      <c r="CJ248" s="116">
        <f t="shared" si="145"/>
        <v>0</v>
      </c>
      <c r="CK248" s="116">
        <f t="shared" si="146"/>
        <v>0</v>
      </c>
      <c r="CL248" s="116">
        <f t="shared" si="147"/>
        <v>0</v>
      </c>
      <c r="CM248" s="116">
        <f t="shared" si="148"/>
        <v>0</v>
      </c>
      <c r="CN248" s="116">
        <f t="shared" si="149"/>
        <v>0</v>
      </c>
      <c r="CO248" s="116">
        <f t="shared" si="150"/>
        <v>0</v>
      </c>
      <c r="CP248" s="116">
        <f t="shared" si="151"/>
        <v>0</v>
      </c>
      <c r="CQ248" s="116">
        <f t="shared" si="152"/>
        <v>0</v>
      </c>
      <c r="CR248" s="116">
        <f t="shared" si="153"/>
        <v>0</v>
      </c>
      <c r="CS248" s="116">
        <f t="shared" si="154"/>
        <v>0</v>
      </c>
      <c r="CT248" s="116">
        <f t="shared" si="155"/>
        <v>0</v>
      </c>
      <c r="CU248" s="116">
        <f t="shared" si="156"/>
        <v>0</v>
      </c>
    </row>
    <row r="249" spans="5:99">
      <c r="E249" s="106"/>
      <c r="F249" s="109"/>
      <c r="G249" s="109"/>
      <c r="H249" s="109"/>
      <c r="I249" s="109"/>
      <c r="J249" s="110" t="str">
        <f t="shared" si="132"/>
        <v/>
      </c>
      <c r="K249" s="116">
        <f>IF(MONTH($B249)=1,IF($G249=Paramètres!H$2,$D249,0),0)</f>
        <v>0</v>
      </c>
      <c r="L249" s="116">
        <f>IF(OR(MONTH($B249)=1,MONTH($B249)=2,MONTH($B249)=3),IF($G249=Paramètres!H$3,$D249,0),0)</f>
        <v>0</v>
      </c>
      <c r="M249" s="116">
        <f>IF(OR(MONTH($B249)=1,MONTH($B249)=2,MONTH($B249)=3),IF($G249=Paramètres!H$4,$D249,0),0)</f>
        <v>0</v>
      </c>
      <c r="N249" s="116">
        <f>IF(OR(MONTH($B249)=1,MONTH($B249)=2,MONTH($B249)=3),IF($G249=Paramètres!H$5,$D249,0),0)</f>
        <v>0</v>
      </c>
      <c r="O249" s="116">
        <f>IF(MONTH($B249)=1,IF($G249=Paramètres!F$4,$D249,0),0)</f>
        <v>0</v>
      </c>
      <c r="P249" s="116">
        <f>IF(MONTH($B249)=2,IF($G249=Paramètres!$H$2,$D249,0),0)</f>
        <v>0</v>
      </c>
      <c r="Q249" s="116">
        <f>IF(MONTH($B249)=2,IF($G249=Paramètres!$F$4,$D249,0),0)</f>
        <v>0</v>
      </c>
      <c r="R249" s="116">
        <f>IF(MONTH($B249)=3,IF($G249=Paramètres!$H$2,$D249,0),0)</f>
        <v>0</v>
      </c>
      <c r="S249" s="116">
        <f>IF(MONTH($B249)=3,IF($G249=Paramètres!$F$4,$D249,0),0)</f>
        <v>0</v>
      </c>
      <c r="T249" s="116">
        <f>IF(MONTH($B249)=4,IF($G249=Paramètres!$H$2,$D249,0),0)</f>
        <v>0</v>
      </c>
      <c r="U249" s="116">
        <f>IF(OR(MONTH($B249)=4,MONTH($B249)=5,MONTH($B249)=6),IF($G249=Paramètres!$H$3,$D249,0),0)</f>
        <v>0</v>
      </c>
      <c r="V249" s="116">
        <f>IF(OR(MONTH($B249)=4,MONTH($B249)=5,MONTH($B249)=6),IF($G249=Paramètres!$H$4,$D249,0),0)</f>
        <v>0</v>
      </c>
      <c r="W249" s="116">
        <f>IF(OR(MONTH($B249)=4,MONTH($B249)=5,MONTH($B249)=6),IF($G249=Paramètres!$H$5,$D249,0),0)</f>
        <v>0</v>
      </c>
      <c r="X249" s="116">
        <f>IF(MONTH($B249)=4,IF($G249=Paramètres!$F$4,$D249,0),0)</f>
        <v>0</v>
      </c>
      <c r="Y249" s="116">
        <f>IF(MONTH($B249)=5,IF($G249=Paramètres!$H$2,$D249,0),0)</f>
        <v>0</v>
      </c>
      <c r="Z249" s="116">
        <f>IF(MONTH($B249)=5,IF($G249=Paramètres!$F$4,$D249,0),0)</f>
        <v>0</v>
      </c>
      <c r="AA249" s="116">
        <f>IF(MONTH($B249)=6,IF($G249=Paramètres!$H$2,$D249,0),0)</f>
        <v>0</v>
      </c>
      <c r="AB249" s="116">
        <f>IF(MONTH($B249)=6,IF($G249=Paramètres!$F$4,$D249,0),0)</f>
        <v>0</v>
      </c>
      <c r="AC249" s="116">
        <f>IF(MONTH($B249)=7,IF($G249=Paramètres!$H$2,$D249,0),0)</f>
        <v>0</v>
      </c>
      <c r="AD249" s="116">
        <f>IF(OR(MONTH($B249)=7,MONTH($B249)=8,MONTH($B249)=9),IF($G249=Paramètres!$H$3,$D249,0),0)</f>
        <v>0</v>
      </c>
      <c r="AE249" s="116">
        <f>IF(OR(MONTH($B249)=7,MONTH($B249)=8,MONTH($B249)=9),IF($G249=Paramètres!$H$4,$D249,0),0)</f>
        <v>0</v>
      </c>
      <c r="AF249" s="116">
        <f>IF(OR(MONTH($B249)=7,MONTH($B249)=8,MONTH($B249)=9),IF($G249=Paramètres!$H$5,$D249,0),0)</f>
        <v>0</v>
      </c>
      <c r="AG249" s="116">
        <f>IF(MONTH($B249)=7,IF($G249=Paramètres!$F$4,$D249,0),0)</f>
        <v>0</v>
      </c>
      <c r="AH249" s="116">
        <f>IF(MONTH($B249)=8,IF($G249=Paramètres!$H$2,$D249,0),0)</f>
        <v>0</v>
      </c>
      <c r="AI249" s="116">
        <f>IF(MONTH($B249)=8,IF($G249=Paramètres!$F$4,$D249,0),0)</f>
        <v>0</v>
      </c>
      <c r="AJ249" s="116">
        <f>IF(MONTH($B249)=9,IF($G249=Paramètres!$H$2,$D249,0),0)</f>
        <v>0</v>
      </c>
      <c r="AK249" s="116">
        <f>IF(MONTH($B249)=9,IF($G249=Paramètres!$F$4,$D249,0),0)</f>
        <v>0</v>
      </c>
      <c r="AL249" s="116">
        <f>IF(MONTH($B249)=10,IF($G249=Paramètres!$H$2,$D249,0),0)</f>
        <v>0</v>
      </c>
      <c r="AM249" s="116">
        <f>IF(OR(MONTH($B249)=10,MONTH($B249)=11,MONTH($B249)=12),IF($G249=Paramètres!$H$3,$D249,0),0)</f>
        <v>0</v>
      </c>
      <c r="AN249" s="116">
        <f>IF(OR(MONTH($B249)=10,MONTH($B249)=11,MONTH($B249)=12),IF($G249=Paramètres!$H$4,$D249,0),0)</f>
        <v>0</v>
      </c>
      <c r="AO249" s="116">
        <f>IF(OR(MONTH($B249)=10,MONTH($B249)=11,MONTH($B249)=12),IF($G249=Paramètres!$H$5,$D249,0),0)</f>
        <v>0</v>
      </c>
      <c r="AP249" s="116">
        <f>IF(MONTH($B249)=10,IF($G249=Paramètres!$F$4,$D249,0),0)</f>
        <v>0</v>
      </c>
      <c r="AQ249" s="116">
        <f>IF(MONTH($B249)=11,IF($G249=Paramètres!$H$2,$D249,0),0)</f>
        <v>0</v>
      </c>
      <c r="AR249" s="116">
        <f>IF(MONTH($B249)=11,IF($G249=Paramètres!$F$4,$D249,0),0)</f>
        <v>0</v>
      </c>
      <c r="AS249" s="116">
        <f>IF(MONTH($B249)=12,IF($G249=Paramètres!$H$2,$D249,0),0)</f>
        <v>0</v>
      </c>
      <c r="AT249" s="116">
        <f>IF(MONTH($B249)=12,IF($G249=Paramètres!$F$4,$D249,0),0)</f>
        <v>0</v>
      </c>
      <c r="AU249" s="116">
        <f>IF($G249=Paramètres!D$2,$D249,0)</f>
        <v>0</v>
      </c>
      <c r="AV249" s="116">
        <f>IF($G249=Paramètres!D$3,$D249,0)</f>
        <v>0</v>
      </c>
      <c r="AW249" s="116">
        <f>IF($G249=Paramètres!D$4,$D249,0)</f>
        <v>0</v>
      </c>
      <c r="AX249" s="116">
        <f>IF($G249=Paramètres!D$5,$D249,0)</f>
        <v>0</v>
      </c>
      <c r="AY249" s="116">
        <f>IF($G249=Paramètres!D$6,$D249,0)</f>
        <v>0</v>
      </c>
      <c r="AZ249" s="116">
        <f>IF($G249=Paramètres!D$7,$D249,0)</f>
        <v>0</v>
      </c>
      <c r="BA249" s="116">
        <f>IF($G249=Paramètres!D$8,$D249,0)</f>
        <v>0</v>
      </c>
      <c r="BB249" s="116">
        <f>IF($G249=Paramètres!D$9,$D249,0)</f>
        <v>0</v>
      </c>
      <c r="BC249" s="116">
        <f>IF($G249=Paramètres!D$10,$D249,0)</f>
        <v>0</v>
      </c>
      <c r="BD249" s="116">
        <f>IF($G249=Paramètres!D$11,$D249,0)</f>
        <v>0</v>
      </c>
      <c r="BE249" s="116">
        <f>IF($G249=Paramètres!D$12,$D249,0)</f>
        <v>0</v>
      </c>
      <c r="BF249" s="116">
        <f>IF($G249=Paramètres!E$2,$D249,0)</f>
        <v>0</v>
      </c>
      <c r="BG249" s="116">
        <f>IF($G249=Paramètres!E$3,$D249,0)</f>
        <v>0</v>
      </c>
      <c r="BH249" s="116">
        <f>IF($G249=Paramètres!E$4,$D249,0)</f>
        <v>0</v>
      </c>
      <c r="BI249" s="116">
        <f>IF($G249=Paramètres!F$2,$D249,0)</f>
        <v>0</v>
      </c>
      <c r="BJ249" s="116">
        <f>IF($G249=Paramètres!F$3,$D249,0)</f>
        <v>0</v>
      </c>
      <c r="BK249" s="116">
        <f>IF($G249=Paramètres!F$5,$D249,0)</f>
        <v>0</v>
      </c>
      <c r="BL249" s="116">
        <f>IF($G249=Paramètres!F$6,$D249,0)</f>
        <v>0</v>
      </c>
      <c r="BM249" s="116">
        <f>IF($G249=Paramètres!F$7,$D249,0)</f>
        <v>0</v>
      </c>
      <c r="BN249" s="116">
        <f>IF($G249=Paramètres!F$8,$D249,0)</f>
        <v>0</v>
      </c>
      <c r="BO249" s="116">
        <f>IF($G249=Paramètres!F$9,$D249,0)</f>
        <v>0</v>
      </c>
      <c r="BP249" s="116">
        <f t="shared" si="131"/>
        <v>0</v>
      </c>
      <c r="BQ249" s="116">
        <f>IF($G249=Paramètres!H$6,$D249,0)</f>
        <v>0</v>
      </c>
      <c r="BR249" s="116">
        <f>IF($G249=Paramètres!I$2,$D249,0)</f>
        <v>0</v>
      </c>
      <c r="BS249" s="116">
        <f>IF($G249=Paramètres!I$3,$D249,0)</f>
        <v>0</v>
      </c>
      <c r="BT249" s="116">
        <f>IF($G249=Paramètres!I$4,$D249,0)</f>
        <v>0</v>
      </c>
      <c r="BU249" s="116">
        <f>IF($G249=Paramètres!J$2,$D249,0)</f>
        <v>0</v>
      </c>
      <c r="BV249" s="116">
        <f>IF($G249=Paramètres!J$3,$D249,0)</f>
        <v>0</v>
      </c>
      <c r="BW249" s="116">
        <f>IF($G249=Paramètres!J$4,$D249,0)</f>
        <v>0</v>
      </c>
      <c r="BX249" s="116">
        <f t="shared" si="133"/>
        <v>0</v>
      </c>
      <c r="BY249" s="116">
        <f t="shared" si="134"/>
        <v>0</v>
      </c>
      <c r="BZ249" s="116">
        <f t="shared" si="135"/>
        <v>0</v>
      </c>
      <c r="CA249" s="116">
        <f t="shared" si="136"/>
        <v>0</v>
      </c>
      <c r="CB249" s="116">
        <f t="shared" si="137"/>
        <v>0</v>
      </c>
      <c r="CC249" s="116">
        <f t="shared" si="138"/>
        <v>0</v>
      </c>
      <c r="CD249" s="116">
        <f t="shared" si="139"/>
        <v>0</v>
      </c>
      <c r="CE249" s="116">
        <f t="shared" si="140"/>
        <v>0</v>
      </c>
      <c r="CF249" s="116">
        <f t="shared" si="141"/>
        <v>0</v>
      </c>
      <c r="CG249" s="116">
        <f t="shared" si="142"/>
        <v>0</v>
      </c>
      <c r="CH249" s="116">
        <f t="shared" si="143"/>
        <v>0</v>
      </c>
      <c r="CI249" s="116">
        <f t="shared" si="144"/>
        <v>0</v>
      </c>
      <c r="CJ249" s="116">
        <f t="shared" si="145"/>
        <v>0</v>
      </c>
      <c r="CK249" s="116">
        <f t="shared" si="146"/>
        <v>0</v>
      </c>
      <c r="CL249" s="116">
        <f t="shared" si="147"/>
        <v>0</v>
      </c>
      <c r="CM249" s="116">
        <f t="shared" si="148"/>
        <v>0</v>
      </c>
      <c r="CN249" s="116">
        <f t="shared" si="149"/>
        <v>0</v>
      </c>
      <c r="CO249" s="116">
        <f t="shared" si="150"/>
        <v>0</v>
      </c>
      <c r="CP249" s="116">
        <f t="shared" si="151"/>
        <v>0</v>
      </c>
      <c r="CQ249" s="116">
        <f t="shared" si="152"/>
        <v>0</v>
      </c>
      <c r="CR249" s="116">
        <f t="shared" si="153"/>
        <v>0</v>
      </c>
      <c r="CS249" s="116">
        <f t="shared" si="154"/>
        <v>0</v>
      </c>
      <c r="CT249" s="116">
        <f t="shared" si="155"/>
        <v>0</v>
      </c>
      <c r="CU249" s="116">
        <f t="shared" si="156"/>
        <v>0</v>
      </c>
    </row>
    <row r="250" spans="5:99">
      <c r="E250" s="106"/>
      <c r="F250" s="109"/>
      <c r="G250" s="109"/>
      <c r="H250" s="109"/>
      <c r="I250" s="109"/>
      <c r="J250" s="110" t="str">
        <f t="shared" si="132"/>
        <v/>
      </c>
      <c r="K250" s="116">
        <f>IF(MONTH($B250)=1,IF($G250=Paramètres!H$2,$D250,0),0)</f>
        <v>0</v>
      </c>
      <c r="L250" s="116">
        <f>IF(OR(MONTH($B250)=1,MONTH($B250)=2,MONTH($B250)=3),IF($G250=Paramètres!H$3,$D250,0),0)</f>
        <v>0</v>
      </c>
      <c r="M250" s="116">
        <f>IF(OR(MONTH($B250)=1,MONTH($B250)=2,MONTH($B250)=3),IF($G250=Paramètres!H$4,$D250,0),0)</f>
        <v>0</v>
      </c>
      <c r="N250" s="116">
        <f>IF(OR(MONTH($B250)=1,MONTH($B250)=2,MONTH($B250)=3),IF($G250=Paramètres!H$5,$D250,0),0)</f>
        <v>0</v>
      </c>
      <c r="O250" s="116">
        <f>IF(MONTH($B250)=1,IF($G250=Paramètres!F$4,$D250,0),0)</f>
        <v>0</v>
      </c>
      <c r="P250" s="116">
        <f>IF(MONTH($B250)=2,IF($G250=Paramètres!$H$2,$D250,0),0)</f>
        <v>0</v>
      </c>
      <c r="Q250" s="116">
        <f>IF(MONTH($B250)=2,IF($G250=Paramètres!$F$4,$D250,0),0)</f>
        <v>0</v>
      </c>
      <c r="R250" s="116">
        <f>IF(MONTH($B250)=3,IF($G250=Paramètres!$H$2,$D250,0),0)</f>
        <v>0</v>
      </c>
      <c r="S250" s="116">
        <f>IF(MONTH($B250)=3,IF($G250=Paramètres!$F$4,$D250,0),0)</f>
        <v>0</v>
      </c>
      <c r="T250" s="116">
        <f>IF(MONTH($B250)=4,IF($G250=Paramètres!$H$2,$D250,0),0)</f>
        <v>0</v>
      </c>
      <c r="U250" s="116">
        <f>IF(OR(MONTH($B250)=4,MONTH($B250)=5,MONTH($B250)=6),IF($G250=Paramètres!$H$3,$D250,0),0)</f>
        <v>0</v>
      </c>
      <c r="V250" s="116">
        <f>IF(OR(MONTH($B250)=4,MONTH($B250)=5,MONTH($B250)=6),IF($G250=Paramètres!$H$4,$D250,0),0)</f>
        <v>0</v>
      </c>
      <c r="W250" s="116">
        <f>IF(OR(MONTH($B250)=4,MONTH($B250)=5,MONTH($B250)=6),IF($G250=Paramètres!$H$5,$D250,0),0)</f>
        <v>0</v>
      </c>
      <c r="X250" s="116">
        <f>IF(MONTH($B250)=4,IF($G250=Paramètres!$F$4,$D250,0),0)</f>
        <v>0</v>
      </c>
      <c r="Y250" s="116">
        <f>IF(MONTH($B250)=5,IF($G250=Paramètres!$H$2,$D250,0),0)</f>
        <v>0</v>
      </c>
      <c r="Z250" s="116">
        <f>IF(MONTH($B250)=5,IF($G250=Paramètres!$F$4,$D250,0),0)</f>
        <v>0</v>
      </c>
      <c r="AA250" s="116">
        <f>IF(MONTH($B250)=6,IF($G250=Paramètres!$H$2,$D250,0),0)</f>
        <v>0</v>
      </c>
      <c r="AB250" s="116">
        <f>IF(MONTH($B250)=6,IF($G250=Paramètres!$F$4,$D250,0),0)</f>
        <v>0</v>
      </c>
      <c r="AC250" s="116">
        <f>IF(MONTH($B250)=7,IF($G250=Paramètres!$H$2,$D250,0),0)</f>
        <v>0</v>
      </c>
      <c r="AD250" s="116">
        <f>IF(OR(MONTH($B250)=7,MONTH($B250)=8,MONTH($B250)=9),IF($G250=Paramètres!$H$3,$D250,0),0)</f>
        <v>0</v>
      </c>
      <c r="AE250" s="116">
        <f>IF(OR(MONTH($B250)=7,MONTH($B250)=8,MONTH($B250)=9),IF($G250=Paramètres!$H$4,$D250,0),0)</f>
        <v>0</v>
      </c>
      <c r="AF250" s="116">
        <f>IF(OR(MONTH($B250)=7,MONTH($B250)=8,MONTH($B250)=9),IF($G250=Paramètres!$H$5,$D250,0),0)</f>
        <v>0</v>
      </c>
      <c r="AG250" s="116">
        <f>IF(MONTH($B250)=7,IF($G250=Paramètres!$F$4,$D250,0),0)</f>
        <v>0</v>
      </c>
      <c r="AH250" s="116">
        <f>IF(MONTH($B250)=8,IF($G250=Paramètres!$H$2,$D250,0),0)</f>
        <v>0</v>
      </c>
      <c r="AI250" s="116">
        <f>IF(MONTH($B250)=8,IF($G250=Paramètres!$F$4,$D250,0),0)</f>
        <v>0</v>
      </c>
      <c r="AJ250" s="116">
        <f>IF(MONTH($B250)=9,IF($G250=Paramètres!$H$2,$D250,0),0)</f>
        <v>0</v>
      </c>
      <c r="AK250" s="116">
        <f>IF(MONTH($B250)=9,IF($G250=Paramètres!$F$4,$D250,0),0)</f>
        <v>0</v>
      </c>
      <c r="AL250" s="116">
        <f>IF(MONTH($B250)=10,IF($G250=Paramètres!$H$2,$D250,0),0)</f>
        <v>0</v>
      </c>
      <c r="AM250" s="116">
        <f>IF(OR(MONTH($B250)=10,MONTH($B250)=11,MONTH($B250)=12),IF($G250=Paramètres!$H$3,$D250,0),0)</f>
        <v>0</v>
      </c>
      <c r="AN250" s="116">
        <f>IF(OR(MONTH($B250)=10,MONTH($B250)=11,MONTH($B250)=12),IF($G250=Paramètres!$H$4,$D250,0),0)</f>
        <v>0</v>
      </c>
      <c r="AO250" s="116">
        <f>IF(OR(MONTH($B250)=10,MONTH($B250)=11,MONTH($B250)=12),IF($G250=Paramètres!$H$5,$D250,0),0)</f>
        <v>0</v>
      </c>
      <c r="AP250" s="116">
        <f>IF(MONTH($B250)=10,IF($G250=Paramètres!$F$4,$D250,0),0)</f>
        <v>0</v>
      </c>
      <c r="AQ250" s="116">
        <f>IF(MONTH($B250)=11,IF($G250=Paramètres!$H$2,$D250,0),0)</f>
        <v>0</v>
      </c>
      <c r="AR250" s="116">
        <f>IF(MONTH($B250)=11,IF($G250=Paramètres!$F$4,$D250,0),0)</f>
        <v>0</v>
      </c>
      <c r="AS250" s="116">
        <f>IF(MONTH($B250)=12,IF($G250=Paramètres!$H$2,$D250,0),0)</f>
        <v>0</v>
      </c>
      <c r="AT250" s="116">
        <f>IF(MONTH($B250)=12,IF($G250=Paramètres!$F$4,$D250,0),0)</f>
        <v>0</v>
      </c>
      <c r="AU250" s="116">
        <f>IF($G250=Paramètres!D$2,$D250,0)</f>
        <v>0</v>
      </c>
      <c r="AV250" s="116">
        <f>IF($G250=Paramètres!D$3,$D250,0)</f>
        <v>0</v>
      </c>
      <c r="AW250" s="116">
        <f>IF($G250=Paramètres!D$4,$D250,0)</f>
        <v>0</v>
      </c>
      <c r="AX250" s="116">
        <f>IF($G250=Paramètres!D$5,$D250,0)</f>
        <v>0</v>
      </c>
      <c r="AY250" s="116">
        <f>IF($G250=Paramètres!D$6,$D250,0)</f>
        <v>0</v>
      </c>
      <c r="AZ250" s="116">
        <f>IF($G250=Paramètres!D$7,$D250,0)</f>
        <v>0</v>
      </c>
      <c r="BA250" s="116">
        <f>IF($G250=Paramètres!D$8,$D250,0)</f>
        <v>0</v>
      </c>
      <c r="BB250" s="116">
        <f>IF($G250=Paramètres!D$9,$D250,0)</f>
        <v>0</v>
      </c>
      <c r="BC250" s="116">
        <f>IF($G250=Paramètres!D$10,$D250,0)</f>
        <v>0</v>
      </c>
      <c r="BD250" s="116">
        <f>IF($G250=Paramètres!D$11,$D250,0)</f>
        <v>0</v>
      </c>
      <c r="BE250" s="116">
        <f>IF($G250=Paramètres!D$12,$D250,0)</f>
        <v>0</v>
      </c>
      <c r="BF250" s="116">
        <f>IF($G250=Paramètres!E$2,$D250,0)</f>
        <v>0</v>
      </c>
      <c r="BG250" s="116">
        <f>IF($G250=Paramètres!E$3,$D250,0)</f>
        <v>0</v>
      </c>
      <c r="BH250" s="116">
        <f>IF($G250=Paramètres!E$4,$D250,0)</f>
        <v>0</v>
      </c>
      <c r="BI250" s="116">
        <f>IF($G250=Paramètres!F$2,$D250,0)</f>
        <v>0</v>
      </c>
      <c r="BJ250" s="116">
        <f>IF($G250=Paramètres!F$3,$D250,0)</f>
        <v>0</v>
      </c>
      <c r="BK250" s="116">
        <f>IF($G250=Paramètres!F$5,$D250,0)</f>
        <v>0</v>
      </c>
      <c r="BL250" s="116">
        <f>IF($G250=Paramètres!F$6,$D250,0)</f>
        <v>0</v>
      </c>
      <c r="BM250" s="116">
        <f>IF($G250=Paramètres!F$7,$D250,0)</f>
        <v>0</v>
      </c>
      <c r="BN250" s="116">
        <f>IF($G250=Paramètres!F$8,$D250,0)</f>
        <v>0</v>
      </c>
      <c r="BO250" s="116">
        <f>IF($G250=Paramètres!F$9,$D250,0)</f>
        <v>0</v>
      </c>
      <c r="BP250" s="116">
        <f t="shared" si="131"/>
        <v>0</v>
      </c>
      <c r="BQ250" s="116">
        <f>IF($G250=Paramètres!H$6,$D250,0)</f>
        <v>0</v>
      </c>
      <c r="BR250" s="116">
        <f>IF($G250=Paramètres!I$2,$D250,0)</f>
        <v>0</v>
      </c>
      <c r="BS250" s="116">
        <f>IF($G250=Paramètres!I$3,$D250,0)</f>
        <v>0</v>
      </c>
      <c r="BT250" s="116">
        <f>IF($G250=Paramètres!I$4,$D250,0)</f>
        <v>0</v>
      </c>
      <c r="BU250" s="116">
        <f>IF($G250=Paramètres!J$2,$D250,0)</f>
        <v>0</v>
      </c>
      <c r="BV250" s="116">
        <f>IF($G250=Paramètres!J$3,$D250,0)</f>
        <v>0</v>
      </c>
      <c r="BW250" s="116">
        <f>IF($G250=Paramètres!J$4,$D250,0)</f>
        <v>0</v>
      </c>
      <c r="BX250" s="116">
        <f t="shared" si="133"/>
        <v>0</v>
      </c>
      <c r="BY250" s="116">
        <f t="shared" si="134"/>
        <v>0</v>
      </c>
      <c r="BZ250" s="116">
        <f t="shared" si="135"/>
        <v>0</v>
      </c>
      <c r="CA250" s="116">
        <f t="shared" si="136"/>
        <v>0</v>
      </c>
      <c r="CB250" s="116">
        <f t="shared" si="137"/>
        <v>0</v>
      </c>
      <c r="CC250" s="116">
        <f t="shared" si="138"/>
        <v>0</v>
      </c>
      <c r="CD250" s="116">
        <f t="shared" si="139"/>
        <v>0</v>
      </c>
      <c r="CE250" s="116">
        <f t="shared" si="140"/>
        <v>0</v>
      </c>
      <c r="CF250" s="116">
        <f t="shared" si="141"/>
        <v>0</v>
      </c>
      <c r="CG250" s="116">
        <f t="shared" si="142"/>
        <v>0</v>
      </c>
      <c r="CH250" s="116">
        <f t="shared" si="143"/>
        <v>0</v>
      </c>
      <c r="CI250" s="116">
        <f t="shared" si="144"/>
        <v>0</v>
      </c>
      <c r="CJ250" s="116">
        <f t="shared" si="145"/>
        <v>0</v>
      </c>
      <c r="CK250" s="116">
        <f t="shared" si="146"/>
        <v>0</v>
      </c>
      <c r="CL250" s="116">
        <f t="shared" si="147"/>
        <v>0</v>
      </c>
      <c r="CM250" s="116">
        <f t="shared" si="148"/>
        <v>0</v>
      </c>
      <c r="CN250" s="116">
        <f t="shared" si="149"/>
        <v>0</v>
      </c>
      <c r="CO250" s="116">
        <f t="shared" si="150"/>
        <v>0</v>
      </c>
      <c r="CP250" s="116">
        <f t="shared" si="151"/>
        <v>0</v>
      </c>
      <c r="CQ250" s="116">
        <f t="shared" si="152"/>
        <v>0</v>
      </c>
      <c r="CR250" s="116">
        <f t="shared" si="153"/>
        <v>0</v>
      </c>
      <c r="CS250" s="116">
        <f t="shared" si="154"/>
        <v>0</v>
      </c>
      <c r="CT250" s="116">
        <f t="shared" si="155"/>
        <v>0</v>
      </c>
      <c r="CU250" s="116">
        <f t="shared" si="156"/>
        <v>0</v>
      </c>
    </row>
    <row r="251" spans="5:99">
      <c r="E251" s="106"/>
      <c r="F251" s="109"/>
      <c r="G251" s="109"/>
      <c r="H251" s="109"/>
      <c r="I251" s="109"/>
      <c r="J251" s="110" t="str">
        <f t="shared" si="132"/>
        <v/>
      </c>
      <c r="K251" s="116">
        <f>IF(MONTH($B251)=1,IF($G251=Paramètres!H$2,$D251,0),0)</f>
        <v>0</v>
      </c>
      <c r="L251" s="116">
        <f>IF(OR(MONTH($B251)=1,MONTH($B251)=2,MONTH($B251)=3),IF($G251=Paramètres!H$3,$D251,0),0)</f>
        <v>0</v>
      </c>
      <c r="M251" s="116">
        <f>IF(OR(MONTH($B251)=1,MONTH($B251)=2,MONTH($B251)=3),IF($G251=Paramètres!H$4,$D251,0),0)</f>
        <v>0</v>
      </c>
      <c r="N251" s="116">
        <f>IF(OR(MONTH($B251)=1,MONTH($B251)=2,MONTH($B251)=3),IF($G251=Paramètres!H$5,$D251,0),0)</f>
        <v>0</v>
      </c>
      <c r="O251" s="116">
        <f>IF(MONTH($B251)=1,IF($G251=Paramètres!F$4,$D251,0),0)</f>
        <v>0</v>
      </c>
      <c r="P251" s="116">
        <f>IF(MONTH($B251)=2,IF($G251=Paramètres!$H$2,$D251,0),0)</f>
        <v>0</v>
      </c>
      <c r="Q251" s="116">
        <f>IF(MONTH($B251)=2,IF($G251=Paramètres!$F$4,$D251,0),0)</f>
        <v>0</v>
      </c>
      <c r="R251" s="116">
        <f>IF(MONTH($B251)=3,IF($G251=Paramètres!$H$2,$D251,0),0)</f>
        <v>0</v>
      </c>
      <c r="S251" s="116">
        <f>IF(MONTH($B251)=3,IF($G251=Paramètres!$F$4,$D251,0),0)</f>
        <v>0</v>
      </c>
      <c r="T251" s="116">
        <f>IF(MONTH($B251)=4,IF($G251=Paramètres!$H$2,$D251,0),0)</f>
        <v>0</v>
      </c>
      <c r="U251" s="116">
        <f>IF(OR(MONTH($B251)=4,MONTH($B251)=5,MONTH($B251)=6),IF($G251=Paramètres!$H$3,$D251,0),0)</f>
        <v>0</v>
      </c>
      <c r="V251" s="116">
        <f>IF(OR(MONTH($B251)=4,MONTH($B251)=5,MONTH($B251)=6),IF($G251=Paramètres!$H$4,$D251,0),0)</f>
        <v>0</v>
      </c>
      <c r="W251" s="116">
        <f>IF(OR(MONTH($B251)=4,MONTH($B251)=5,MONTH($B251)=6),IF($G251=Paramètres!$H$5,$D251,0),0)</f>
        <v>0</v>
      </c>
      <c r="X251" s="116">
        <f>IF(MONTH($B251)=4,IF($G251=Paramètres!$F$4,$D251,0),0)</f>
        <v>0</v>
      </c>
      <c r="Y251" s="116">
        <f>IF(MONTH($B251)=5,IF($G251=Paramètres!$H$2,$D251,0),0)</f>
        <v>0</v>
      </c>
      <c r="Z251" s="116">
        <f>IF(MONTH($B251)=5,IF($G251=Paramètres!$F$4,$D251,0),0)</f>
        <v>0</v>
      </c>
      <c r="AA251" s="116">
        <f>IF(MONTH($B251)=6,IF($G251=Paramètres!$H$2,$D251,0),0)</f>
        <v>0</v>
      </c>
      <c r="AB251" s="116">
        <f>IF(MONTH($B251)=6,IF($G251=Paramètres!$F$4,$D251,0),0)</f>
        <v>0</v>
      </c>
      <c r="AC251" s="116">
        <f>IF(MONTH($B251)=7,IF($G251=Paramètres!$H$2,$D251,0),0)</f>
        <v>0</v>
      </c>
      <c r="AD251" s="116">
        <f>IF(OR(MONTH($B251)=7,MONTH($B251)=8,MONTH($B251)=9),IF($G251=Paramètres!$H$3,$D251,0),0)</f>
        <v>0</v>
      </c>
      <c r="AE251" s="116">
        <f>IF(OR(MONTH($B251)=7,MONTH($B251)=8,MONTH($B251)=9),IF($G251=Paramètres!$H$4,$D251,0),0)</f>
        <v>0</v>
      </c>
      <c r="AF251" s="116">
        <f>IF(OR(MONTH($B251)=7,MONTH($B251)=8,MONTH($B251)=9),IF($G251=Paramètres!$H$5,$D251,0),0)</f>
        <v>0</v>
      </c>
      <c r="AG251" s="116">
        <f>IF(MONTH($B251)=7,IF($G251=Paramètres!$F$4,$D251,0),0)</f>
        <v>0</v>
      </c>
      <c r="AH251" s="116">
        <f>IF(MONTH($B251)=8,IF($G251=Paramètres!$H$2,$D251,0),0)</f>
        <v>0</v>
      </c>
      <c r="AI251" s="116">
        <f>IF(MONTH($B251)=8,IF($G251=Paramètres!$F$4,$D251,0),0)</f>
        <v>0</v>
      </c>
      <c r="AJ251" s="116">
        <f>IF(MONTH($B251)=9,IF($G251=Paramètres!$H$2,$D251,0),0)</f>
        <v>0</v>
      </c>
      <c r="AK251" s="116">
        <f>IF(MONTH($B251)=9,IF($G251=Paramètres!$F$4,$D251,0),0)</f>
        <v>0</v>
      </c>
      <c r="AL251" s="116">
        <f>IF(MONTH($B251)=10,IF($G251=Paramètres!$H$2,$D251,0),0)</f>
        <v>0</v>
      </c>
      <c r="AM251" s="116">
        <f>IF(OR(MONTH($B251)=10,MONTH($B251)=11,MONTH($B251)=12),IF($G251=Paramètres!$H$3,$D251,0),0)</f>
        <v>0</v>
      </c>
      <c r="AN251" s="116">
        <f>IF(OR(MONTH($B251)=10,MONTH($B251)=11,MONTH($B251)=12),IF($G251=Paramètres!$H$4,$D251,0),0)</f>
        <v>0</v>
      </c>
      <c r="AO251" s="116">
        <f>IF(OR(MONTH($B251)=10,MONTH($B251)=11,MONTH($B251)=12),IF($G251=Paramètres!$H$5,$D251,0),0)</f>
        <v>0</v>
      </c>
      <c r="AP251" s="116">
        <f>IF(MONTH($B251)=10,IF($G251=Paramètres!$F$4,$D251,0),0)</f>
        <v>0</v>
      </c>
      <c r="AQ251" s="116">
        <f>IF(MONTH($B251)=11,IF($G251=Paramètres!$H$2,$D251,0),0)</f>
        <v>0</v>
      </c>
      <c r="AR251" s="116">
        <f>IF(MONTH($B251)=11,IF($G251=Paramètres!$F$4,$D251,0),0)</f>
        <v>0</v>
      </c>
      <c r="AS251" s="116">
        <f>IF(MONTH($B251)=12,IF($G251=Paramètres!$H$2,$D251,0),0)</f>
        <v>0</v>
      </c>
      <c r="AT251" s="116">
        <f>IF(MONTH($B251)=12,IF($G251=Paramètres!$F$4,$D251,0),0)</f>
        <v>0</v>
      </c>
      <c r="AU251" s="116">
        <f>IF($G251=Paramètres!D$2,$D251,0)</f>
        <v>0</v>
      </c>
      <c r="AV251" s="116">
        <f>IF($G251=Paramètres!D$3,$D251,0)</f>
        <v>0</v>
      </c>
      <c r="AW251" s="116">
        <f>IF($G251=Paramètres!D$4,$D251,0)</f>
        <v>0</v>
      </c>
      <c r="AX251" s="116">
        <f>IF($G251=Paramètres!D$5,$D251,0)</f>
        <v>0</v>
      </c>
      <c r="AY251" s="116">
        <f>IF($G251=Paramètres!D$6,$D251,0)</f>
        <v>0</v>
      </c>
      <c r="AZ251" s="116">
        <f>IF($G251=Paramètres!D$7,$D251,0)</f>
        <v>0</v>
      </c>
      <c r="BA251" s="116">
        <f>IF($G251=Paramètres!D$8,$D251,0)</f>
        <v>0</v>
      </c>
      <c r="BB251" s="116">
        <f>IF($G251=Paramètres!D$9,$D251,0)</f>
        <v>0</v>
      </c>
      <c r="BC251" s="116">
        <f>IF($G251=Paramètres!D$10,$D251,0)</f>
        <v>0</v>
      </c>
      <c r="BD251" s="116">
        <f>IF($G251=Paramètres!D$11,$D251,0)</f>
        <v>0</v>
      </c>
      <c r="BE251" s="116">
        <f>IF($G251=Paramètres!D$12,$D251,0)</f>
        <v>0</v>
      </c>
      <c r="BF251" s="116">
        <f>IF($G251=Paramètres!E$2,$D251,0)</f>
        <v>0</v>
      </c>
      <c r="BG251" s="116">
        <f>IF($G251=Paramètres!E$3,$D251,0)</f>
        <v>0</v>
      </c>
      <c r="BH251" s="116">
        <f>IF($G251=Paramètres!E$4,$D251,0)</f>
        <v>0</v>
      </c>
      <c r="BI251" s="116">
        <f>IF($G251=Paramètres!F$2,$D251,0)</f>
        <v>0</v>
      </c>
      <c r="BJ251" s="116">
        <f>IF($G251=Paramètres!F$3,$D251,0)</f>
        <v>0</v>
      </c>
      <c r="BK251" s="116">
        <f>IF($G251=Paramètres!F$5,$D251,0)</f>
        <v>0</v>
      </c>
      <c r="BL251" s="116">
        <f>IF($G251=Paramètres!F$6,$D251,0)</f>
        <v>0</v>
      </c>
      <c r="BM251" s="116">
        <f>IF($G251=Paramètres!F$7,$D251,0)</f>
        <v>0</v>
      </c>
      <c r="BN251" s="116">
        <f>IF($G251=Paramètres!F$8,$D251,0)</f>
        <v>0</v>
      </c>
      <c r="BO251" s="116">
        <f>IF($G251=Paramètres!F$9,$D251,0)</f>
        <v>0</v>
      </c>
      <c r="BP251" s="116">
        <f t="shared" si="131"/>
        <v>0</v>
      </c>
      <c r="BQ251" s="116">
        <f>IF($G251=Paramètres!H$6,$D251,0)</f>
        <v>0</v>
      </c>
      <c r="BR251" s="116">
        <f>IF($G251=Paramètres!I$2,$D251,0)</f>
        <v>0</v>
      </c>
      <c r="BS251" s="116">
        <f>IF($G251=Paramètres!I$3,$D251,0)</f>
        <v>0</v>
      </c>
      <c r="BT251" s="116">
        <f>IF($G251=Paramètres!I$4,$D251,0)</f>
        <v>0</v>
      </c>
      <c r="BU251" s="116">
        <f>IF($G251=Paramètres!J$2,$D251,0)</f>
        <v>0</v>
      </c>
      <c r="BV251" s="116">
        <f>IF($G251=Paramètres!J$3,$D251,0)</f>
        <v>0</v>
      </c>
      <c r="BW251" s="116">
        <f>IF($G251=Paramètres!J$4,$D251,0)</f>
        <v>0</v>
      </c>
      <c r="BX251" s="116">
        <f t="shared" si="133"/>
        <v>0</v>
      </c>
      <c r="BY251" s="116">
        <f t="shared" si="134"/>
        <v>0</v>
      </c>
      <c r="BZ251" s="116">
        <f t="shared" si="135"/>
        <v>0</v>
      </c>
      <c r="CA251" s="116">
        <f t="shared" si="136"/>
        <v>0</v>
      </c>
      <c r="CB251" s="116">
        <f t="shared" si="137"/>
        <v>0</v>
      </c>
      <c r="CC251" s="116">
        <f t="shared" si="138"/>
        <v>0</v>
      </c>
      <c r="CD251" s="116">
        <f t="shared" si="139"/>
        <v>0</v>
      </c>
      <c r="CE251" s="116">
        <f t="shared" si="140"/>
        <v>0</v>
      </c>
      <c r="CF251" s="116">
        <f t="shared" si="141"/>
        <v>0</v>
      </c>
      <c r="CG251" s="116">
        <f t="shared" si="142"/>
        <v>0</v>
      </c>
      <c r="CH251" s="116">
        <f t="shared" si="143"/>
        <v>0</v>
      </c>
      <c r="CI251" s="116">
        <f t="shared" si="144"/>
        <v>0</v>
      </c>
      <c r="CJ251" s="116">
        <f t="shared" si="145"/>
        <v>0</v>
      </c>
      <c r="CK251" s="116">
        <f t="shared" si="146"/>
        <v>0</v>
      </c>
      <c r="CL251" s="116">
        <f t="shared" si="147"/>
        <v>0</v>
      </c>
      <c r="CM251" s="116">
        <f t="shared" si="148"/>
        <v>0</v>
      </c>
      <c r="CN251" s="116">
        <f t="shared" si="149"/>
        <v>0</v>
      </c>
      <c r="CO251" s="116">
        <f t="shared" si="150"/>
        <v>0</v>
      </c>
      <c r="CP251" s="116">
        <f t="shared" si="151"/>
        <v>0</v>
      </c>
      <c r="CQ251" s="116">
        <f t="shared" si="152"/>
        <v>0</v>
      </c>
      <c r="CR251" s="116">
        <f t="shared" si="153"/>
        <v>0</v>
      </c>
      <c r="CS251" s="116">
        <f t="shared" si="154"/>
        <v>0</v>
      </c>
      <c r="CT251" s="116">
        <f t="shared" si="155"/>
        <v>0</v>
      </c>
      <c r="CU251" s="116">
        <f t="shared" si="156"/>
        <v>0</v>
      </c>
    </row>
    <row r="252" spans="5:99">
      <c r="E252" s="106"/>
      <c r="F252" s="109"/>
      <c r="G252" s="109"/>
      <c r="H252" s="109"/>
      <c r="I252" s="109"/>
      <c r="J252" s="110" t="str">
        <f t="shared" si="132"/>
        <v/>
      </c>
      <c r="K252" s="116">
        <f>IF(MONTH($B252)=1,IF($G252=Paramètres!H$2,$D252,0),0)</f>
        <v>0</v>
      </c>
      <c r="L252" s="116">
        <f>IF(OR(MONTH($B252)=1,MONTH($B252)=2,MONTH($B252)=3),IF($G252=Paramètres!H$3,$D252,0),0)</f>
        <v>0</v>
      </c>
      <c r="M252" s="116">
        <f>IF(OR(MONTH($B252)=1,MONTH($B252)=2,MONTH($B252)=3),IF($G252=Paramètres!H$4,$D252,0),0)</f>
        <v>0</v>
      </c>
      <c r="N252" s="116">
        <f>IF(OR(MONTH($B252)=1,MONTH($B252)=2,MONTH($B252)=3),IF($G252=Paramètres!H$5,$D252,0),0)</f>
        <v>0</v>
      </c>
      <c r="O252" s="116">
        <f>IF(MONTH($B252)=1,IF($G252=Paramètres!F$4,$D252,0),0)</f>
        <v>0</v>
      </c>
      <c r="P252" s="116">
        <f>IF(MONTH($B252)=2,IF($G252=Paramètres!$H$2,$D252,0),0)</f>
        <v>0</v>
      </c>
      <c r="Q252" s="116">
        <f>IF(MONTH($B252)=2,IF($G252=Paramètres!$F$4,$D252,0),0)</f>
        <v>0</v>
      </c>
      <c r="R252" s="116">
        <f>IF(MONTH($B252)=3,IF($G252=Paramètres!$H$2,$D252,0),0)</f>
        <v>0</v>
      </c>
      <c r="S252" s="116">
        <f>IF(MONTH($B252)=3,IF($G252=Paramètres!$F$4,$D252,0),0)</f>
        <v>0</v>
      </c>
      <c r="T252" s="116">
        <f>IF(MONTH($B252)=4,IF($G252=Paramètres!$H$2,$D252,0),0)</f>
        <v>0</v>
      </c>
      <c r="U252" s="116">
        <f>IF(OR(MONTH($B252)=4,MONTH($B252)=5,MONTH($B252)=6),IF($G252=Paramètres!$H$3,$D252,0),0)</f>
        <v>0</v>
      </c>
      <c r="V252" s="116">
        <f>IF(OR(MONTH($B252)=4,MONTH($B252)=5,MONTH($B252)=6),IF($G252=Paramètres!$H$4,$D252,0),0)</f>
        <v>0</v>
      </c>
      <c r="W252" s="116">
        <f>IF(OR(MONTH($B252)=4,MONTH($B252)=5,MONTH($B252)=6),IF($G252=Paramètres!$H$5,$D252,0),0)</f>
        <v>0</v>
      </c>
      <c r="X252" s="116">
        <f>IF(MONTH($B252)=4,IF($G252=Paramètres!$F$4,$D252,0),0)</f>
        <v>0</v>
      </c>
      <c r="Y252" s="116">
        <f>IF(MONTH($B252)=5,IF($G252=Paramètres!$H$2,$D252,0),0)</f>
        <v>0</v>
      </c>
      <c r="Z252" s="116">
        <f>IF(MONTH($B252)=5,IF($G252=Paramètres!$F$4,$D252,0),0)</f>
        <v>0</v>
      </c>
      <c r="AA252" s="116">
        <f>IF(MONTH($B252)=6,IF($G252=Paramètres!$H$2,$D252,0),0)</f>
        <v>0</v>
      </c>
      <c r="AB252" s="116">
        <f>IF(MONTH($B252)=6,IF($G252=Paramètres!$F$4,$D252,0),0)</f>
        <v>0</v>
      </c>
      <c r="AC252" s="116">
        <f>IF(MONTH($B252)=7,IF($G252=Paramètres!$H$2,$D252,0),0)</f>
        <v>0</v>
      </c>
      <c r="AD252" s="116">
        <f>IF(OR(MONTH($B252)=7,MONTH($B252)=8,MONTH($B252)=9),IF($G252=Paramètres!$H$3,$D252,0),0)</f>
        <v>0</v>
      </c>
      <c r="AE252" s="116">
        <f>IF(OR(MONTH($B252)=7,MONTH($B252)=8,MONTH($B252)=9),IF($G252=Paramètres!$H$4,$D252,0),0)</f>
        <v>0</v>
      </c>
      <c r="AF252" s="116">
        <f>IF(OR(MONTH($B252)=7,MONTH($B252)=8,MONTH($B252)=9),IF($G252=Paramètres!$H$5,$D252,0),0)</f>
        <v>0</v>
      </c>
      <c r="AG252" s="116">
        <f>IF(MONTH($B252)=7,IF($G252=Paramètres!$F$4,$D252,0),0)</f>
        <v>0</v>
      </c>
      <c r="AH252" s="116">
        <f>IF(MONTH($B252)=8,IF($G252=Paramètres!$H$2,$D252,0),0)</f>
        <v>0</v>
      </c>
      <c r="AI252" s="116">
        <f>IF(MONTH($B252)=8,IF($G252=Paramètres!$F$4,$D252,0),0)</f>
        <v>0</v>
      </c>
      <c r="AJ252" s="116">
        <f>IF(MONTH($B252)=9,IF($G252=Paramètres!$H$2,$D252,0),0)</f>
        <v>0</v>
      </c>
      <c r="AK252" s="116">
        <f>IF(MONTH($B252)=9,IF($G252=Paramètres!$F$4,$D252,0),0)</f>
        <v>0</v>
      </c>
      <c r="AL252" s="116">
        <f>IF(MONTH($B252)=10,IF($G252=Paramètres!$H$2,$D252,0),0)</f>
        <v>0</v>
      </c>
      <c r="AM252" s="116">
        <f>IF(OR(MONTH($B252)=10,MONTH($B252)=11,MONTH($B252)=12),IF($G252=Paramètres!$H$3,$D252,0),0)</f>
        <v>0</v>
      </c>
      <c r="AN252" s="116">
        <f>IF(OR(MONTH($B252)=10,MONTH($B252)=11,MONTH($B252)=12),IF($G252=Paramètres!$H$4,$D252,0),0)</f>
        <v>0</v>
      </c>
      <c r="AO252" s="116">
        <f>IF(OR(MONTH($B252)=10,MONTH($B252)=11,MONTH($B252)=12),IF($G252=Paramètres!$H$5,$D252,0),0)</f>
        <v>0</v>
      </c>
      <c r="AP252" s="116">
        <f>IF(MONTH($B252)=10,IF($G252=Paramètres!$F$4,$D252,0),0)</f>
        <v>0</v>
      </c>
      <c r="AQ252" s="116">
        <f>IF(MONTH($B252)=11,IF($G252=Paramètres!$H$2,$D252,0),0)</f>
        <v>0</v>
      </c>
      <c r="AR252" s="116">
        <f>IF(MONTH($B252)=11,IF($G252=Paramètres!$F$4,$D252,0),0)</f>
        <v>0</v>
      </c>
      <c r="AS252" s="116">
        <f>IF(MONTH($B252)=12,IF($G252=Paramètres!$H$2,$D252,0),0)</f>
        <v>0</v>
      </c>
      <c r="AT252" s="116">
        <f>IF(MONTH($B252)=12,IF($G252=Paramètres!$F$4,$D252,0),0)</f>
        <v>0</v>
      </c>
      <c r="AU252" s="116">
        <f>IF($G252=Paramètres!D$2,$D252,0)</f>
        <v>0</v>
      </c>
      <c r="AV252" s="116">
        <f>IF($G252=Paramètres!D$3,$D252,0)</f>
        <v>0</v>
      </c>
      <c r="AW252" s="116">
        <f>IF($G252=Paramètres!D$4,$D252,0)</f>
        <v>0</v>
      </c>
      <c r="AX252" s="116">
        <f>IF($G252=Paramètres!D$5,$D252,0)</f>
        <v>0</v>
      </c>
      <c r="AY252" s="116">
        <f>IF($G252=Paramètres!D$6,$D252,0)</f>
        <v>0</v>
      </c>
      <c r="AZ252" s="116">
        <f>IF($G252=Paramètres!D$7,$D252,0)</f>
        <v>0</v>
      </c>
      <c r="BA252" s="116">
        <f>IF($G252=Paramètres!D$8,$D252,0)</f>
        <v>0</v>
      </c>
      <c r="BB252" s="116">
        <f>IF($G252=Paramètres!D$9,$D252,0)</f>
        <v>0</v>
      </c>
      <c r="BC252" s="116">
        <f>IF($G252=Paramètres!D$10,$D252,0)</f>
        <v>0</v>
      </c>
      <c r="BD252" s="116">
        <f>IF($G252=Paramètres!D$11,$D252,0)</f>
        <v>0</v>
      </c>
      <c r="BE252" s="116">
        <f>IF($G252=Paramètres!D$12,$D252,0)</f>
        <v>0</v>
      </c>
      <c r="BF252" s="116">
        <f>IF($G252=Paramètres!E$2,$D252,0)</f>
        <v>0</v>
      </c>
      <c r="BG252" s="116">
        <f>IF($G252=Paramètres!E$3,$D252,0)</f>
        <v>0</v>
      </c>
      <c r="BH252" s="116">
        <f>IF($G252=Paramètres!E$4,$D252,0)</f>
        <v>0</v>
      </c>
      <c r="BI252" s="116">
        <f>IF($G252=Paramètres!F$2,$D252,0)</f>
        <v>0</v>
      </c>
      <c r="BJ252" s="116">
        <f>IF($G252=Paramètres!F$3,$D252,0)</f>
        <v>0</v>
      </c>
      <c r="BK252" s="116">
        <f>IF($G252=Paramètres!F$5,$D252,0)</f>
        <v>0</v>
      </c>
      <c r="BL252" s="116">
        <f>IF($G252=Paramètres!F$6,$D252,0)</f>
        <v>0</v>
      </c>
      <c r="BM252" s="116">
        <f>IF($G252=Paramètres!F$7,$D252,0)</f>
        <v>0</v>
      </c>
      <c r="BN252" s="116">
        <f>IF($G252=Paramètres!F$8,$D252,0)</f>
        <v>0</v>
      </c>
      <c r="BO252" s="116">
        <f>IF($G252=Paramètres!F$9,$D252,0)</f>
        <v>0</v>
      </c>
      <c r="BP252" s="116">
        <f t="shared" si="131"/>
        <v>0</v>
      </c>
      <c r="BQ252" s="116">
        <f>IF($G252=Paramètres!H$6,$D252,0)</f>
        <v>0</v>
      </c>
      <c r="BR252" s="116">
        <f>IF($G252=Paramètres!I$2,$D252,0)</f>
        <v>0</v>
      </c>
      <c r="BS252" s="116">
        <f>IF($G252=Paramètres!I$3,$D252,0)</f>
        <v>0</v>
      </c>
      <c r="BT252" s="116">
        <f>IF($G252=Paramètres!I$4,$D252,0)</f>
        <v>0</v>
      </c>
      <c r="BU252" s="116">
        <f>IF($G252=Paramètres!J$2,$D252,0)</f>
        <v>0</v>
      </c>
      <c r="BV252" s="116">
        <f>IF($G252=Paramètres!J$3,$D252,0)</f>
        <v>0</v>
      </c>
      <c r="BW252" s="116">
        <f>IF($G252=Paramètres!J$4,$D252,0)</f>
        <v>0</v>
      </c>
      <c r="BX252" s="116">
        <f t="shared" si="133"/>
        <v>0</v>
      </c>
      <c r="BY252" s="116">
        <f t="shared" si="134"/>
        <v>0</v>
      </c>
      <c r="BZ252" s="116">
        <f t="shared" si="135"/>
        <v>0</v>
      </c>
      <c r="CA252" s="116">
        <f t="shared" si="136"/>
        <v>0</v>
      </c>
      <c r="CB252" s="116">
        <f t="shared" si="137"/>
        <v>0</v>
      </c>
      <c r="CC252" s="116">
        <f t="shared" si="138"/>
        <v>0</v>
      </c>
      <c r="CD252" s="116">
        <f t="shared" si="139"/>
        <v>0</v>
      </c>
      <c r="CE252" s="116">
        <f t="shared" si="140"/>
        <v>0</v>
      </c>
      <c r="CF252" s="116">
        <f t="shared" si="141"/>
        <v>0</v>
      </c>
      <c r="CG252" s="116">
        <f t="shared" si="142"/>
        <v>0</v>
      </c>
      <c r="CH252" s="116">
        <f t="shared" si="143"/>
        <v>0</v>
      </c>
      <c r="CI252" s="116">
        <f t="shared" si="144"/>
        <v>0</v>
      </c>
      <c r="CJ252" s="116">
        <f t="shared" si="145"/>
        <v>0</v>
      </c>
      <c r="CK252" s="116">
        <f t="shared" si="146"/>
        <v>0</v>
      </c>
      <c r="CL252" s="116">
        <f t="shared" si="147"/>
        <v>0</v>
      </c>
      <c r="CM252" s="116">
        <f t="shared" si="148"/>
        <v>0</v>
      </c>
      <c r="CN252" s="116">
        <f t="shared" si="149"/>
        <v>0</v>
      </c>
      <c r="CO252" s="116">
        <f t="shared" si="150"/>
        <v>0</v>
      </c>
      <c r="CP252" s="116">
        <f t="shared" si="151"/>
        <v>0</v>
      </c>
      <c r="CQ252" s="116">
        <f t="shared" si="152"/>
        <v>0</v>
      </c>
      <c r="CR252" s="116">
        <f t="shared" si="153"/>
        <v>0</v>
      </c>
      <c r="CS252" s="116">
        <f t="shared" si="154"/>
        <v>0</v>
      </c>
      <c r="CT252" s="116">
        <f t="shared" si="155"/>
        <v>0</v>
      </c>
      <c r="CU252" s="116">
        <f t="shared" si="156"/>
        <v>0</v>
      </c>
    </row>
    <row r="253" spans="5:99">
      <c r="E253" s="106"/>
      <c r="F253" s="109"/>
      <c r="G253" s="109"/>
      <c r="H253" s="109"/>
      <c r="I253" s="109"/>
      <c r="J253" s="110" t="str">
        <f t="shared" si="132"/>
        <v/>
      </c>
      <c r="K253" s="116">
        <f>IF(MONTH($B253)=1,IF($G253=Paramètres!H$2,$D253,0),0)</f>
        <v>0</v>
      </c>
      <c r="L253" s="116">
        <f>IF(OR(MONTH($B253)=1,MONTH($B253)=2,MONTH($B253)=3),IF($G253=Paramètres!H$3,$D253,0),0)</f>
        <v>0</v>
      </c>
      <c r="M253" s="116">
        <f>IF(OR(MONTH($B253)=1,MONTH($B253)=2,MONTH($B253)=3),IF($G253=Paramètres!H$4,$D253,0),0)</f>
        <v>0</v>
      </c>
      <c r="N253" s="116">
        <f>IF(OR(MONTH($B253)=1,MONTH($B253)=2,MONTH($B253)=3),IF($G253=Paramètres!H$5,$D253,0),0)</f>
        <v>0</v>
      </c>
      <c r="O253" s="116">
        <f>IF(MONTH($B253)=1,IF($G253=Paramètres!F$4,$D253,0),0)</f>
        <v>0</v>
      </c>
      <c r="P253" s="116">
        <f>IF(MONTH($B253)=2,IF($G253=Paramètres!$H$2,$D253,0),0)</f>
        <v>0</v>
      </c>
      <c r="Q253" s="116">
        <f>IF(MONTH($B253)=2,IF($G253=Paramètres!$F$4,$D253,0),0)</f>
        <v>0</v>
      </c>
      <c r="R253" s="116">
        <f>IF(MONTH($B253)=3,IF($G253=Paramètres!$H$2,$D253,0),0)</f>
        <v>0</v>
      </c>
      <c r="S253" s="116">
        <f>IF(MONTH($B253)=3,IF($G253=Paramètres!$F$4,$D253,0),0)</f>
        <v>0</v>
      </c>
      <c r="T253" s="116">
        <f>IF(MONTH($B253)=4,IF($G253=Paramètres!$H$2,$D253,0),0)</f>
        <v>0</v>
      </c>
      <c r="U253" s="116">
        <f>IF(OR(MONTH($B253)=4,MONTH($B253)=5,MONTH($B253)=6),IF($G253=Paramètres!$H$3,$D253,0),0)</f>
        <v>0</v>
      </c>
      <c r="V253" s="116">
        <f>IF(OR(MONTH($B253)=4,MONTH($B253)=5,MONTH($B253)=6),IF($G253=Paramètres!$H$4,$D253,0),0)</f>
        <v>0</v>
      </c>
      <c r="W253" s="116">
        <f>IF(OR(MONTH($B253)=4,MONTH($B253)=5,MONTH($B253)=6),IF($G253=Paramètres!$H$5,$D253,0),0)</f>
        <v>0</v>
      </c>
      <c r="X253" s="116">
        <f>IF(MONTH($B253)=4,IF($G253=Paramètres!$F$4,$D253,0),0)</f>
        <v>0</v>
      </c>
      <c r="Y253" s="116">
        <f>IF(MONTH($B253)=5,IF($G253=Paramètres!$H$2,$D253,0),0)</f>
        <v>0</v>
      </c>
      <c r="Z253" s="116">
        <f>IF(MONTH($B253)=5,IF($G253=Paramètres!$F$4,$D253,0),0)</f>
        <v>0</v>
      </c>
      <c r="AA253" s="116">
        <f>IF(MONTH($B253)=6,IF($G253=Paramètres!$H$2,$D253,0),0)</f>
        <v>0</v>
      </c>
      <c r="AB253" s="116">
        <f>IF(MONTH($B253)=6,IF($G253=Paramètres!$F$4,$D253,0),0)</f>
        <v>0</v>
      </c>
      <c r="AC253" s="116">
        <f>IF(MONTH($B253)=7,IF($G253=Paramètres!$H$2,$D253,0),0)</f>
        <v>0</v>
      </c>
      <c r="AD253" s="116">
        <f>IF(OR(MONTH($B253)=7,MONTH($B253)=8,MONTH($B253)=9),IF($G253=Paramètres!$H$3,$D253,0),0)</f>
        <v>0</v>
      </c>
      <c r="AE253" s="116">
        <f>IF(OR(MONTH($B253)=7,MONTH($B253)=8,MONTH($B253)=9),IF($G253=Paramètres!$H$4,$D253,0),0)</f>
        <v>0</v>
      </c>
      <c r="AF253" s="116">
        <f>IF(OR(MONTH($B253)=7,MONTH($B253)=8,MONTH($B253)=9),IF($G253=Paramètres!$H$5,$D253,0),0)</f>
        <v>0</v>
      </c>
      <c r="AG253" s="116">
        <f>IF(MONTH($B253)=7,IF($G253=Paramètres!$F$4,$D253,0),0)</f>
        <v>0</v>
      </c>
      <c r="AH253" s="116">
        <f>IF(MONTH($B253)=8,IF($G253=Paramètres!$H$2,$D253,0),0)</f>
        <v>0</v>
      </c>
      <c r="AI253" s="116">
        <f>IF(MONTH($B253)=8,IF($G253=Paramètres!$F$4,$D253,0),0)</f>
        <v>0</v>
      </c>
      <c r="AJ253" s="116">
        <f>IF(MONTH($B253)=9,IF($G253=Paramètres!$H$2,$D253,0),0)</f>
        <v>0</v>
      </c>
      <c r="AK253" s="116">
        <f>IF(MONTH($B253)=9,IF($G253=Paramètres!$F$4,$D253,0),0)</f>
        <v>0</v>
      </c>
      <c r="AL253" s="116">
        <f>IF(MONTH($B253)=10,IF($G253=Paramètres!$H$2,$D253,0),0)</f>
        <v>0</v>
      </c>
      <c r="AM253" s="116">
        <f>IF(OR(MONTH($B253)=10,MONTH($B253)=11,MONTH($B253)=12),IF($G253=Paramètres!$H$3,$D253,0),0)</f>
        <v>0</v>
      </c>
      <c r="AN253" s="116">
        <f>IF(OR(MONTH($B253)=10,MONTH($B253)=11,MONTH($B253)=12),IF($G253=Paramètres!$H$4,$D253,0),0)</f>
        <v>0</v>
      </c>
      <c r="AO253" s="116">
        <f>IF(OR(MONTH($B253)=10,MONTH($B253)=11,MONTH($B253)=12),IF($G253=Paramètres!$H$5,$D253,0),0)</f>
        <v>0</v>
      </c>
      <c r="AP253" s="116">
        <f>IF(MONTH($B253)=10,IF($G253=Paramètres!$F$4,$D253,0),0)</f>
        <v>0</v>
      </c>
      <c r="AQ253" s="116">
        <f>IF(MONTH($B253)=11,IF($G253=Paramètres!$H$2,$D253,0),0)</f>
        <v>0</v>
      </c>
      <c r="AR253" s="116">
        <f>IF(MONTH($B253)=11,IF($G253=Paramètres!$F$4,$D253,0),0)</f>
        <v>0</v>
      </c>
      <c r="AS253" s="116">
        <f>IF(MONTH($B253)=12,IF($G253=Paramètres!$H$2,$D253,0),0)</f>
        <v>0</v>
      </c>
      <c r="AT253" s="116">
        <f>IF(MONTH($B253)=12,IF($G253=Paramètres!$F$4,$D253,0),0)</f>
        <v>0</v>
      </c>
      <c r="AU253" s="116">
        <f>IF($G253=Paramètres!D$2,$D253,0)</f>
        <v>0</v>
      </c>
      <c r="AV253" s="116">
        <f>IF($G253=Paramètres!D$3,$D253,0)</f>
        <v>0</v>
      </c>
      <c r="AW253" s="116">
        <f>IF($G253=Paramètres!D$4,$D253,0)</f>
        <v>0</v>
      </c>
      <c r="AX253" s="116">
        <f>IF($G253=Paramètres!D$5,$D253,0)</f>
        <v>0</v>
      </c>
      <c r="AY253" s="116">
        <f>IF($G253=Paramètres!D$6,$D253,0)</f>
        <v>0</v>
      </c>
      <c r="AZ253" s="116">
        <f>IF($G253=Paramètres!D$7,$D253,0)</f>
        <v>0</v>
      </c>
      <c r="BA253" s="116">
        <f>IF($G253=Paramètres!D$8,$D253,0)</f>
        <v>0</v>
      </c>
      <c r="BB253" s="116">
        <f>IF($G253=Paramètres!D$9,$D253,0)</f>
        <v>0</v>
      </c>
      <c r="BC253" s="116">
        <f>IF($G253=Paramètres!D$10,$D253,0)</f>
        <v>0</v>
      </c>
      <c r="BD253" s="116">
        <f>IF($G253=Paramètres!D$11,$D253,0)</f>
        <v>0</v>
      </c>
      <c r="BE253" s="116">
        <f>IF($G253=Paramètres!D$12,$D253,0)</f>
        <v>0</v>
      </c>
      <c r="BF253" s="116">
        <f>IF($G253=Paramètres!E$2,$D253,0)</f>
        <v>0</v>
      </c>
      <c r="BG253" s="116">
        <f>IF($G253=Paramètres!E$3,$D253,0)</f>
        <v>0</v>
      </c>
      <c r="BH253" s="116">
        <f>IF($G253=Paramètres!E$4,$D253,0)</f>
        <v>0</v>
      </c>
      <c r="BI253" s="116">
        <f>IF($G253=Paramètres!F$2,$D253,0)</f>
        <v>0</v>
      </c>
      <c r="BJ253" s="116">
        <f>IF($G253=Paramètres!F$3,$D253,0)</f>
        <v>0</v>
      </c>
      <c r="BK253" s="116">
        <f>IF($G253=Paramètres!F$5,$D253,0)</f>
        <v>0</v>
      </c>
      <c r="BL253" s="116">
        <f>IF($G253=Paramètres!F$6,$D253,0)</f>
        <v>0</v>
      </c>
      <c r="BM253" s="116">
        <f>IF($G253=Paramètres!F$7,$D253,0)</f>
        <v>0</v>
      </c>
      <c r="BN253" s="116">
        <f>IF($G253=Paramètres!F$8,$D253,0)</f>
        <v>0</v>
      </c>
      <c r="BO253" s="116">
        <f>IF($G253=Paramètres!F$9,$D253,0)</f>
        <v>0</v>
      </c>
      <c r="BP253" s="116">
        <f t="shared" si="131"/>
        <v>0</v>
      </c>
      <c r="BQ253" s="116">
        <f>IF($G253=Paramètres!H$6,$D253,0)</f>
        <v>0</v>
      </c>
      <c r="BR253" s="116">
        <f>IF($G253=Paramètres!I$2,$D253,0)</f>
        <v>0</v>
      </c>
      <c r="BS253" s="116">
        <f>IF($G253=Paramètres!I$3,$D253,0)</f>
        <v>0</v>
      </c>
      <c r="BT253" s="116">
        <f>IF($G253=Paramètres!I$4,$D253,0)</f>
        <v>0</v>
      </c>
      <c r="BU253" s="116">
        <f>IF($G253=Paramètres!J$2,$D253,0)</f>
        <v>0</v>
      </c>
      <c r="BV253" s="116">
        <f>IF($G253=Paramètres!J$3,$D253,0)</f>
        <v>0</v>
      </c>
      <c r="BW253" s="116">
        <f>IF($G253=Paramètres!J$4,$D253,0)</f>
        <v>0</v>
      </c>
      <c r="BX253" s="116">
        <f t="shared" si="133"/>
        <v>0</v>
      </c>
      <c r="BY253" s="116">
        <f t="shared" si="134"/>
        <v>0</v>
      </c>
      <c r="BZ253" s="116">
        <f t="shared" si="135"/>
        <v>0</v>
      </c>
      <c r="CA253" s="116">
        <f t="shared" si="136"/>
        <v>0</v>
      </c>
      <c r="CB253" s="116">
        <f t="shared" si="137"/>
        <v>0</v>
      </c>
      <c r="CC253" s="116">
        <f t="shared" si="138"/>
        <v>0</v>
      </c>
      <c r="CD253" s="116">
        <f t="shared" si="139"/>
        <v>0</v>
      </c>
      <c r="CE253" s="116">
        <f t="shared" si="140"/>
        <v>0</v>
      </c>
      <c r="CF253" s="116">
        <f t="shared" si="141"/>
        <v>0</v>
      </c>
      <c r="CG253" s="116">
        <f t="shared" si="142"/>
        <v>0</v>
      </c>
      <c r="CH253" s="116">
        <f t="shared" si="143"/>
        <v>0</v>
      </c>
      <c r="CI253" s="116">
        <f t="shared" si="144"/>
        <v>0</v>
      </c>
      <c r="CJ253" s="116">
        <f t="shared" si="145"/>
        <v>0</v>
      </c>
      <c r="CK253" s="116">
        <f t="shared" si="146"/>
        <v>0</v>
      </c>
      <c r="CL253" s="116">
        <f t="shared" si="147"/>
        <v>0</v>
      </c>
      <c r="CM253" s="116">
        <f t="shared" si="148"/>
        <v>0</v>
      </c>
      <c r="CN253" s="116">
        <f t="shared" si="149"/>
        <v>0</v>
      </c>
      <c r="CO253" s="116">
        <f t="shared" si="150"/>
        <v>0</v>
      </c>
      <c r="CP253" s="116">
        <f t="shared" si="151"/>
        <v>0</v>
      </c>
      <c r="CQ253" s="116">
        <f t="shared" si="152"/>
        <v>0</v>
      </c>
      <c r="CR253" s="116">
        <f t="shared" si="153"/>
        <v>0</v>
      </c>
      <c r="CS253" s="116">
        <f t="shared" si="154"/>
        <v>0</v>
      </c>
      <c r="CT253" s="116">
        <f t="shared" si="155"/>
        <v>0</v>
      </c>
      <c r="CU253" s="116">
        <f t="shared" si="156"/>
        <v>0</v>
      </c>
    </row>
    <row r="254" spans="5:99">
      <c r="E254" s="106"/>
      <c r="F254" s="109"/>
      <c r="G254" s="109"/>
      <c r="H254" s="109"/>
      <c r="I254" s="109"/>
      <c r="J254" s="110" t="str">
        <f t="shared" si="132"/>
        <v/>
      </c>
      <c r="K254" s="116">
        <f>IF(MONTH($B254)=1,IF($G254=Paramètres!H$2,$D254,0),0)</f>
        <v>0</v>
      </c>
      <c r="L254" s="116">
        <f>IF(OR(MONTH($B254)=1,MONTH($B254)=2,MONTH($B254)=3),IF($G254=Paramètres!H$3,$D254,0),0)</f>
        <v>0</v>
      </c>
      <c r="M254" s="116">
        <f>IF(OR(MONTH($B254)=1,MONTH($B254)=2,MONTH($B254)=3),IF($G254=Paramètres!H$4,$D254,0),0)</f>
        <v>0</v>
      </c>
      <c r="N254" s="116">
        <f>IF(OR(MONTH($B254)=1,MONTH($B254)=2,MONTH($B254)=3),IF($G254=Paramètres!H$5,$D254,0),0)</f>
        <v>0</v>
      </c>
      <c r="O254" s="116">
        <f>IF(MONTH($B254)=1,IF($G254=Paramètres!F$4,$D254,0),0)</f>
        <v>0</v>
      </c>
      <c r="P254" s="116">
        <f>IF(MONTH($B254)=2,IF($G254=Paramètres!$H$2,$D254,0),0)</f>
        <v>0</v>
      </c>
      <c r="Q254" s="116">
        <f>IF(MONTH($B254)=2,IF($G254=Paramètres!$F$4,$D254,0),0)</f>
        <v>0</v>
      </c>
      <c r="R254" s="116">
        <f>IF(MONTH($B254)=3,IF($G254=Paramètres!$H$2,$D254,0),0)</f>
        <v>0</v>
      </c>
      <c r="S254" s="116">
        <f>IF(MONTH($B254)=3,IF($G254=Paramètres!$F$4,$D254,0),0)</f>
        <v>0</v>
      </c>
      <c r="T254" s="116">
        <f>IF(MONTH($B254)=4,IF($G254=Paramètres!$H$2,$D254,0),0)</f>
        <v>0</v>
      </c>
      <c r="U254" s="116">
        <f>IF(OR(MONTH($B254)=4,MONTH($B254)=5,MONTH($B254)=6),IF($G254=Paramètres!$H$3,$D254,0),0)</f>
        <v>0</v>
      </c>
      <c r="V254" s="116">
        <f>IF(OR(MONTH($B254)=4,MONTH($B254)=5,MONTH($B254)=6),IF($G254=Paramètres!$H$4,$D254,0),0)</f>
        <v>0</v>
      </c>
      <c r="W254" s="116">
        <f>IF(OR(MONTH($B254)=4,MONTH($B254)=5,MONTH($B254)=6),IF($G254=Paramètres!$H$5,$D254,0),0)</f>
        <v>0</v>
      </c>
      <c r="X254" s="116">
        <f>IF(MONTH($B254)=4,IF($G254=Paramètres!$F$4,$D254,0),0)</f>
        <v>0</v>
      </c>
      <c r="Y254" s="116">
        <f>IF(MONTH($B254)=5,IF($G254=Paramètres!$H$2,$D254,0),0)</f>
        <v>0</v>
      </c>
      <c r="Z254" s="116">
        <f>IF(MONTH($B254)=5,IF($G254=Paramètres!$F$4,$D254,0),0)</f>
        <v>0</v>
      </c>
      <c r="AA254" s="116">
        <f>IF(MONTH($B254)=6,IF($G254=Paramètres!$H$2,$D254,0),0)</f>
        <v>0</v>
      </c>
      <c r="AB254" s="116">
        <f>IF(MONTH($B254)=6,IF($G254=Paramètres!$F$4,$D254,0),0)</f>
        <v>0</v>
      </c>
      <c r="AC254" s="116">
        <f>IF(MONTH($B254)=7,IF($G254=Paramètres!$H$2,$D254,0),0)</f>
        <v>0</v>
      </c>
      <c r="AD254" s="116">
        <f>IF(OR(MONTH($B254)=7,MONTH($B254)=8,MONTH($B254)=9),IF($G254=Paramètres!$H$3,$D254,0),0)</f>
        <v>0</v>
      </c>
      <c r="AE254" s="116">
        <f>IF(OR(MONTH($B254)=7,MONTH($B254)=8,MONTH($B254)=9),IF($G254=Paramètres!$H$4,$D254,0),0)</f>
        <v>0</v>
      </c>
      <c r="AF254" s="116">
        <f>IF(OR(MONTH($B254)=7,MONTH($B254)=8,MONTH($B254)=9),IF($G254=Paramètres!$H$5,$D254,0),0)</f>
        <v>0</v>
      </c>
      <c r="AG254" s="116">
        <f>IF(MONTH($B254)=7,IF($G254=Paramètres!$F$4,$D254,0),0)</f>
        <v>0</v>
      </c>
      <c r="AH254" s="116">
        <f>IF(MONTH($B254)=8,IF($G254=Paramètres!$H$2,$D254,0),0)</f>
        <v>0</v>
      </c>
      <c r="AI254" s="116">
        <f>IF(MONTH($B254)=8,IF($G254=Paramètres!$F$4,$D254,0),0)</f>
        <v>0</v>
      </c>
      <c r="AJ254" s="116">
        <f>IF(MONTH($B254)=9,IF($G254=Paramètres!$H$2,$D254,0),0)</f>
        <v>0</v>
      </c>
      <c r="AK254" s="116">
        <f>IF(MONTH($B254)=9,IF($G254=Paramètres!$F$4,$D254,0),0)</f>
        <v>0</v>
      </c>
      <c r="AL254" s="116">
        <f>IF(MONTH($B254)=10,IF($G254=Paramètres!$H$2,$D254,0),0)</f>
        <v>0</v>
      </c>
      <c r="AM254" s="116">
        <f>IF(OR(MONTH($B254)=10,MONTH($B254)=11,MONTH($B254)=12),IF($G254=Paramètres!$H$3,$D254,0),0)</f>
        <v>0</v>
      </c>
      <c r="AN254" s="116">
        <f>IF(OR(MONTH($B254)=10,MONTH($B254)=11,MONTH($B254)=12),IF($G254=Paramètres!$H$4,$D254,0),0)</f>
        <v>0</v>
      </c>
      <c r="AO254" s="116">
        <f>IF(OR(MONTH($B254)=10,MONTH($B254)=11,MONTH($B254)=12),IF($G254=Paramètres!$H$5,$D254,0),0)</f>
        <v>0</v>
      </c>
      <c r="AP254" s="116">
        <f>IF(MONTH($B254)=10,IF($G254=Paramètres!$F$4,$D254,0),0)</f>
        <v>0</v>
      </c>
      <c r="AQ254" s="116">
        <f>IF(MONTH($B254)=11,IF($G254=Paramètres!$H$2,$D254,0),0)</f>
        <v>0</v>
      </c>
      <c r="AR254" s="116">
        <f>IF(MONTH($B254)=11,IF($G254=Paramètres!$F$4,$D254,0),0)</f>
        <v>0</v>
      </c>
      <c r="AS254" s="116">
        <f>IF(MONTH($B254)=12,IF($G254=Paramètres!$H$2,$D254,0),0)</f>
        <v>0</v>
      </c>
      <c r="AT254" s="116">
        <f>IF(MONTH($B254)=12,IF($G254=Paramètres!$F$4,$D254,0),0)</f>
        <v>0</v>
      </c>
      <c r="AU254" s="116">
        <f>IF($G254=Paramètres!D$2,$D254,0)</f>
        <v>0</v>
      </c>
      <c r="AV254" s="116">
        <f>IF($G254=Paramètres!D$3,$D254,0)</f>
        <v>0</v>
      </c>
      <c r="AW254" s="116">
        <f>IF($G254=Paramètres!D$4,$D254,0)</f>
        <v>0</v>
      </c>
      <c r="AX254" s="116">
        <f>IF($G254=Paramètres!D$5,$D254,0)</f>
        <v>0</v>
      </c>
      <c r="AY254" s="116">
        <f>IF($G254=Paramètres!D$6,$D254,0)</f>
        <v>0</v>
      </c>
      <c r="AZ254" s="116">
        <f>IF($G254=Paramètres!D$7,$D254,0)</f>
        <v>0</v>
      </c>
      <c r="BA254" s="116">
        <f>IF($G254=Paramètres!D$8,$D254,0)</f>
        <v>0</v>
      </c>
      <c r="BB254" s="116">
        <f>IF($G254=Paramètres!D$9,$D254,0)</f>
        <v>0</v>
      </c>
      <c r="BC254" s="116">
        <f>IF($G254=Paramètres!D$10,$D254,0)</f>
        <v>0</v>
      </c>
      <c r="BD254" s="116">
        <f>IF($G254=Paramètres!D$11,$D254,0)</f>
        <v>0</v>
      </c>
      <c r="BE254" s="116">
        <f>IF($G254=Paramètres!D$12,$D254,0)</f>
        <v>0</v>
      </c>
      <c r="BF254" s="116">
        <f>IF($G254=Paramètres!E$2,$D254,0)</f>
        <v>0</v>
      </c>
      <c r="BG254" s="116">
        <f>IF($G254=Paramètres!E$3,$D254,0)</f>
        <v>0</v>
      </c>
      <c r="BH254" s="116">
        <f>IF($G254=Paramètres!E$4,$D254,0)</f>
        <v>0</v>
      </c>
      <c r="BI254" s="116">
        <f>IF($G254=Paramètres!F$2,$D254,0)</f>
        <v>0</v>
      </c>
      <c r="BJ254" s="116">
        <f>IF($G254=Paramètres!F$3,$D254,0)</f>
        <v>0</v>
      </c>
      <c r="BK254" s="116">
        <f>IF($G254=Paramètres!F$5,$D254,0)</f>
        <v>0</v>
      </c>
      <c r="BL254" s="116">
        <f>IF($G254=Paramètres!F$6,$D254,0)</f>
        <v>0</v>
      </c>
      <c r="BM254" s="116">
        <f>IF($G254=Paramètres!F$7,$D254,0)</f>
        <v>0</v>
      </c>
      <c r="BN254" s="116">
        <f>IF($G254=Paramètres!F$8,$D254,0)</f>
        <v>0</v>
      </c>
      <c r="BO254" s="116">
        <f>IF($G254=Paramètres!F$9,$D254,0)</f>
        <v>0</v>
      </c>
      <c r="BP254" s="116">
        <f t="shared" si="131"/>
        <v>0</v>
      </c>
      <c r="BQ254" s="116">
        <f>IF($G254=Paramètres!H$6,$D254,0)</f>
        <v>0</v>
      </c>
      <c r="BR254" s="116">
        <f>IF($G254=Paramètres!I$2,$D254,0)</f>
        <v>0</v>
      </c>
      <c r="BS254" s="116">
        <f>IF($G254=Paramètres!I$3,$D254,0)</f>
        <v>0</v>
      </c>
      <c r="BT254" s="116">
        <f>IF($G254=Paramètres!I$4,$D254,0)</f>
        <v>0</v>
      </c>
      <c r="BU254" s="116">
        <f>IF($G254=Paramètres!J$2,$D254,0)</f>
        <v>0</v>
      </c>
      <c r="BV254" s="116">
        <f>IF($G254=Paramètres!J$3,$D254,0)</f>
        <v>0</v>
      </c>
      <c r="BW254" s="116">
        <f>IF($G254=Paramètres!J$4,$D254,0)</f>
        <v>0</v>
      </c>
      <c r="BX254" s="116">
        <f t="shared" si="133"/>
        <v>0</v>
      </c>
      <c r="BY254" s="116">
        <f t="shared" si="134"/>
        <v>0</v>
      </c>
      <c r="BZ254" s="116">
        <f t="shared" si="135"/>
        <v>0</v>
      </c>
      <c r="CA254" s="116">
        <f t="shared" si="136"/>
        <v>0</v>
      </c>
      <c r="CB254" s="116">
        <f t="shared" si="137"/>
        <v>0</v>
      </c>
      <c r="CC254" s="116">
        <f t="shared" si="138"/>
        <v>0</v>
      </c>
      <c r="CD254" s="116">
        <f t="shared" si="139"/>
        <v>0</v>
      </c>
      <c r="CE254" s="116">
        <f t="shared" si="140"/>
        <v>0</v>
      </c>
      <c r="CF254" s="116">
        <f t="shared" si="141"/>
        <v>0</v>
      </c>
      <c r="CG254" s="116">
        <f t="shared" si="142"/>
        <v>0</v>
      </c>
      <c r="CH254" s="116">
        <f t="shared" si="143"/>
        <v>0</v>
      </c>
      <c r="CI254" s="116">
        <f t="shared" si="144"/>
        <v>0</v>
      </c>
      <c r="CJ254" s="116">
        <f t="shared" si="145"/>
        <v>0</v>
      </c>
      <c r="CK254" s="116">
        <f t="shared" si="146"/>
        <v>0</v>
      </c>
      <c r="CL254" s="116">
        <f t="shared" si="147"/>
        <v>0</v>
      </c>
      <c r="CM254" s="116">
        <f t="shared" si="148"/>
        <v>0</v>
      </c>
      <c r="CN254" s="116">
        <f t="shared" si="149"/>
        <v>0</v>
      </c>
      <c r="CO254" s="116">
        <f t="shared" si="150"/>
        <v>0</v>
      </c>
      <c r="CP254" s="116">
        <f t="shared" si="151"/>
        <v>0</v>
      </c>
      <c r="CQ254" s="116">
        <f t="shared" si="152"/>
        <v>0</v>
      </c>
      <c r="CR254" s="116">
        <f t="shared" si="153"/>
        <v>0</v>
      </c>
      <c r="CS254" s="116">
        <f t="shared" si="154"/>
        <v>0</v>
      </c>
      <c r="CT254" s="116">
        <f t="shared" si="155"/>
        <v>0</v>
      </c>
      <c r="CU254" s="116">
        <f t="shared" si="156"/>
        <v>0</v>
      </c>
    </row>
    <row r="255" spans="5:99">
      <c r="E255" s="106"/>
      <c r="F255" s="109"/>
      <c r="G255" s="109"/>
      <c r="H255" s="109"/>
      <c r="I255" s="109"/>
      <c r="J255" s="110" t="str">
        <f t="shared" si="132"/>
        <v/>
      </c>
      <c r="K255" s="116">
        <f>IF(MONTH($B255)=1,IF($G255=Paramètres!H$2,$D255,0),0)</f>
        <v>0</v>
      </c>
      <c r="L255" s="116">
        <f>IF(OR(MONTH($B255)=1,MONTH($B255)=2,MONTH($B255)=3),IF($G255=Paramètres!H$3,$D255,0),0)</f>
        <v>0</v>
      </c>
      <c r="M255" s="116">
        <f>IF(OR(MONTH($B255)=1,MONTH($B255)=2,MONTH($B255)=3),IF($G255=Paramètres!H$4,$D255,0),0)</f>
        <v>0</v>
      </c>
      <c r="N255" s="116">
        <f>IF(OR(MONTH($B255)=1,MONTH($B255)=2,MONTH($B255)=3),IF($G255=Paramètres!H$5,$D255,0),0)</f>
        <v>0</v>
      </c>
      <c r="O255" s="116">
        <f>IF(MONTH($B255)=1,IF($G255=Paramètres!F$4,$D255,0),0)</f>
        <v>0</v>
      </c>
      <c r="P255" s="116">
        <f>IF(MONTH($B255)=2,IF($G255=Paramètres!$H$2,$D255,0),0)</f>
        <v>0</v>
      </c>
      <c r="Q255" s="116">
        <f>IF(MONTH($B255)=2,IF($G255=Paramètres!$F$4,$D255,0),0)</f>
        <v>0</v>
      </c>
      <c r="R255" s="116">
        <f>IF(MONTH($B255)=3,IF($G255=Paramètres!$H$2,$D255,0),0)</f>
        <v>0</v>
      </c>
      <c r="S255" s="116">
        <f>IF(MONTH($B255)=3,IF($G255=Paramètres!$F$4,$D255,0),0)</f>
        <v>0</v>
      </c>
      <c r="T255" s="116">
        <f>IF(MONTH($B255)=4,IF($G255=Paramètres!$H$2,$D255,0),0)</f>
        <v>0</v>
      </c>
      <c r="U255" s="116">
        <f>IF(OR(MONTH($B255)=4,MONTH($B255)=5,MONTH($B255)=6),IF($G255=Paramètres!$H$3,$D255,0),0)</f>
        <v>0</v>
      </c>
      <c r="V255" s="116">
        <f>IF(OR(MONTH($B255)=4,MONTH($B255)=5,MONTH($B255)=6),IF($G255=Paramètres!$H$4,$D255,0),0)</f>
        <v>0</v>
      </c>
      <c r="W255" s="116">
        <f>IF(OR(MONTH($B255)=4,MONTH($B255)=5,MONTH($B255)=6),IF($G255=Paramètres!$H$5,$D255,0),0)</f>
        <v>0</v>
      </c>
      <c r="X255" s="116">
        <f>IF(MONTH($B255)=4,IF($G255=Paramètres!$F$4,$D255,0),0)</f>
        <v>0</v>
      </c>
      <c r="Y255" s="116">
        <f>IF(MONTH($B255)=5,IF($G255=Paramètres!$H$2,$D255,0),0)</f>
        <v>0</v>
      </c>
      <c r="Z255" s="116">
        <f>IF(MONTH($B255)=5,IF($G255=Paramètres!$F$4,$D255,0),0)</f>
        <v>0</v>
      </c>
      <c r="AA255" s="116">
        <f>IF(MONTH($B255)=6,IF($G255=Paramètres!$H$2,$D255,0),0)</f>
        <v>0</v>
      </c>
      <c r="AB255" s="116">
        <f>IF(MONTH($B255)=6,IF($G255=Paramètres!$F$4,$D255,0),0)</f>
        <v>0</v>
      </c>
      <c r="AC255" s="116">
        <f>IF(MONTH($B255)=7,IF($G255=Paramètres!$H$2,$D255,0),0)</f>
        <v>0</v>
      </c>
      <c r="AD255" s="116">
        <f>IF(OR(MONTH($B255)=7,MONTH($B255)=8,MONTH($B255)=9),IF($G255=Paramètres!$H$3,$D255,0),0)</f>
        <v>0</v>
      </c>
      <c r="AE255" s="116">
        <f>IF(OR(MONTH($B255)=7,MONTH($B255)=8,MONTH($B255)=9),IF($G255=Paramètres!$H$4,$D255,0),0)</f>
        <v>0</v>
      </c>
      <c r="AF255" s="116">
        <f>IF(OR(MONTH($B255)=7,MONTH($B255)=8,MONTH($B255)=9),IF($G255=Paramètres!$H$5,$D255,0),0)</f>
        <v>0</v>
      </c>
      <c r="AG255" s="116">
        <f>IF(MONTH($B255)=7,IF($G255=Paramètres!$F$4,$D255,0),0)</f>
        <v>0</v>
      </c>
      <c r="AH255" s="116">
        <f>IF(MONTH($B255)=8,IF($G255=Paramètres!$H$2,$D255,0),0)</f>
        <v>0</v>
      </c>
      <c r="AI255" s="116">
        <f>IF(MONTH($B255)=8,IF($G255=Paramètres!$F$4,$D255,0),0)</f>
        <v>0</v>
      </c>
      <c r="AJ255" s="116">
        <f>IF(MONTH($B255)=9,IF($G255=Paramètres!$H$2,$D255,0),0)</f>
        <v>0</v>
      </c>
      <c r="AK255" s="116">
        <f>IF(MONTH($B255)=9,IF($G255=Paramètres!$F$4,$D255,0),0)</f>
        <v>0</v>
      </c>
      <c r="AL255" s="116">
        <f>IF(MONTH($B255)=10,IF($G255=Paramètres!$H$2,$D255,0),0)</f>
        <v>0</v>
      </c>
      <c r="AM255" s="116">
        <f>IF(OR(MONTH($B255)=10,MONTH($B255)=11,MONTH($B255)=12),IF($G255=Paramètres!$H$3,$D255,0),0)</f>
        <v>0</v>
      </c>
      <c r="AN255" s="116">
        <f>IF(OR(MONTH($B255)=10,MONTH($B255)=11,MONTH($B255)=12),IF($G255=Paramètres!$H$4,$D255,0),0)</f>
        <v>0</v>
      </c>
      <c r="AO255" s="116">
        <f>IF(OR(MONTH($B255)=10,MONTH($B255)=11,MONTH($B255)=12),IF($G255=Paramètres!$H$5,$D255,0),0)</f>
        <v>0</v>
      </c>
      <c r="AP255" s="116">
        <f>IF(MONTH($B255)=10,IF($G255=Paramètres!$F$4,$D255,0),0)</f>
        <v>0</v>
      </c>
      <c r="AQ255" s="116">
        <f>IF(MONTH($B255)=11,IF($G255=Paramètres!$H$2,$D255,0),0)</f>
        <v>0</v>
      </c>
      <c r="AR255" s="116">
        <f>IF(MONTH($B255)=11,IF($G255=Paramètres!$F$4,$D255,0),0)</f>
        <v>0</v>
      </c>
      <c r="AS255" s="116">
        <f>IF(MONTH($B255)=12,IF($G255=Paramètres!$H$2,$D255,0),0)</f>
        <v>0</v>
      </c>
      <c r="AT255" s="116">
        <f>IF(MONTH($B255)=12,IF($G255=Paramètres!$F$4,$D255,0),0)</f>
        <v>0</v>
      </c>
      <c r="AU255" s="116">
        <f>IF($G255=Paramètres!D$2,$D255,0)</f>
        <v>0</v>
      </c>
      <c r="AV255" s="116">
        <f>IF($G255=Paramètres!D$3,$D255,0)</f>
        <v>0</v>
      </c>
      <c r="AW255" s="116">
        <f>IF($G255=Paramètres!D$4,$D255,0)</f>
        <v>0</v>
      </c>
      <c r="AX255" s="116">
        <f>IF($G255=Paramètres!D$5,$D255,0)</f>
        <v>0</v>
      </c>
      <c r="AY255" s="116">
        <f>IF($G255=Paramètres!D$6,$D255,0)</f>
        <v>0</v>
      </c>
      <c r="AZ255" s="116">
        <f>IF($G255=Paramètres!D$7,$D255,0)</f>
        <v>0</v>
      </c>
      <c r="BA255" s="116">
        <f>IF($G255=Paramètres!D$8,$D255,0)</f>
        <v>0</v>
      </c>
      <c r="BB255" s="116">
        <f>IF($G255=Paramètres!D$9,$D255,0)</f>
        <v>0</v>
      </c>
      <c r="BC255" s="116">
        <f>IF($G255=Paramètres!D$10,$D255,0)</f>
        <v>0</v>
      </c>
      <c r="BD255" s="116">
        <f>IF($G255=Paramètres!D$11,$D255,0)</f>
        <v>0</v>
      </c>
      <c r="BE255" s="116">
        <f>IF($G255=Paramètres!D$12,$D255,0)</f>
        <v>0</v>
      </c>
      <c r="BF255" s="116">
        <f>IF($G255=Paramètres!E$2,$D255,0)</f>
        <v>0</v>
      </c>
      <c r="BG255" s="116">
        <f>IF($G255=Paramètres!E$3,$D255,0)</f>
        <v>0</v>
      </c>
      <c r="BH255" s="116">
        <f>IF($G255=Paramètres!E$4,$D255,0)</f>
        <v>0</v>
      </c>
      <c r="BI255" s="116">
        <f>IF($G255=Paramètres!F$2,$D255,0)</f>
        <v>0</v>
      </c>
      <c r="BJ255" s="116">
        <f>IF($G255=Paramètres!F$3,$D255,0)</f>
        <v>0</v>
      </c>
      <c r="BK255" s="116">
        <f>IF($G255=Paramètres!F$5,$D255,0)</f>
        <v>0</v>
      </c>
      <c r="BL255" s="116">
        <f>IF($G255=Paramètres!F$6,$D255,0)</f>
        <v>0</v>
      </c>
      <c r="BM255" s="116">
        <f>IF($G255=Paramètres!F$7,$D255,0)</f>
        <v>0</v>
      </c>
      <c r="BN255" s="116">
        <f>IF($G255=Paramètres!F$8,$D255,0)</f>
        <v>0</v>
      </c>
      <c r="BO255" s="116">
        <f>IF($G255=Paramètres!F$9,$D255,0)</f>
        <v>0</v>
      </c>
      <c r="BP255" s="116">
        <f t="shared" si="131"/>
        <v>0</v>
      </c>
      <c r="BQ255" s="116">
        <f>IF($G255=Paramètres!H$6,$D255,0)</f>
        <v>0</v>
      </c>
      <c r="BR255" s="116">
        <f>IF($G255=Paramètres!I$2,$D255,0)</f>
        <v>0</v>
      </c>
      <c r="BS255" s="116">
        <f>IF($G255=Paramètres!I$3,$D255,0)</f>
        <v>0</v>
      </c>
      <c r="BT255" s="116">
        <f>IF($G255=Paramètres!I$4,$D255,0)</f>
        <v>0</v>
      </c>
      <c r="BU255" s="116">
        <f>IF($G255=Paramètres!J$2,$D255,0)</f>
        <v>0</v>
      </c>
      <c r="BV255" s="116">
        <f>IF($G255=Paramètres!J$3,$D255,0)</f>
        <v>0</v>
      </c>
      <c r="BW255" s="116">
        <f>IF($G255=Paramètres!J$4,$D255,0)</f>
        <v>0</v>
      </c>
      <c r="BX255" s="116">
        <f t="shared" si="133"/>
        <v>0</v>
      </c>
      <c r="BY255" s="116">
        <f t="shared" si="134"/>
        <v>0</v>
      </c>
      <c r="BZ255" s="116">
        <f t="shared" si="135"/>
        <v>0</v>
      </c>
      <c r="CA255" s="116">
        <f t="shared" si="136"/>
        <v>0</v>
      </c>
      <c r="CB255" s="116">
        <f t="shared" si="137"/>
        <v>0</v>
      </c>
      <c r="CC255" s="116">
        <f t="shared" si="138"/>
        <v>0</v>
      </c>
      <c r="CD255" s="116">
        <f t="shared" si="139"/>
        <v>0</v>
      </c>
      <c r="CE255" s="116">
        <f t="shared" si="140"/>
        <v>0</v>
      </c>
      <c r="CF255" s="116">
        <f t="shared" si="141"/>
        <v>0</v>
      </c>
      <c r="CG255" s="116">
        <f t="shared" si="142"/>
        <v>0</v>
      </c>
      <c r="CH255" s="116">
        <f t="shared" si="143"/>
        <v>0</v>
      </c>
      <c r="CI255" s="116">
        <f t="shared" si="144"/>
        <v>0</v>
      </c>
      <c r="CJ255" s="116">
        <f t="shared" si="145"/>
        <v>0</v>
      </c>
      <c r="CK255" s="116">
        <f t="shared" si="146"/>
        <v>0</v>
      </c>
      <c r="CL255" s="116">
        <f t="shared" si="147"/>
        <v>0</v>
      </c>
      <c r="CM255" s="116">
        <f t="shared" si="148"/>
        <v>0</v>
      </c>
      <c r="CN255" s="116">
        <f t="shared" si="149"/>
        <v>0</v>
      </c>
      <c r="CO255" s="116">
        <f t="shared" si="150"/>
        <v>0</v>
      </c>
      <c r="CP255" s="116">
        <f t="shared" si="151"/>
        <v>0</v>
      </c>
      <c r="CQ255" s="116">
        <f t="shared" si="152"/>
        <v>0</v>
      </c>
      <c r="CR255" s="116">
        <f t="shared" si="153"/>
        <v>0</v>
      </c>
      <c r="CS255" s="116">
        <f t="shared" si="154"/>
        <v>0</v>
      </c>
      <c r="CT255" s="116">
        <f t="shared" si="155"/>
        <v>0</v>
      </c>
      <c r="CU255" s="116">
        <f t="shared" si="156"/>
        <v>0</v>
      </c>
    </row>
    <row r="256" spans="5:99">
      <c r="E256" s="106"/>
      <c r="F256" s="109"/>
      <c r="G256" s="109"/>
      <c r="H256" s="109"/>
      <c r="I256" s="109"/>
      <c r="J256" s="110" t="str">
        <f t="shared" si="132"/>
        <v/>
      </c>
      <c r="K256" s="116">
        <f>IF(MONTH($B256)=1,IF($G256=Paramètres!H$2,$D256,0),0)</f>
        <v>0</v>
      </c>
      <c r="L256" s="116">
        <f>IF(OR(MONTH($B256)=1,MONTH($B256)=2,MONTH($B256)=3),IF($G256=Paramètres!H$3,$D256,0),0)</f>
        <v>0</v>
      </c>
      <c r="M256" s="116">
        <f>IF(OR(MONTH($B256)=1,MONTH($B256)=2,MONTH($B256)=3),IF($G256=Paramètres!H$4,$D256,0),0)</f>
        <v>0</v>
      </c>
      <c r="N256" s="116">
        <f>IF(OR(MONTH($B256)=1,MONTH($B256)=2,MONTH($B256)=3),IF($G256=Paramètres!H$5,$D256,0),0)</f>
        <v>0</v>
      </c>
      <c r="O256" s="116">
        <f>IF(MONTH($B256)=1,IF($G256=Paramètres!F$4,$D256,0),0)</f>
        <v>0</v>
      </c>
      <c r="P256" s="116">
        <f>IF(MONTH($B256)=2,IF($G256=Paramètres!$H$2,$D256,0),0)</f>
        <v>0</v>
      </c>
      <c r="Q256" s="116">
        <f>IF(MONTH($B256)=2,IF($G256=Paramètres!$F$4,$D256,0),0)</f>
        <v>0</v>
      </c>
      <c r="R256" s="116">
        <f>IF(MONTH($B256)=3,IF($G256=Paramètres!$H$2,$D256,0),0)</f>
        <v>0</v>
      </c>
      <c r="S256" s="116">
        <f>IF(MONTH($B256)=3,IF($G256=Paramètres!$F$4,$D256,0),0)</f>
        <v>0</v>
      </c>
      <c r="T256" s="116">
        <f>IF(MONTH($B256)=4,IF($G256=Paramètres!$H$2,$D256,0),0)</f>
        <v>0</v>
      </c>
      <c r="U256" s="116">
        <f>IF(OR(MONTH($B256)=4,MONTH($B256)=5,MONTH($B256)=6),IF($G256=Paramètres!$H$3,$D256,0),0)</f>
        <v>0</v>
      </c>
      <c r="V256" s="116">
        <f>IF(OR(MONTH($B256)=4,MONTH($B256)=5,MONTH($B256)=6),IF($G256=Paramètres!$H$4,$D256,0),0)</f>
        <v>0</v>
      </c>
      <c r="W256" s="116">
        <f>IF(OR(MONTH($B256)=4,MONTH($B256)=5,MONTH($B256)=6),IF($G256=Paramètres!$H$5,$D256,0),0)</f>
        <v>0</v>
      </c>
      <c r="X256" s="116">
        <f>IF(MONTH($B256)=4,IF($G256=Paramètres!$F$4,$D256,0),0)</f>
        <v>0</v>
      </c>
      <c r="Y256" s="116">
        <f>IF(MONTH($B256)=5,IF($G256=Paramètres!$H$2,$D256,0),0)</f>
        <v>0</v>
      </c>
      <c r="Z256" s="116">
        <f>IF(MONTH($B256)=5,IF($G256=Paramètres!$F$4,$D256,0),0)</f>
        <v>0</v>
      </c>
      <c r="AA256" s="116">
        <f>IF(MONTH($B256)=6,IF($G256=Paramètres!$H$2,$D256,0),0)</f>
        <v>0</v>
      </c>
      <c r="AB256" s="116">
        <f>IF(MONTH($B256)=6,IF($G256=Paramètres!$F$4,$D256,0),0)</f>
        <v>0</v>
      </c>
      <c r="AC256" s="116">
        <f>IF(MONTH($B256)=7,IF($G256=Paramètres!$H$2,$D256,0),0)</f>
        <v>0</v>
      </c>
      <c r="AD256" s="116">
        <f>IF(OR(MONTH($B256)=7,MONTH($B256)=8,MONTH($B256)=9),IF($G256=Paramètres!$H$3,$D256,0),0)</f>
        <v>0</v>
      </c>
      <c r="AE256" s="116">
        <f>IF(OR(MONTH($B256)=7,MONTH($B256)=8,MONTH($B256)=9),IF($G256=Paramètres!$H$4,$D256,0),0)</f>
        <v>0</v>
      </c>
      <c r="AF256" s="116">
        <f>IF(OR(MONTH($B256)=7,MONTH($B256)=8,MONTH($B256)=9),IF($G256=Paramètres!$H$5,$D256,0),0)</f>
        <v>0</v>
      </c>
      <c r="AG256" s="116">
        <f>IF(MONTH($B256)=7,IF($G256=Paramètres!$F$4,$D256,0),0)</f>
        <v>0</v>
      </c>
      <c r="AH256" s="116">
        <f>IF(MONTH($B256)=8,IF($G256=Paramètres!$H$2,$D256,0),0)</f>
        <v>0</v>
      </c>
      <c r="AI256" s="116">
        <f>IF(MONTH($B256)=8,IF($G256=Paramètres!$F$4,$D256,0),0)</f>
        <v>0</v>
      </c>
      <c r="AJ256" s="116">
        <f>IF(MONTH($B256)=9,IF($G256=Paramètres!$H$2,$D256,0),0)</f>
        <v>0</v>
      </c>
      <c r="AK256" s="116">
        <f>IF(MONTH($B256)=9,IF($G256=Paramètres!$F$4,$D256,0),0)</f>
        <v>0</v>
      </c>
      <c r="AL256" s="116">
        <f>IF(MONTH($B256)=10,IF($G256=Paramètres!$H$2,$D256,0),0)</f>
        <v>0</v>
      </c>
      <c r="AM256" s="116">
        <f>IF(OR(MONTH($B256)=10,MONTH($B256)=11,MONTH($B256)=12),IF($G256=Paramètres!$H$3,$D256,0),0)</f>
        <v>0</v>
      </c>
      <c r="AN256" s="116">
        <f>IF(OR(MONTH($B256)=10,MONTH($B256)=11,MONTH($B256)=12),IF($G256=Paramètres!$H$4,$D256,0),0)</f>
        <v>0</v>
      </c>
      <c r="AO256" s="116">
        <f>IF(OR(MONTH($B256)=10,MONTH($B256)=11,MONTH($B256)=12),IF($G256=Paramètres!$H$5,$D256,0),0)</f>
        <v>0</v>
      </c>
      <c r="AP256" s="116">
        <f>IF(MONTH($B256)=10,IF($G256=Paramètres!$F$4,$D256,0),0)</f>
        <v>0</v>
      </c>
      <c r="AQ256" s="116">
        <f>IF(MONTH($B256)=11,IF($G256=Paramètres!$H$2,$D256,0),0)</f>
        <v>0</v>
      </c>
      <c r="AR256" s="116">
        <f>IF(MONTH($B256)=11,IF($G256=Paramètres!$F$4,$D256,0),0)</f>
        <v>0</v>
      </c>
      <c r="AS256" s="116">
        <f>IF(MONTH($B256)=12,IF($G256=Paramètres!$H$2,$D256,0),0)</f>
        <v>0</v>
      </c>
      <c r="AT256" s="116">
        <f>IF(MONTH($B256)=12,IF($G256=Paramètres!$F$4,$D256,0),0)</f>
        <v>0</v>
      </c>
      <c r="AU256" s="116">
        <f>IF($G256=Paramètres!D$2,$D256,0)</f>
        <v>0</v>
      </c>
      <c r="AV256" s="116">
        <f>IF($G256=Paramètres!D$3,$D256,0)</f>
        <v>0</v>
      </c>
      <c r="AW256" s="116">
        <f>IF($G256=Paramètres!D$4,$D256,0)</f>
        <v>0</v>
      </c>
      <c r="AX256" s="116">
        <f>IF($G256=Paramètres!D$5,$D256,0)</f>
        <v>0</v>
      </c>
      <c r="AY256" s="116">
        <f>IF($G256=Paramètres!D$6,$D256,0)</f>
        <v>0</v>
      </c>
      <c r="AZ256" s="116">
        <f>IF($G256=Paramètres!D$7,$D256,0)</f>
        <v>0</v>
      </c>
      <c r="BA256" s="116">
        <f>IF($G256=Paramètres!D$8,$D256,0)</f>
        <v>0</v>
      </c>
      <c r="BB256" s="116">
        <f>IF($G256=Paramètres!D$9,$D256,0)</f>
        <v>0</v>
      </c>
      <c r="BC256" s="116">
        <f>IF($G256=Paramètres!D$10,$D256,0)</f>
        <v>0</v>
      </c>
      <c r="BD256" s="116">
        <f>IF($G256=Paramètres!D$11,$D256,0)</f>
        <v>0</v>
      </c>
      <c r="BE256" s="116">
        <f>IF($G256=Paramètres!D$12,$D256,0)</f>
        <v>0</v>
      </c>
      <c r="BF256" s="116">
        <f>IF($G256=Paramètres!E$2,$D256,0)</f>
        <v>0</v>
      </c>
      <c r="BG256" s="116">
        <f>IF($G256=Paramètres!E$3,$D256,0)</f>
        <v>0</v>
      </c>
      <c r="BH256" s="116">
        <f>IF($G256=Paramètres!E$4,$D256,0)</f>
        <v>0</v>
      </c>
      <c r="BI256" s="116">
        <f>IF($G256=Paramètres!F$2,$D256,0)</f>
        <v>0</v>
      </c>
      <c r="BJ256" s="116">
        <f>IF($G256=Paramètres!F$3,$D256,0)</f>
        <v>0</v>
      </c>
      <c r="BK256" s="116">
        <f>IF($G256=Paramètres!F$5,$D256,0)</f>
        <v>0</v>
      </c>
      <c r="BL256" s="116">
        <f>IF($G256=Paramètres!F$6,$D256,0)</f>
        <v>0</v>
      </c>
      <c r="BM256" s="116">
        <f>IF($G256=Paramètres!F$7,$D256,0)</f>
        <v>0</v>
      </c>
      <c r="BN256" s="116">
        <f>IF($G256=Paramètres!F$8,$D256,0)</f>
        <v>0</v>
      </c>
      <c r="BO256" s="116">
        <f>IF($G256=Paramètres!F$9,$D256,0)</f>
        <v>0</v>
      </c>
      <c r="BP256" s="116">
        <f t="shared" si="131"/>
        <v>0</v>
      </c>
      <c r="BQ256" s="116">
        <f>IF($G256=Paramètres!H$6,$D256,0)</f>
        <v>0</v>
      </c>
      <c r="BR256" s="116">
        <f>IF($G256=Paramètres!I$2,$D256,0)</f>
        <v>0</v>
      </c>
      <c r="BS256" s="116">
        <f>IF($G256=Paramètres!I$3,$D256,0)</f>
        <v>0</v>
      </c>
      <c r="BT256" s="116">
        <f>IF($G256=Paramètres!I$4,$D256,0)</f>
        <v>0</v>
      </c>
      <c r="BU256" s="116">
        <f>IF($G256=Paramètres!J$2,$D256,0)</f>
        <v>0</v>
      </c>
      <c r="BV256" s="116">
        <f>IF($G256=Paramètres!J$3,$D256,0)</f>
        <v>0</v>
      </c>
      <c r="BW256" s="116">
        <f>IF($G256=Paramètres!J$4,$D256,0)</f>
        <v>0</v>
      </c>
      <c r="BX256" s="116">
        <f t="shared" si="133"/>
        <v>0</v>
      </c>
      <c r="BY256" s="116">
        <f t="shared" si="134"/>
        <v>0</v>
      </c>
      <c r="BZ256" s="116">
        <f t="shared" si="135"/>
        <v>0</v>
      </c>
      <c r="CA256" s="116">
        <f t="shared" si="136"/>
        <v>0</v>
      </c>
      <c r="CB256" s="116">
        <f t="shared" si="137"/>
        <v>0</v>
      </c>
      <c r="CC256" s="116">
        <f t="shared" si="138"/>
        <v>0</v>
      </c>
      <c r="CD256" s="116">
        <f t="shared" si="139"/>
        <v>0</v>
      </c>
      <c r="CE256" s="116">
        <f t="shared" si="140"/>
        <v>0</v>
      </c>
      <c r="CF256" s="116">
        <f t="shared" si="141"/>
        <v>0</v>
      </c>
      <c r="CG256" s="116">
        <f t="shared" si="142"/>
        <v>0</v>
      </c>
      <c r="CH256" s="116">
        <f t="shared" si="143"/>
        <v>0</v>
      </c>
      <c r="CI256" s="116">
        <f t="shared" si="144"/>
        <v>0</v>
      </c>
      <c r="CJ256" s="116">
        <f t="shared" si="145"/>
        <v>0</v>
      </c>
      <c r="CK256" s="116">
        <f t="shared" si="146"/>
        <v>0</v>
      </c>
      <c r="CL256" s="116">
        <f t="shared" si="147"/>
        <v>0</v>
      </c>
      <c r="CM256" s="116">
        <f t="shared" si="148"/>
        <v>0</v>
      </c>
      <c r="CN256" s="116">
        <f t="shared" si="149"/>
        <v>0</v>
      </c>
      <c r="CO256" s="116">
        <f t="shared" si="150"/>
        <v>0</v>
      </c>
      <c r="CP256" s="116">
        <f t="shared" si="151"/>
        <v>0</v>
      </c>
      <c r="CQ256" s="116">
        <f t="shared" si="152"/>
        <v>0</v>
      </c>
      <c r="CR256" s="116">
        <f t="shared" si="153"/>
        <v>0</v>
      </c>
      <c r="CS256" s="116">
        <f t="shared" si="154"/>
        <v>0</v>
      </c>
      <c r="CT256" s="116">
        <f t="shared" si="155"/>
        <v>0</v>
      </c>
      <c r="CU256" s="116">
        <f t="shared" si="156"/>
        <v>0</v>
      </c>
    </row>
    <row r="257" spans="5:99">
      <c r="E257" s="106"/>
      <c r="F257" s="109"/>
      <c r="G257" s="109"/>
      <c r="H257" s="109"/>
      <c r="I257" s="109"/>
      <c r="J257" s="110" t="str">
        <f t="shared" si="132"/>
        <v/>
      </c>
      <c r="K257" s="116">
        <f>IF(MONTH($B257)=1,IF($G257=Paramètres!H$2,$D257,0),0)</f>
        <v>0</v>
      </c>
      <c r="L257" s="116">
        <f>IF(OR(MONTH($B257)=1,MONTH($B257)=2,MONTH($B257)=3),IF($G257=Paramètres!H$3,$D257,0),0)</f>
        <v>0</v>
      </c>
      <c r="M257" s="116">
        <f>IF(OR(MONTH($B257)=1,MONTH($B257)=2,MONTH($B257)=3),IF($G257=Paramètres!H$4,$D257,0),0)</f>
        <v>0</v>
      </c>
      <c r="N257" s="116">
        <f>IF(OR(MONTH($B257)=1,MONTH($B257)=2,MONTH($B257)=3),IF($G257=Paramètres!H$5,$D257,0),0)</f>
        <v>0</v>
      </c>
      <c r="O257" s="116">
        <f>IF(MONTH($B257)=1,IF($G257=Paramètres!F$4,$D257,0),0)</f>
        <v>0</v>
      </c>
      <c r="P257" s="116">
        <f>IF(MONTH($B257)=2,IF($G257=Paramètres!$H$2,$D257,0),0)</f>
        <v>0</v>
      </c>
      <c r="Q257" s="116">
        <f>IF(MONTH($B257)=2,IF($G257=Paramètres!$F$4,$D257,0),0)</f>
        <v>0</v>
      </c>
      <c r="R257" s="116">
        <f>IF(MONTH($B257)=3,IF($G257=Paramètres!$H$2,$D257,0),0)</f>
        <v>0</v>
      </c>
      <c r="S257" s="116">
        <f>IF(MONTH($B257)=3,IF($G257=Paramètres!$F$4,$D257,0),0)</f>
        <v>0</v>
      </c>
      <c r="T257" s="116">
        <f>IF(MONTH($B257)=4,IF($G257=Paramètres!$H$2,$D257,0),0)</f>
        <v>0</v>
      </c>
      <c r="U257" s="116">
        <f>IF(OR(MONTH($B257)=4,MONTH($B257)=5,MONTH($B257)=6),IF($G257=Paramètres!$H$3,$D257,0),0)</f>
        <v>0</v>
      </c>
      <c r="V257" s="116">
        <f>IF(OR(MONTH($B257)=4,MONTH($B257)=5,MONTH($B257)=6),IF($G257=Paramètres!$H$4,$D257,0),0)</f>
        <v>0</v>
      </c>
      <c r="W257" s="116">
        <f>IF(OR(MONTH($B257)=4,MONTH($B257)=5,MONTH($B257)=6),IF($G257=Paramètres!$H$5,$D257,0),0)</f>
        <v>0</v>
      </c>
      <c r="X257" s="116">
        <f>IF(MONTH($B257)=4,IF($G257=Paramètres!$F$4,$D257,0),0)</f>
        <v>0</v>
      </c>
      <c r="Y257" s="116">
        <f>IF(MONTH($B257)=5,IF($G257=Paramètres!$H$2,$D257,0),0)</f>
        <v>0</v>
      </c>
      <c r="Z257" s="116">
        <f>IF(MONTH($B257)=5,IF($G257=Paramètres!$F$4,$D257,0),0)</f>
        <v>0</v>
      </c>
      <c r="AA257" s="116">
        <f>IF(MONTH($B257)=6,IF($G257=Paramètres!$H$2,$D257,0),0)</f>
        <v>0</v>
      </c>
      <c r="AB257" s="116">
        <f>IF(MONTH($B257)=6,IF($G257=Paramètres!$F$4,$D257,0),0)</f>
        <v>0</v>
      </c>
      <c r="AC257" s="116">
        <f>IF(MONTH($B257)=7,IF($G257=Paramètres!$H$2,$D257,0),0)</f>
        <v>0</v>
      </c>
      <c r="AD257" s="116">
        <f>IF(OR(MONTH($B257)=7,MONTH($B257)=8,MONTH($B257)=9),IF($G257=Paramètres!$H$3,$D257,0),0)</f>
        <v>0</v>
      </c>
      <c r="AE257" s="116">
        <f>IF(OR(MONTH($B257)=7,MONTH($B257)=8,MONTH($B257)=9),IF($G257=Paramètres!$H$4,$D257,0),0)</f>
        <v>0</v>
      </c>
      <c r="AF257" s="116">
        <f>IF(OR(MONTH($B257)=7,MONTH($B257)=8,MONTH($B257)=9),IF($G257=Paramètres!$H$5,$D257,0),0)</f>
        <v>0</v>
      </c>
      <c r="AG257" s="116">
        <f>IF(MONTH($B257)=7,IF($G257=Paramètres!$F$4,$D257,0),0)</f>
        <v>0</v>
      </c>
      <c r="AH257" s="116">
        <f>IF(MONTH($B257)=8,IF($G257=Paramètres!$H$2,$D257,0),0)</f>
        <v>0</v>
      </c>
      <c r="AI257" s="116">
        <f>IF(MONTH($B257)=8,IF($G257=Paramètres!$F$4,$D257,0),0)</f>
        <v>0</v>
      </c>
      <c r="AJ257" s="116">
        <f>IF(MONTH($B257)=9,IF($G257=Paramètres!$H$2,$D257,0),0)</f>
        <v>0</v>
      </c>
      <c r="AK257" s="116">
        <f>IF(MONTH($B257)=9,IF($G257=Paramètres!$F$4,$D257,0),0)</f>
        <v>0</v>
      </c>
      <c r="AL257" s="116">
        <f>IF(MONTH($B257)=10,IF($G257=Paramètres!$H$2,$D257,0),0)</f>
        <v>0</v>
      </c>
      <c r="AM257" s="116">
        <f>IF(OR(MONTH($B257)=10,MONTH($B257)=11,MONTH($B257)=12),IF($G257=Paramètres!$H$3,$D257,0),0)</f>
        <v>0</v>
      </c>
      <c r="AN257" s="116">
        <f>IF(OR(MONTH($B257)=10,MONTH($B257)=11,MONTH($B257)=12),IF($G257=Paramètres!$H$4,$D257,0),0)</f>
        <v>0</v>
      </c>
      <c r="AO257" s="116">
        <f>IF(OR(MONTH($B257)=10,MONTH($B257)=11,MONTH($B257)=12),IF($G257=Paramètres!$H$5,$D257,0),0)</f>
        <v>0</v>
      </c>
      <c r="AP257" s="116">
        <f>IF(MONTH($B257)=10,IF($G257=Paramètres!$F$4,$D257,0),0)</f>
        <v>0</v>
      </c>
      <c r="AQ257" s="116">
        <f>IF(MONTH($B257)=11,IF($G257=Paramètres!$H$2,$D257,0),0)</f>
        <v>0</v>
      </c>
      <c r="AR257" s="116">
        <f>IF(MONTH($B257)=11,IF($G257=Paramètres!$F$4,$D257,0),0)</f>
        <v>0</v>
      </c>
      <c r="AS257" s="116">
        <f>IF(MONTH($B257)=12,IF($G257=Paramètres!$H$2,$D257,0),0)</f>
        <v>0</v>
      </c>
      <c r="AT257" s="116">
        <f>IF(MONTH($B257)=12,IF($G257=Paramètres!$F$4,$D257,0),0)</f>
        <v>0</v>
      </c>
      <c r="AU257" s="116">
        <f>IF($G257=Paramètres!D$2,$D257,0)</f>
        <v>0</v>
      </c>
      <c r="AV257" s="116">
        <f>IF($G257=Paramètres!D$3,$D257,0)</f>
        <v>0</v>
      </c>
      <c r="AW257" s="116">
        <f>IF($G257=Paramètres!D$4,$D257,0)</f>
        <v>0</v>
      </c>
      <c r="AX257" s="116">
        <f>IF($G257=Paramètres!D$5,$D257,0)</f>
        <v>0</v>
      </c>
      <c r="AY257" s="116">
        <f>IF($G257=Paramètres!D$6,$D257,0)</f>
        <v>0</v>
      </c>
      <c r="AZ257" s="116">
        <f>IF($G257=Paramètres!D$7,$D257,0)</f>
        <v>0</v>
      </c>
      <c r="BA257" s="116">
        <f>IF($G257=Paramètres!D$8,$D257,0)</f>
        <v>0</v>
      </c>
      <c r="BB257" s="116">
        <f>IF($G257=Paramètres!D$9,$D257,0)</f>
        <v>0</v>
      </c>
      <c r="BC257" s="116">
        <f>IF($G257=Paramètres!D$10,$D257,0)</f>
        <v>0</v>
      </c>
      <c r="BD257" s="116">
        <f>IF($G257=Paramètres!D$11,$D257,0)</f>
        <v>0</v>
      </c>
      <c r="BE257" s="116">
        <f>IF($G257=Paramètres!D$12,$D257,0)</f>
        <v>0</v>
      </c>
      <c r="BF257" s="116">
        <f>IF($G257=Paramètres!E$2,$D257,0)</f>
        <v>0</v>
      </c>
      <c r="BG257" s="116">
        <f>IF($G257=Paramètres!E$3,$D257,0)</f>
        <v>0</v>
      </c>
      <c r="BH257" s="116">
        <f>IF($G257=Paramètres!E$4,$D257,0)</f>
        <v>0</v>
      </c>
      <c r="BI257" s="116">
        <f>IF($G257=Paramètres!F$2,$D257,0)</f>
        <v>0</v>
      </c>
      <c r="BJ257" s="116">
        <f>IF($G257=Paramètres!F$3,$D257,0)</f>
        <v>0</v>
      </c>
      <c r="BK257" s="116">
        <f>IF($G257=Paramètres!F$5,$D257,0)</f>
        <v>0</v>
      </c>
      <c r="BL257" s="116">
        <f>IF($G257=Paramètres!F$6,$D257,0)</f>
        <v>0</v>
      </c>
      <c r="BM257" s="116">
        <f>IF($G257=Paramètres!F$7,$D257,0)</f>
        <v>0</v>
      </c>
      <c r="BN257" s="116">
        <f>IF($G257=Paramètres!F$8,$D257,0)</f>
        <v>0</v>
      </c>
      <c r="BO257" s="116">
        <f>IF($G257=Paramètres!F$9,$D257,0)</f>
        <v>0</v>
      </c>
      <c r="BP257" s="116">
        <f t="shared" si="131"/>
        <v>0</v>
      </c>
      <c r="BQ257" s="116">
        <f>IF($G257=Paramètres!H$6,$D257,0)</f>
        <v>0</v>
      </c>
      <c r="BR257" s="116">
        <f>IF($G257=Paramètres!I$2,$D257,0)</f>
        <v>0</v>
      </c>
      <c r="BS257" s="116">
        <f>IF($G257=Paramètres!I$3,$D257,0)</f>
        <v>0</v>
      </c>
      <c r="BT257" s="116">
        <f>IF($G257=Paramètres!I$4,$D257,0)</f>
        <v>0</v>
      </c>
      <c r="BU257" s="116">
        <f>IF($G257=Paramètres!J$2,$D257,0)</f>
        <v>0</v>
      </c>
      <c r="BV257" s="116">
        <f>IF($G257=Paramètres!J$3,$D257,0)</f>
        <v>0</v>
      </c>
      <c r="BW257" s="116">
        <f>IF($G257=Paramètres!J$4,$D257,0)</f>
        <v>0</v>
      </c>
      <c r="BX257" s="116">
        <f t="shared" si="133"/>
        <v>0</v>
      </c>
      <c r="BY257" s="116">
        <f t="shared" si="134"/>
        <v>0</v>
      </c>
      <c r="BZ257" s="116">
        <f t="shared" si="135"/>
        <v>0</v>
      </c>
      <c r="CA257" s="116">
        <f t="shared" si="136"/>
        <v>0</v>
      </c>
      <c r="CB257" s="116">
        <f t="shared" si="137"/>
        <v>0</v>
      </c>
      <c r="CC257" s="116">
        <f t="shared" si="138"/>
        <v>0</v>
      </c>
      <c r="CD257" s="116">
        <f t="shared" si="139"/>
        <v>0</v>
      </c>
      <c r="CE257" s="116">
        <f t="shared" si="140"/>
        <v>0</v>
      </c>
      <c r="CF257" s="116">
        <f t="shared" si="141"/>
        <v>0</v>
      </c>
      <c r="CG257" s="116">
        <f t="shared" si="142"/>
        <v>0</v>
      </c>
      <c r="CH257" s="116">
        <f t="shared" si="143"/>
        <v>0</v>
      </c>
      <c r="CI257" s="116">
        <f t="shared" si="144"/>
        <v>0</v>
      </c>
      <c r="CJ257" s="116">
        <f t="shared" si="145"/>
        <v>0</v>
      </c>
      <c r="CK257" s="116">
        <f t="shared" si="146"/>
        <v>0</v>
      </c>
      <c r="CL257" s="116">
        <f t="shared" si="147"/>
        <v>0</v>
      </c>
      <c r="CM257" s="116">
        <f t="shared" si="148"/>
        <v>0</v>
      </c>
      <c r="CN257" s="116">
        <f t="shared" si="149"/>
        <v>0</v>
      </c>
      <c r="CO257" s="116">
        <f t="shared" si="150"/>
        <v>0</v>
      </c>
      <c r="CP257" s="116">
        <f t="shared" si="151"/>
        <v>0</v>
      </c>
      <c r="CQ257" s="116">
        <f t="shared" si="152"/>
        <v>0</v>
      </c>
      <c r="CR257" s="116">
        <f t="shared" si="153"/>
        <v>0</v>
      </c>
      <c r="CS257" s="116">
        <f t="shared" si="154"/>
        <v>0</v>
      </c>
      <c r="CT257" s="116">
        <f t="shared" si="155"/>
        <v>0</v>
      </c>
      <c r="CU257" s="116">
        <f t="shared" si="156"/>
        <v>0</v>
      </c>
    </row>
    <row r="258" spans="5:99">
      <c r="E258" s="106"/>
      <c r="F258" s="109"/>
      <c r="G258" s="109"/>
      <c r="H258" s="109"/>
      <c r="I258" s="109"/>
      <c r="J258" s="110" t="str">
        <f t="shared" si="132"/>
        <v/>
      </c>
      <c r="K258" s="116">
        <f>IF(MONTH($B258)=1,IF($G258=Paramètres!H$2,$D258,0),0)</f>
        <v>0</v>
      </c>
      <c r="L258" s="116">
        <f>IF(OR(MONTH($B258)=1,MONTH($B258)=2,MONTH($B258)=3),IF($G258=Paramètres!H$3,$D258,0),0)</f>
        <v>0</v>
      </c>
      <c r="M258" s="116">
        <f>IF(OR(MONTH($B258)=1,MONTH($B258)=2,MONTH($B258)=3),IF($G258=Paramètres!H$4,$D258,0),0)</f>
        <v>0</v>
      </c>
      <c r="N258" s="116">
        <f>IF(OR(MONTH($B258)=1,MONTH($B258)=2,MONTH($B258)=3),IF($G258=Paramètres!H$5,$D258,0),0)</f>
        <v>0</v>
      </c>
      <c r="O258" s="116">
        <f>IF(MONTH($B258)=1,IF($G258=Paramètres!F$4,$D258,0),0)</f>
        <v>0</v>
      </c>
      <c r="P258" s="116">
        <f>IF(MONTH($B258)=2,IF($G258=Paramètres!$H$2,$D258,0),0)</f>
        <v>0</v>
      </c>
      <c r="Q258" s="116">
        <f>IF(MONTH($B258)=2,IF($G258=Paramètres!$F$4,$D258,0),0)</f>
        <v>0</v>
      </c>
      <c r="R258" s="116">
        <f>IF(MONTH($B258)=3,IF($G258=Paramètres!$H$2,$D258,0),0)</f>
        <v>0</v>
      </c>
      <c r="S258" s="116">
        <f>IF(MONTH($B258)=3,IF($G258=Paramètres!$F$4,$D258,0),0)</f>
        <v>0</v>
      </c>
      <c r="T258" s="116">
        <f>IF(MONTH($B258)=4,IF($G258=Paramètres!$H$2,$D258,0),0)</f>
        <v>0</v>
      </c>
      <c r="U258" s="116">
        <f>IF(OR(MONTH($B258)=4,MONTH($B258)=5,MONTH($B258)=6),IF($G258=Paramètres!$H$3,$D258,0),0)</f>
        <v>0</v>
      </c>
      <c r="V258" s="116">
        <f>IF(OR(MONTH($B258)=4,MONTH($B258)=5,MONTH($B258)=6),IF($G258=Paramètres!$H$4,$D258,0),0)</f>
        <v>0</v>
      </c>
      <c r="W258" s="116">
        <f>IF(OR(MONTH($B258)=4,MONTH($B258)=5,MONTH($B258)=6),IF($G258=Paramètres!$H$5,$D258,0),0)</f>
        <v>0</v>
      </c>
      <c r="X258" s="116">
        <f>IF(MONTH($B258)=4,IF($G258=Paramètres!$F$4,$D258,0),0)</f>
        <v>0</v>
      </c>
      <c r="Y258" s="116">
        <f>IF(MONTH($B258)=5,IF($G258=Paramètres!$H$2,$D258,0),0)</f>
        <v>0</v>
      </c>
      <c r="Z258" s="116">
        <f>IF(MONTH($B258)=5,IF($G258=Paramètres!$F$4,$D258,0),0)</f>
        <v>0</v>
      </c>
      <c r="AA258" s="116">
        <f>IF(MONTH($B258)=6,IF($G258=Paramètres!$H$2,$D258,0),0)</f>
        <v>0</v>
      </c>
      <c r="AB258" s="116">
        <f>IF(MONTH($B258)=6,IF($G258=Paramètres!$F$4,$D258,0),0)</f>
        <v>0</v>
      </c>
      <c r="AC258" s="116">
        <f>IF(MONTH($B258)=7,IF($G258=Paramètres!$H$2,$D258,0),0)</f>
        <v>0</v>
      </c>
      <c r="AD258" s="116">
        <f>IF(OR(MONTH($B258)=7,MONTH($B258)=8,MONTH($B258)=9),IF($G258=Paramètres!$H$3,$D258,0),0)</f>
        <v>0</v>
      </c>
      <c r="AE258" s="116">
        <f>IF(OR(MONTH($B258)=7,MONTH($B258)=8,MONTH($B258)=9),IF($G258=Paramètres!$H$4,$D258,0),0)</f>
        <v>0</v>
      </c>
      <c r="AF258" s="116">
        <f>IF(OR(MONTH($B258)=7,MONTH($B258)=8,MONTH($B258)=9),IF($G258=Paramètres!$H$5,$D258,0),0)</f>
        <v>0</v>
      </c>
      <c r="AG258" s="116">
        <f>IF(MONTH($B258)=7,IF($G258=Paramètres!$F$4,$D258,0),0)</f>
        <v>0</v>
      </c>
      <c r="AH258" s="116">
        <f>IF(MONTH($B258)=8,IF($G258=Paramètres!$H$2,$D258,0),0)</f>
        <v>0</v>
      </c>
      <c r="AI258" s="116">
        <f>IF(MONTH($B258)=8,IF($G258=Paramètres!$F$4,$D258,0),0)</f>
        <v>0</v>
      </c>
      <c r="AJ258" s="116">
        <f>IF(MONTH($B258)=9,IF($G258=Paramètres!$H$2,$D258,0),0)</f>
        <v>0</v>
      </c>
      <c r="AK258" s="116">
        <f>IF(MONTH($B258)=9,IF($G258=Paramètres!$F$4,$D258,0),0)</f>
        <v>0</v>
      </c>
      <c r="AL258" s="116">
        <f>IF(MONTH($B258)=10,IF($G258=Paramètres!$H$2,$D258,0),0)</f>
        <v>0</v>
      </c>
      <c r="AM258" s="116">
        <f>IF(OR(MONTH($B258)=10,MONTH($B258)=11,MONTH($B258)=12),IF($G258=Paramètres!$H$3,$D258,0),0)</f>
        <v>0</v>
      </c>
      <c r="AN258" s="116">
        <f>IF(OR(MONTH($B258)=10,MONTH($B258)=11,MONTH($B258)=12),IF($G258=Paramètres!$H$4,$D258,0),0)</f>
        <v>0</v>
      </c>
      <c r="AO258" s="116">
        <f>IF(OR(MONTH($B258)=10,MONTH($B258)=11,MONTH($B258)=12),IF($G258=Paramètres!$H$5,$D258,0),0)</f>
        <v>0</v>
      </c>
      <c r="AP258" s="116">
        <f>IF(MONTH($B258)=10,IF($G258=Paramètres!$F$4,$D258,0),0)</f>
        <v>0</v>
      </c>
      <c r="AQ258" s="116">
        <f>IF(MONTH($B258)=11,IF($G258=Paramètres!$H$2,$D258,0),0)</f>
        <v>0</v>
      </c>
      <c r="AR258" s="116">
        <f>IF(MONTH($B258)=11,IF($G258=Paramètres!$F$4,$D258,0),0)</f>
        <v>0</v>
      </c>
      <c r="AS258" s="116">
        <f>IF(MONTH($B258)=12,IF($G258=Paramètres!$H$2,$D258,0),0)</f>
        <v>0</v>
      </c>
      <c r="AT258" s="116">
        <f>IF(MONTH($B258)=12,IF($G258=Paramètres!$F$4,$D258,0),0)</f>
        <v>0</v>
      </c>
      <c r="AU258" s="116">
        <f>IF($G258=Paramètres!D$2,$D258,0)</f>
        <v>0</v>
      </c>
      <c r="AV258" s="116">
        <f>IF($G258=Paramètres!D$3,$D258,0)</f>
        <v>0</v>
      </c>
      <c r="AW258" s="116">
        <f>IF($G258=Paramètres!D$4,$D258,0)</f>
        <v>0</v>
      </c>
      <c r="AX258" s="116">
        <f>IF($G258=Paramètres!D$5,$D258,0)</f>
        <v>0</v>
      </c>
      <c r="AY258" s="116">
        <f>IF($G258=Paramètres!D$6,$D258,0)</f>
        <v>0</v>
      </c>
      <c r="AZ258" s="116">
        <f>IF($G258=Paramètres!D$7,$D258,0)</f>
        <v>0</v>
      </c>
      <c r="BA258" s="116">
        <f>IF($G258=Paramètres!D$8,$D258,0)</f>
        <v>0</v>
      </c>
      <c r="BB258" s="116">
        <f>IF($G258=Paramètres!D$9,$D258,0)</f>
        <v>0</v>
      </c>
      <c r="BC258" s="116">
        <f>IF($G258=Paramètres!D$10,$D258,0)</f>
        <v>0</v>
      </c>
      <c r="BD258" s="116">
        <f>IF($G258=Paramètres!D$11,$D258,0)</f>
        <v>0</v>
      </c>
      <c r="BE258" s="116">
        <f>IF($G258=Paramètres!D$12,$D258,0)</f>
        <v>0</v>
      </c>
      <c r="BF258" s="116">
        <f>IF($G258=Paramètres!E$2,$D258,0)</f>
        <v>0</v>
      </c>
      <c r="BG258" s="116">
        <f>IF($G258=Paramètres!E$3,$D258,0)</f>
        <v>0</v>
      </c>
      <c r="BH258" s="116">
        <f>IF($G258=Paramètres!E$4,$D258,0)</f>
        <v>0</v>
      </c>
      <c r="BI258" s="116">
        <f>IF($G258=Paramètres!F$2,$D258,0)</f>
        <v>0</v>
      </c>
      <c r="BJ258" s="116">
        <f>IF($G258=Paramètres!F$3,$D258,0)</f>
        <v>0</v>
      </c>
      <c r="BK258" s="116">
        <f>IF($G258=Paramètres!F$5,$D258,0)</f>
        <v>0</v>
      </c>
      <c r="BL258" s="116">
        <f>IF($G258=Paramètres!F$6,$D258,0)</f>
        <v>0</v>
      </c>
      <c r="BM258" s="116">
        <f>IF($G258=Paramètres!F$7,$D258,0)</f>
        <v>0</v>
      </c>
      <c r="BN258" s="116">
        <f>IF($G258=Paramètres!F$8,$D258,0)</f>
        <v>0</v>
      </c>
      <c r="BO258" s="116">
        <f>IF($G258=Paramètres!F$9,$D258,0)</f>
        <v>0</v>
      </c>
      <c r="BP258" s="116">
        <f t="shared" si="131"/>
        <v>0</v>
      </c>
      <c r="BQ258" s="116">
        <f>IF($G258=Paramètres!H$6,$D258,0)</f>
        <v>0</v>
      </c>
      <c r="BR258" s="116">
        <f>IF($G258=Paramètres!I$2,$D258,0)</f>
        <v>0</v>
      </c>
      <c r="BS258" s="116">
        <f>IF($G258=Paramètres!I$3,$D258,0)</f>
        <v>0</v>
      </c>
      <c r="BT258" s="116">
        <f>IF($G258=Paramètres!I$4,$D258,0)</f>
        <v>0</v>
      </c>
      <c r="BU258" s="116">
        <f>IF($G258=Paramètres!J$2,$D258,0)</f>
        <v>0</v>
      </c>
      <c r="BV258" s="116">
        <f>IF($G258=Paramètres!J$3,$D258,0)</f>
        <v>0</v>
      </c>
      <c r="BW258" s="116">
        <f>IF($G258=Paramètres!J$4,$D258,0)</f>
        <v>0</v>
      </c>
      <c r="BX258" s="116">
        <f t="shared" si="133"/>
        <v>0</v>
      </c>
      <c r="BY258" s="116">
        <f t="shared" si="134"/>
        <v>0</v>
      </c>
      <c r="BZ258" s="116">
        <f t="shared" si="135"/>
        <v>0</v>
      </c>
      <c r="CA258" s="116">
        <f t="shared" si="136"/>
        <v>0</v>
      </c>
      <c r="CB258" s="116">
        <f t="shared" si="137"/>
        <v>0</v>
      </c>
      <c r="CC258" s="116">
        <f t="shared" si="138"/>
        <v>0</v>
      </c>
      <c r="CD258" s="116">
        <f t="shared" si="139"/>
        <v>0</v>
      </c>
      <c r="CE258" s="116">
        <f t="shared" si="140"/>
        <v>0</v>
      </c>
      <c r="CF258" s="116">
        <f t="shared" si="141"/>
        <v>0</v>
      </c>
      <c r="CG258" s="116">
        <f t="shared" si="142"/>
        <v>0</v>
      </c>
      <c r="CH258" s="116">
        <f t="shared" si="143"/>
        <v>0</v>
      </c>
      <c r="CI258" s="116">
        <f t="shared" si="144"/>
        <v>0</v>
      </c>
      <c r="CJ258" s="116">
        <f t="shared" si="145"/>
        <v>0</v>
      </c>
      <c r="CK258" s="116">
        <f t="shared" si="146"/>
        <v>0</v>
      </c>
      <c r="CL258" s="116">
        <f t="shared" si="147"/>
        <v>0</v>
      </c>
      <c r="CM258" s="116">
        <f t="shared" si="148"/>
        <v>0</v>
      </c>
      <c r="CN258" s="116">
        <f t="shared" si="149"/>
        <v>0</v>
      </c>
      <c r="CO258" s="116">
        <f t="shared" si="150"/>
        <v>0</v>
      </c>
      <c r="CP258" s="116">
        <f t="shared" si="151"/>
        <v>0</v>
      </c>
      <c r="CQ258" s="116">
        <f t="shared" si="152"/>
        <v>0</v>
      </c>
      <c r="CR258" s="116">
        <f t="shared" si="153"/>
        <v>0</v>
      </c>
      <c r="CS258" s="116">
        <f t="shared" si="154"/>
        <v>0</v>
      </c>
      <c r="CT258" s="116">
        <f t="shared" si="155"/>
        <v>0</v>
      </c>
      <c r="CU258" s="116">
        <f t="shared" si="156"/>
        <v>0</v>
      </c>
    </row>
    <row r="259" spans="5:99">
      <c r="E259" s="106"/>
      <c r="F259" s="109"/>
      <c r="G259" s="109"/>
      <c r="H259" s="109"/>
      <c r="I259" s="109"/>
      <c r="J259" s="110" t="str">
        <f t="shared" si="132"/>
        <v/>
      </c>
      <c r="K259" s="116">
        <f>IF(MONTH($B259)=1,IF($G259=Paramètres!H$2,$D259,0),0)</f>
        <v>0</v>
      </c>
      <c r="L259" s="116">
        <f>IF(OR(MONTH($B259)=1,MONTH($B259)=2,MONTH($B259)=3),IF($G259=Paramètres!H$3,$D259,0),0)</f>
        <v>0</v>
      </c>
      <c r="M259" s="116">
        <f>IF(OR(MONTH($B259)=1,MONTH($B259)=2,MONTH($B259)=3),IF($G259=Paramètres!H$4,$D259,0),0)</f>
        <v>0</v>
      </c>
      <c r="N259" s="116">
        <f>IF(OR(MONTH($B259)=1,MONTH($B259)=2,MONTH($B259)=3),IF($G259=Paramètres!H$5,$D259,0),0)</f>
        <v>0</v>
      </c>
      <c r="O259" s="116">
        <f>IF(MONTH($B259)=1,IF($G259=Paramètres!F$4,$D259,0),0)</f>
        <v>0</v>
      </c>
      <c r="P259" s="116">
        <f>IF(MONTH($B259)=2,IF($G259=Paramètres!$H$2,$D259,0),0)</f>
        <v>0</v>
      </c>
      <c r="Q259" s="116">
        <f>IF(MONTH($B259)=2,IF($G259=Paramètres!$F$4,$D259,0),0)</f>
        <v>0</v>
      </c>
      <c r="R259" s="116">
        <f>IF(MONTH($B259)=3,IF($G259=Paramètres!$H$2,$D259,0),0)</f>
        <v>0</v>
      </c>
      <c r="S259" s="116">
        <f>IF(MONTH($B259)=3,IF($G259=Paramètres!$F$4,$D259,0),0)</f>
        <v>0</v>
      </c>
      <c r="T259" s="116">
        <f>IF(MONTH($B259)=4,IF($G259=Paramètres!$H$2,$D259,0),0)</f>
        <v>0</v>
      </c>
      <c r="U259" s="116">
        <f>IF(OR(MONTH($B259)=4,MONTH($B259)=5,MONTH($B259)=6),IF($G259=Paramètres!$H$3,$D259,0),0)</f>
        <v>0</v>
      </c>
      <c r="V259" s="116">
        <f>IF(OR(MONTH($B259)=4,MONTH($B259)=5,MONTH($B259)=6),IF($G259=Paramètres!$H$4,$D259,0),0)</f>
        <v>0</v>
      </c>
      <c r="W259" s="116">
        <f>IF(OR(MONTH($B259)=4,MONTH($B259)=5,MONTH($B259)=6),IF($G259=Paramètres!$H$5,$D259,0),0)</f>
        <v>0</v>
      </c>
      <c r="X259" s="116">
        <f>IF(MONTH($B259)=4,IF($G259=Paramètres!$F$4,$D259,0),0)</f>
        <v>0</v>
      </c>
      <c r="Y259" s="116">
        <f>IF(MONTH($B259)=5,IF($G259=Paramètres!$H$2,$D259,0),0)</f>
        <v>0</v>
      </c>
      <c r="Z259" s="116">
        <f>IF(MONTH($B259)=5,IF($G259=Paramètres!$F$4,$D259,0),0)</f>
        <v>0</v>
      </c>
      <c r="AA259" s="116">
        <f>IF(MONTH($B259)=6,IF($G259=Paramètres!$H$2,$D259,0),0)</f>
        <v>0</v>
      </c>
      <c r="AB259" s="116">
        <f>IF(MONTH($B259)=6,IF($G259=Paramètres!$F$4,$D259,0),0)</f>
        <v>0</v>
      </c>
      <c r="AC259" s="116">
        <f>IF(MONTH($B259)=7,IF($G259=Paramètres!$H$2,$D259,0),0)</f>
        <v>0</v>
      </c>
      <c r="AD259" s="116">
        <f>IF(OR(MONTH($B259)=7,MONTH($B259)=8,MONTH($B259)=9),IF($G259=Paramètres!$H$3,$D259,0),0)</f>
        <v>0</v>
      </c>
      <c r="AE259" s="116">
        <f>IF(OR(MONTH($B259)=7,MONTH($B259)=8,MONTH($B259)=9),IF($G259=Paramètres!$H$4,$D259,0),0)</f>
        <v>0</v>
      </c>
      <c r="AF259" s="116">
        <f>IF(OR(MONTH($B259)=7,MONTH($B259)=8,MONTH($B259)=9),IF($G259=Paramètres!$H$5,$D259,0),0)</f>
        <v>0</v>
      </c>
      <c r="AG259" s="116">
        <f>IF(MONTH($B259)=7,IF($G259=Paramètres!$F$4,$D259,0),0)</f>
        <v>0</v>
      </c>
      <c r="AH259" s="116">
        <f>IF(MONTH($B259)=8,IF($G259=Paramètres!$H$2,$D259,0),0)</f>
        <v>0</v>
      </c>
      <c r="AI259" s="116">
        <f>IF(MONTH($B259)=8,IF($G259=Paramètres!$F$4,$D259,0),0)</f>
        <v>0</v>
      </c>
      <c r="AJ259" s="116">
        <f>IF(MONTH($B259)=9,IF($G259=Paramètres!$H$2,$D259,0),0)</f>
        <v>0</v>
      </c>
      <c r="AK259" s="116">
        <f>IF(MONTH($B259)=9,IF($G259=Paramètres!$F$4,$D259,0),0)</f>
        <v>0</v>
      </c>
      <c r="AL259" s="116">
        <f>IF(MONTH($B259)=10,IF($G259=Paramètres!$H$2,$D259,0),0)</f>
        <v>0</v>
      </c>
      <c r="AM259" s="116">
        <f>IF(OR(MONTH($B259)=10,MONTH($B259)=11,MONTH($B259)=12),IF($G259=Paramètres!$H$3,$D259,0),0)</f>
        <v>0</v>
      </c>
      <c r="AN259" s="116">
        <f>IF(OR(MONTH($B259)=10,MONTH($B259)=11,MONTH($B259)=12),IF($G259=Paramètres!$H$4,$D259,0),0)</f>
        <v>0</v>
      </c>
      <c r="AO259" s="116">
        <f>IF(OR(MONTH($B259)=10,MONTH($B259)=11,MONTH($B259)=12),IF($G259=Paramètres!$H$5,$D259,0),0)</f>
        <v>0</v>
      </c>
      <c r="AP259" s="116">
        <f>IF(MONTH($B259)=10,IF($G259=Paramètres!$F$4,$D259,0),0)</f>
        <v>0</v>
      </c>
      <c r="AQ259" s="116">
        <f>IF(MONTH($B259)=11,IF($G259=Paramètres!$H$2,$D259,0),0)</f>
        <v>0</v>
      </c>
      <c r="AR259" s="116">
        <f>IF(MONTH($B259)=11,IF($G259=Paramètres!$F$4,$D259,0),0)</f>
        <v>0</v>
      </c>
      <c r="AS259" s="116">
        <f>IF(MONTH($B259)=12,IF($G259=Paramètres!$H$2,$D259,0),0)</f>
        <v>0</v>
      </c>
      <c r="AT259" s="116">
        <f>IF(MONTH($B259)=12,IF($G259=Paramètres!$F$4,$D259,0),0)</f>
        <v>0</v>
      </c>
      <c r="AU259" s="116">
        <f>IF($G259=Paramètres!D$2,$D259,0)</f>
        <v>0</v>
      </c>
      <c r="AV259" s="116">
        <f>IF($G259=Paramètres!D$3,$D259,0)</f>
        <v>0</v>
      </c>
      <c r="AW259" s="116">
        <f>IF($G259=Paramètres!D$4,$D259,0)</f>
        <v>0</v>
      </c>
      <c r="AX259" s="116">
        <f>IF($G259=Paramètres!D$5,$D259,0)</f>
        <v>0</v>
      </c>
      <c r="AY259" s="116">
        <f>IF($G259=Paramètres!D$6,$D259,0)</f>
        <v>0</v>
      </c>
      <c r="AZ259" s="116">
        <f>IF($G259=Paramètres!D$7,$D259,0)</f>
        <v>0</v>
      </c>
      <c r="BA259" s="116">
        <f>IF($G259=Paramètres!D$8,$D259,0)</f>
        <v>0</v>
      </c>
      <c r="BB259" s="116">
        <f>IF($G259=Paramètres!D$9,$D259,0)</f>
        <v>0</v>
      </c>
      <c r="BC259" s="116">
        <f>IF($G259=Paramètres!D$10,$D259,0)</f>
        <v>0</v>
      </c>
      <c r="BD259" s="116">
        <f>IF($G259=Paramètres!D$11,$D259,0)</f>
        <v>0</v>
      </c>
      <c r="BE259" s="116">
        <f>IF($G259=Paramètres!D$12,$D259,0)</f>
        <v>0</v>
      </c>
      <c r="BF259" s="116">
        <f>IF($G259=Paramètres!E$2,$D259,0)</f>
        <v>0</v>
      </c>
      <c r="BG259" s="116">
        <f>IF($G259=Paramètres!E$3,$D259,0)</f>
        <v>0</v>
      </c>
      <c r="BH259" s="116">
        <f>IF($G259=Paramètres!E$4,$D259,0)</f>
        <v>0</v>
      </c>
      <c r="BI259" s="116">
        <f>IF($G259=Paramètres!F$2,$D259,0)</f>
        <v>0</v>
      </c>
      <c r="BJ259" s="116">
        <f>IF($G259=Paramètres!F$3,$D259,0)</f>
        <v>0</v>
      </c>
      <c r="BK259" s="116">
        <f>IF($G259=Paramètres!F$5,$D259,0)</f>
        <v>0</v>
      </c>
      <c r="BL259" s="116">
        <f>IF($G259=Paramètres!F$6,$D259,0)</f>
        <v>0</v>
      </c>
      <c r="BM259" s="116">
        <f>IF($G259=Paramètres!F$7,$D259,0)</f>
        <v>0</v>
      </c>
      <c r="BN259" s="116">
        <f>IF($G259=Paramètres!F$8,$D259,0)</f>
        <v>0</v>
      </c>
      <c r="BO259" s="116">
        <f>IF($G259=Paramètres!F$9,$D259,0)</f>
        <v>0</v>
      </c>
      <c r="BP259" s="116">
        <f t="shared" si="131"/>
        <v>0</v>
      </c>
      <c r="BQ259" s="116">
        <f>IF($G259=Paramètres!H$6,$D259,0)</f>
        <v>0</v>
      </c>
      <c r="BR259" s="116">
        <f>IF($G259=Paramètres!I$2,$D259,0)</f>
        <v>0</v>
      </c>
      <c r="BS259" s="116">
        <f>IF($G259=Paramètres!I$3,$D259,0)</f>
        <v>0</v>
      </c>
      <c r="BT259" s="116">
        <f>IF($G259=Paramètres!I$4,$D259,0)</f>
        <v>0</v>
      </c>
      <c r="BU259" s="116">
        <f>IF($G259=Paramètres!J$2,$D259,0)</f>
        <v>0</v>
      </c>
      <c r="BV259" s="116">
        <f>IF($G259=Paramètres!J$3,$D259,0)</f>
        <v>0</v>
      </c>
      <c r="BW259" s="116">
        <f>IF($G259=Paramètres!J$4,$D259,0)</f>
        <v>0</v>
      </c>
      <c r="BX259" s="116">
        <f t="shared" si="133"/>
        <v>0</v>
      </c>
      <c r="BY259" s="116">
        <f t="shared" si="134"/>
        <v>0</v>
      </c>
      <c r="BZ259" s="116">
        <f t="shared" si="135"/>
        <v>0</v>
      </c>
      <c r="CA259" s="116">
        <f t="shared" si="136"/>
        <v>0</v>
      </c>
      <c r="CB259" s="116">
        <f t="shared" si="137"/>
        <v>0</v>
      </c>
      <c r="CC259" s="116">
        <f t="shared" si="138"/>
        <v>0</v>
      </c>
      <c r="CD259" s="116">
        <f t="shared" si="139"/>
        <v>0</v>
      </c>
      <c r="CE259" s="116">
        <f t="shared" si="140"/>
        <v>0</v>
      </c>
      <c r="CF259" s="116">
        <f t="shared" si="141"/>
        <v>0</v>
      </c>
      <c r="CG259" s="116">
        <f t="shared" si="142"/>
        <v>0</v>
      </c>
      <c r="CH259" s="116">
        <f t="shared" si="143"/>
        <v>0</v>
      </c>
      <c r="CI259" s="116">
        <f t="shared" si="144"/>
        <v>0</v>
      </c>
      <c r="CJ259" s="116">
        <f t="shared" si="145"/>
        <v>0</v>
      </c>
      <c r="CK259" s="116">
        <f t="shared" si="146"/>
        <v>0</v>
      </c>
      <c r="CL259" s="116">
        <f t="shared" si="147"/>
        <v>0</v>
      </c>
      <c r="CM259" s="116">
        <f t="shared" si="148"/>
        <v>0</v>
      </c>
      <c r="CN259" s="116">
        <f t="shared" si="149"/>
        <v>0</v>
      </c>
      <c r="CO259" s="116">
        <f t="shared" si="150"/>
        <v>0</v>
      </c>
      <c r="CP259" s="116">
        <f t="shared" si="151"/>
        <v>0</v>
      </c>
      <c r="CQ259" s="116">
        <f t="shared" si="152"/>
        <v>0</v>
      </c>
      <c r="CR259" s="116">
        <f t="shared" si="153"/>
        <v>0</v>
      </c>
      <c r="CS259" s="116">
        <f t="shared" si="154"/>
        <v>0</v>
      </c>
      <c r="CT259" s="116">
        <f t="shared" si="155"/>
        <v>0</v>
      </c>
      <c r="CU259" s="116">
        <f t="shared" si="156"/>
        <v>0</v>
      </c>
    </row>
    <row r="260" spans="5:99">
      <c r="E260" s="106"/>
      <c r="F260" s="109"/>
      <c r="G260" s="109"/>
      <c r="H260" s="109"/>
      <c r="I260" s="109"/>
      <c r="J260" s="110" t="str">
        <f t="shared" si="132"/>
        <v/>
      </c>
      <c r="K260" s="116">
        <f>IF(MONTH($B260)=1,IF($G260=Paramètres!H$2,$D260,0),0)</f>
        <v>0</v>
      </c>
      <c r="L260" s="116">
        <f>IF(OR(MONTH($B260)=1,MONTH($B260)=2,MONTH($B260)=3),IF($G260=Paramètres!H$3,$D260,0),0)</f>
        <v>0</v>
      </c>
      <c r="M260" s="116">
        <f>IF(OR(MONTH($B260)=1,MONTH($B260)=2,MONTH($B260)=3),IF($G260=Paramètres!H$4,$D260,0),0)</f>
        <v>0</v>
      </c>
      <c r="N260" s="116">
        <f>IF(OR(MONTH($B260)=1,MONTH($B260)=2,MONTH($B260)=3),IF($G260=Paramètres!H$5,$D260,0),0)</f>
        <v>0</v>
      </c>
      <c r="O260" s="116">
        <f>IF(MONTH($B260)=1,IF($G260=Paramètres!F$4,$D260,0),0)</f>
        <v>0</v>
      </c>
      <c r="P260" s="116">
        <f>IF(MONTH($B260)=2,IF($G260=Paramètres!$H$2,$D260,0),0)</f>
        <v>0</v>
      </c>
      <c r="Q260" s="116">
        <f>IF(MONTH($B260)=2,IF($G260=Paramètres!$F$4,$D260,0),0)</f>
        <v>0</v>
      </c>
      <c r="R260" s="116">
        <f>IF(MONTH($B260)=3,IF($G260=Paramètres!$H$2,$D260,0),0)</f>
        <v>0</v>
      </c>
      <c r="S260" s="116">
        <f>IF(MONTH($B260)=3,IF($G260=Paramètres!$F$4,$D260,0),0)</f>
        <v>0</v>
      </c>
      <c r="T260" s="116">
        <f>IF(MONTH($B260)=4,IF($G260=Paramètres!$H$2,$D260,0),0)</f>
        <v>0</v>
      </c>
      <c r="U260" s="116">
        <f>IF(OR(MONTH($B260)=4,MONTH($B260)=5,MONTH($B260)=6),IF($G260=Paramètres!$H$3,$D260,0),0)</f>
        <v>0</v>
      </c>
      <c r="V260" s="116">
        <f>IF(OR(MONTH($B260)=4,MONTH($B260)=5,MONTH($B260)=6),IF($G260=Paramètres!$H$4,$D260,0),0)</f>
        <v>0</v>
      </c>
      <c r="W260" s="116">
        <f>IF(OR(MONTH($B260)=4,MONTH($B260)=5,MONTH($B260)=6),IF($G260=Paramètres!$H$5,$D260,0),0)</f>
        <v>0</v>
      </c>
      <c r="X260" s="116">
        <f>IF(MONTH($B260)=4,IF($G260=Paramètres!$F$4,$D260,0),0)</f>
        <v>0</v>
      </c>
      <c r="Y260" s="116">
        <f>IF(MONTH($B260)=5,IF($G260=Paramètres!$H$2,$D260,0),0)</f>
        <v>0</v>
      </c>
      <c r="Z260" s="116">
        <f>IF(MONTH($B260)=5,IF($G260=Paramètres!$F$4,$D260,0),0)</f>
        <v>0</v>
      </c>
      <c r="AA260" s="116">
        <f>IF(MONTH($B260)=6,IF($G260=Paramètres!$H$2,$D260,0),0)</f>
        <v>0</v>
      </c>
      <c r="AB260" s="116">
        <f>IF(MONTH($B260)=6,IF($G260=Paramètres!$F$4,$D260,0),0)</f>
        <v>0</v>
      </c>
      <c r="AC260" s="116">
        <f>IF(MONTH($B260)=7,IF($G260=Paramètres!$H$2,$D260,0),0)</f>
        <v>0</v>
      </c>
      <c r="AD260" s="116">
        <f>IF(OR(MONTH($B260)=7,MONTH($B260)=8,MONTH($B260)=9),IF($G260=Paramètres!$H$3,$D260,0),0)</f>
        <v>0</v>
      </c>
      <c r="AE260" s="116">
        <f>IF(OR(MONTH($B260)=7,MONTH($B260)=8,MONTH($B260)=9),IF($G260=Paramètres!$H$4,$D260,0),0)</f>
        <v>0</v>
      </c>
      <c r="AF260" s="116">
        <f>IF(OR(MONTH($B260)=7,MONTH($B260)=8,MONTH($B260)=9),IF($G260=Paramètres!$H$5,$D260,0),0)</f>
        <v>0</v>
      </c>
      <c r="AG260" s="116">
        <f>IF(MONTH($B260)=7,IF($G260=Paramètres!$F$4,$D260,0),0)</f>
        <v>0</v>
      </c>
      <c r="AH260" s="116">
        <f>IF(MONTH($B260)=8,IF($G260=Paramètres!$H$2,$D260,0),0)</f>
        <v>0</v>
      </c>
      <c r="AI260" s="116">
        <f>IF(MONTH($B260)=8,IF($G260=Paramètres!$F$4,$D260,0),0)</f>
        <v>0</v>
      </c>
      <c r="AJ260" s="116">
        <f>IF(MONTH($B260)=9,IF($G260=Paramètres!$H$2,$D260,0),0)</f>
        <v>0</v>
      </c>
      <c r="AK260" s="116">
        <f>IF(MONTH($B260)=9,IF($G260=Paramètres!$F$4,$D260,0),0)</f>
        <v>0</v>
      </c>
      <c r="AL260" s="116">
        <f>IF(MONTH($B260)=10,IF($G260=Paramètres!$H$2,$D260,0),0)</f>
        <v>0</v>
      </c>
      <c r="AM260" s="116">
        <f>IF(OR(MONTH($B260)=10,MONTH($B260)=11,MONTH($B260)=12),IF($G260=Paramètres!$H$3,$D260,0),0)</f>
        <v>0</v>
      </c>
      <c r="AN260" s="116">
        <f>IF(OR(MONTH($B260)=10,MONTH($B260)=11,MONTH($B260)=12),IF($G260=Paramètres!$H$4,$D260,0),0)</f>
        <v>0</v>
      </c>
      <c r="AO260" s="116">
        <f>IF(OR(MONTH($B260)=10,MONTH($B260)=11,MONTH($B260)=12),IF($G260=Paramètres!$H$5,$D260,0),0)</f>
        <v>0</v>
      </c>
      <c r="AP260" s="116">
        <f>IF(MONTH($B260)=10,IF($G260=Paramètres!$F$4,$D260,0),0)</f>
        <v>0</v>
      </c>
      <c r="AQ260" s="116">
        <f>IF(MONTH($B260)=11,IF($G260=Paramètres!$H$2,$D260,0),0)</f>
        <v>0</v>
      </c>
      <c r="AR260" s="116">
        <f>IF(MONTH($B260)=11,IF($G260=Paramètres!$F$4,$D260,0),0)</f>
        <v>0</v>
      </c>
      <c r="AS260" s="116">
        <f>IF(MONTH($B260)=12,IF($G260=Paramètres!$H$2,$D260,0),0)</f>
        <v>0</v>
      </c>
      <c r="AT260" s="116">
        <f>IF(MONTH($B260)=12,IF($G260=Paramètres!$F$4,$D260,0),0)</f>
        <v>0</v>
      </c>
      <c r="AU260" s="116">
        <f>IF($G260=Paramètres!D$2,$D260,0)</f>
        <v>0</v>
      </c>
      <c r="AV260" s="116">
        <f>IF($G260=Paramètres!D$3,$D260,0)</f>
        <v>0</v>
      </c>
      <c r="AW260" s="116">
        <f>IF($G260=Paramètres!D$4,$D260,0)</f>
        <v>0</v>
      </c>
      <c r="AX260" s="116">
        <f>IF($G260=Paramètres!D$5,$D260,0)</f>
        <v>0</v>
      </c>
      <c r="AY260" s="116">
        <f>IF($G260=Paramètres!D$6,$D260,0)</f>
        <v>0</v>
      </c>
      <c r="AZ260" s="116">
        <f>IF($G260=Paramètres!D$7,$D260,0)</f>
        <v>0</v>
      </c>
      <c r="BA260" s="116">
        <f>IF($G260=Paramètres!D$8,$D260,0)</f>
        <v>0</v>
      </c>
      <c r="BB260" s="116">
        <f>IF($G260=Paramètres!D$9,$D260,0)</f>
        <v>0</v>
      </c>
      <c r="BC260" s="116">
        <f>IF($G260=Paramètres!D$10,$D260,0)</f>
        <v>0</v>
      </c>
      <c r="BD260" s="116">
        <f>IF($G260=Paramètres!D$11,$D260,0)</f>
        <v>0</v>
      </c>
      <c r="BE260" s="116">
        <f>IF($G260=Paramètres!D$12,$D260,0)</f>
        <v>0</v>
      </c>
      <c r="BF260" s="116">
        <f>IF($G260=Paramètres!E$2,$D260,0)</f>
        <v>0</v>
      </c>
      <c r="BG260" s="116">
        <f>IF($G260=Paramètres!E$3,$D260,0)</f>
        <v>0</v>
      </c>
      <c r="BH260" s="116">
        <f>IF($G260=Paramètres!E$4,$D260,0)</f>
        <v>0</v>
      </c>
      <c r="BI260" s="116">
        <f>IF($G260=Paramètres!F$2,$D260,0)</f>
        <v>0</v>
      </c>
      <c r="BJ260" s="116">
        <f>IF($G260=Paramètres!F$3,$D260,0)</f>
        <v>0</v>
      </c>
      <c r="BK260" s="116">
        <f>IF($G260=Paramètres!F$5,$D260,0)</f>
        <v>0</v>
      </c>
      <c r="BL260" s="116">
        <f>IF($G260=Paramètres!F$6,$D260,0)</f>
        <v>0</v>
      </c>
      <c r="BM260" s="116">
        <f>IF($G260=Paramètres!F$7,$D260,0)</f>
        <v>0</v>
      </c>
      <c r="BN260" s="116">
        <f>IF($G260=Paramètres!F$8,$D260,0)</f>
        <v>0</v>
      </c>
      <c r="BO260" s="116">
        <f>IF($G260=Paramètres!F$9,$D260,0)</f>
        <v>0</v>
      </c>
      <c r="BP260" s="116">
        <f t="shared" ref="BP260:BP300" si="157">IF($G260=Impot,$D260,0)</f>
        <v>0</v>
      </c>
      <c r="BQ260" s="116">
        <f>IF($G260=Paramètres!H$6,$D260,0)</f>
        <v>0</v>
      </c>
      <c r="BR260" s="116">
        <f>IF($G260=Paramètres!I$2,$D260,0)</f>
        <v>0</v>
      </c>
      <c r="BS260" s="116">
        <f>IF($G260=Paramètres!I$3,$D260,0)</f>
        <v>0</v>
      </c>
      <c r="BT260" s="116">
        <f>IF($G260=Paramètres!I$4,$D260,0)</f>
        <v>0</v>
      </c>
      <c r="BU260" s="116">
        <f>IF($G260=Paramètres!J$2,$D260,0)</f>
        <v>0</v>
      </c>
      <c r="BV260" s="116">
        <f>IF($G260=Paramètres!J$3,$D260,0)</f>
        <v>0</v>
      </c>
      <c r="BW260" s="116">
        <f>IF($G260=Paramètres!J$4,$D260,0)</f>
        <v>0</v>
      </c>
      <c r="BX260" s="116">
        <f t="shared" si="133"/>
        <v>0</v>
      </c>
      <c r="BY260" s="116">
        <f t="shared" si="134"/>
        <v>0</v>
      </c>
      <c r="BZ260" s="116">
        <f t="shared" si="135"/>
        <v>0</v>
      </c>
      <c r="CA260" s="116">
        <f t="shared" si="136"/>
        <v>0</v>
      </c>
      <c r="CB260" s="116">
        <f t="shared" si="137"/>
        <v>0</v>
      </c>
      <c r="CC260" s="116">
        <f t="shared" si="138"/>
        <v>0</v>
      </c>
      <c r="CD260" s="116">
        <f t="shared" si="139"/>
        <v>0</v>
      </c>
      <c r="CE260" s="116">
        <f t="shared" si="140"/>
        <v>0</v>
      </c>
      <c r="CF260" s="116">
        <f t="shared" si="141"/>
        <v>0</v>
      </c>
      <c r="CG260" s="116">
        <f t="shared" si="142"/>
        <v>0</v>
      </c>
      <c r="CH260" s="116">
        <f t="shared" si="143"/>
        <v>0</v>
      </c>
      <c r="CI260" s="116">
        <f t="shared" si="144"/>
        <v>0</v>
      </c>
      <c r="CJ260" s="116">
        <f t="shared" si="145"/>
        <v>0</v>
      </c>
      <c r="CK260" s="116">
        <f t="shared" si="146"/>
        <v>0</v>
      </c>
      <c r="CL260" s="116">
        <f t="shared" si="147"/>
        <v>0</v>
      </c>
      <c r="CM260" s="116">
        <f t="shared" si="148"/>
        <v>0</v>
      </c>
      <c r="CN260" s="116">
        <f t="shared" si="149"/>
        <v>0</v>
      </c>
      <c r="CO260" s="116">
        <f t="shared" si="150"/>
        <v>0</v>
      </c>
      <c r="CP260" s="116">
        <f t="shared" si="151"/>
        <v>0</v>
      </c>
      <c r="CQ260" s="116">
        <f t="shared" si="152"/>
        <v>0</v>
      </c>
      <c r="CR260" s="116">
        <f t="shared" si="153"/>
        <v>0</v>
      </c>
      <c r="CS260" s="116">
        <f t="shared" si="154"/>
        <v>0</v>
      </c>
      <c r="CT260" s="116">
        <f t="shared" si="155"/>
        <v>0</v>
      </c>
      <c r="CU260" s="116">
        <f t="shared" si="156"/>
        <v>0</v>
      </c>
    </row>
    <row r="261" spans="5:99">
      <c r="E261" s="106"/>
      <c r="F261" s="109"/>
      <c r="G261" s="109"/>
      <c r="H261" s="109"/>
      <c r="I261" s="109"/>
      <c r="J261" s="110" t="str">
        <f t="shared" ref="J261:J300" si="158">IF(LEFT($F261,2)="60","Achats",IF(LEFT($F261,2)="61","Services",IF(LEFT($F261,2)="62","Extérieur",IF(LEFT($F261,2)="63","Impot",IF(LEFT($F261,2)="64","Personnel",IF(LEFT($F261,2)="65","Gestion",IF(LEFT($F261,2)="66","Dotations","")))))))</f>
        <v/>
      </c>
      <c r="K261" s="116">
        <f>IF(MONTH($B261)=1,IF($G261=Paramètres!H$2,$D261,0),0)</f>
        <v>0</v>
      </c>
      <c r="L261" s="116">
        <f>IF(OR(MONTH($B261)=1,MONTH($B261)=2,MONTH($B261)=3),IF($G261=Paramètres!H$3,$D261,0),0)</f>
        <v>0</v>
      </c>
      <c r="M261" s="116">
        <f>IF(OR(MONTH($B261)=1,MONTH($B261)=2,MONTH($B261)=3),IF($G261=Paramètres!H$4,$D261,0),0)</f>
        <v>0</v>
      </c>
      <c r="N261" s="116">
        <f>IF(OR(MONTH($B261)=1,MONTH($B261)=2,MONTH($B261)=3),IF($G261=Paramètres!H$5,$D261,0),0)</f>
        <v>0</v>
      </c>
      <c r="O261" s="116">
        <f>IF(MONTH($B261)=1,IF($G261=Paramètres!F$4,$D261,0),0)</f>
        <v>0</v>
      </c>
      <c r="P261" s="116">
        <f>IF(MONTH($B261)=2,IF($G261=Paramètres!$H$2,$D261,0),0)</f>
        <v>0</v>
      </c>
      <c r="Q261" s="116">
        <f>IF(MONTH($B261)=2,IF($G261=Paramètres!$F$4,$D261,0),0)</f>
        <v>0</v>
      </c>
      <c r="R261" s="116">
        <f>IF(MONTH($B261)=3,IF($G261=Paramètres!$H$2,$D261,0),0)</f>
        <v>0</v>
      </c>
      <c r="S261" s="116">
        <f>IF(MONTH($B261)=3,IF($G261=Paramètres!$F$4,$D261,0),0)</f>
        <v>0</v>
      </c>
      <c r="T261" s="116">
        <f>IF(MONTH($B261)=4,IF($G261=Paramètres!$H$2,$D261,0),0)</f>
        <v>0</v>
      </c>
      <c r="U261" s="116">
        <f>IF(OR(MONTH($B261)=4,MONTH($B261)=5,MONTH($B261)=6),IF($G261=Paramètres!$H$3,$D261,0),0)</f>
        <v>0</v>
      </c>
      <c r="V261" s="116">
        <f>IF(OR(MONTH($B261)=4,MONTH($B261)=5,MONTH($B261)=6),IF($G261=Paramètres!$H$4,$D261,0),0)</f>
        <v>0</v>
      </c>
      <c r="W261" s="116">
        <f>IF(OR(MONTH($B261)=4,MONTH($B261)=5,MONTH($B261)=6),IF($G261=Paramètres!$H$5,$D261,0),0)</f>
        <v>0</v>
      </c>
      <c r="X261" s="116">
        <f>IF(MONTH($B261)=4,IF($G261=Paramètres!$F$4,$D261,0),0)</f>
        <v>0</v>
      </c>
      <c r="Y261" s="116">
        <f>IF(MONTH($B261)=5,IF($G261=Paramètres!$H$2,$D261,0),0)</f>
        <v>0</v>
      </c>
      <c r="Z261" s="116">
        <f>IF(MONTH($B261)=5,IF($G261=Paramètres!$F$4,$D261,0),0)</f>
        <v>0</v>
      </c>
      <c r="AA261" s="116">
        <f>IF(MONTH($B261)=6,IF($G261=Paramètres!$H$2,$D261,0),0)</f>
        <v>0</v>
      </c>
      <c r="AB261" s="116">
        <f>IF(MONTH($B261)=6,IF($G261=Paramètres!$F$4,$D261,0),0)</f>
        <v>0</v>
      </c>
      <c r="AC261" s="116">
        <f>IF(MONTH($B261)=7,IF($G261=Paramètres!$H$2,$D261,0),0)</f>
        <v>0</v>
      </c>
      <c r="AD261" s="116">
        <f>IF(OR(MONTH($B261)=7,MONTH($B261)=8,MONTH($B261)=9),IF($G261=Paramètres!$H$3,$D261,0),0)</f>
        <v>0</v>
      </c>
      <c r="AE261" s="116">
        <f>IF(OR(MONTH($B261)=7,MONTH($B261)=8,MONTH($B261)=9),IF($G261=Paramètres!$H$4,$D261,0),0)</f>
        <v>0</v>
      </c>
      <c r="AF261" s="116">
        <f>IF(OR(MONTH($B261)=7,MONTH($B261)=8,MONTH($B261)=9),IF($G261=Paramètres!$H$5,$D261,0),0)</f>
        <v>0</v>
      </c>
      <c r="AG261" s="116">
        <f>IF(MONTH($B261)=7,IF($G261=Paramètres!$F$4,$D261,0),0)</f>
        <v>0</v>
      </c>
      <c r="AH261" s="116">
        <f>IF(MONTH($B261)=8,IF($G261=Paramètres!$H$2,$D261,0),0)</f>
        <v>0</v>
      </c>
      <c r="AI261" s="116">
        <f>IF(MONTH($B261)=8,IF($G261=Paramètres!$F$4,$D261,0),0)</f>
        <v>0</v>
      </c>
      <c r="AJ261" s="116">
        <f>IF(MONTH($B261)=9,IF($G261=Paramètres!$H$2,$D261,0),0)</f>
        <v>0</v>
      </c>
      <c r="AK261" s="116">
        <f>IF(MONTH($B261)=9,IF($G261=Paramètres!$F$4,$D261,0),0)</f>
        <v>0</v>
      </c>
      <c r="AL261" s="116">
        <f>IF(MONTH($B261)=10,IF($G261=Paramètres!$H$2,$D261,0),0)</f>
        <v>0</v>
      </c>
      <c r="AM261" s="116">
        <f>IF(OR(MONTH($B261)=10,MONTH($B261)=11,MONTH($B261)=12),IF($G261=Paramètres!$H$3,$D261,0),0)</f>
        <v>0</v>
      </c>
      <c r="AN261" s="116">
        <f>IF(OR(MONTH($B261)=10,MONTH($B261)=11,MONTH($B261)=12),IF($G261=Paramètres!$H$4,$D261,0),0)</f>
        <v>0</v>
      </c>
      <c r="AO261" s="116">
        <f>IF(OR(MONTH($B261)=10,MONTH($B261)=11,MONTH($B261)=12),IF($G261=Paramètres!$H$5,$D261,0),0)</f>
        <v>0</v>
      </c>
      <c r="AP261" s="116">
        <f>IF(MONTH($B261)=10,IF($G261=Paramètres!$F$4,$D261,0),0)</f>
        <v>0</v>
      </c>
      <c r="AQ261" s="116">
        <f>IF(MONTH($B261)=11,IF($G261=Paramètres!$H$2,$D261,0),0)</f>
        <v>0</v>
      </c>
      <c r="AR261" s="116">
        <f>IF(MONTH($B261)=11,IF($G261=Paramètres!$F$4,$D261,0),0)</f>
        <v>0</v>
      </c>
      <c r="AS261" s="116">
        <f>IF(MONTH($B261)=12,IF($G261=Paramètres!$H$2,$D261,0),0)</f>
        <v>0</v>
      </c>
      <c r="AT261" s="116">
        <f>IF(MONTH($B261)=12,IF($G261=Paramètres!$F$4,$D261,0),0)</f>
        <v>0</v>
      </c>
      <c r="AU261" s="116">
        <f>IF($G261=Paramètres!D$2,$D261,0)</f>
        <v>0</v>
      </c>
      <c r="AV261" s="116">
        <f>IF($G261=Paramètres!D$3,$D261,0)</f>
        <v>0</v>
      </c>
      <c r="AW261" s="116">
        <f>IF($G261=Paramètres!D$4,$D261,0)</f>
        <v>0</v>
      </c>
      <c r="AX261" s="116">
        <f>IF($G261=Paramètres!D$5,$D261,0)</f>
        <v>0</v>
      </c>
      <c r="AY261" s="116">
        <f>IF($G261=Paramètres!D$6,$D261,0)</f>
        <v>0</v>
      </c>
      <c r="AZ261" s="116">
        <f>IF($G261=Paramètres!D$7,$D261,0)</f>
        <v>0</v>
      </c>
      <c r="BA261" s="116">
        <f>IF($G261=Paramètres!D$8,$D261,0)</f>
        <v>0</v>
      </c>
      <c r="BB261" s="116">
        <f>IF($G261=Paramètres!D$9,$D261,0)</f>
        <v>0</v>
      </c>
      <c r="BC261" s="116">
        <f>IF($G261=Paramètres!D$10,$D261,0)</f>
        <v>0</v>
      </c>
      <c r="BD261" s="116">
        <f>IF($G261=Paramètres!D$11,$D261,0)</f>
        <v>0</v>
      </c>
      <c r="BE261" s="116">
        <f>IF($G261=Paramètres!D$12,$D261,0)</f>
        <v>0</v>
      </c>
      <c r="BF261" s="116">
        <f>IF($G261=Paramètres!E$2,$D261,0)</f>
        <v>0</v>
      </c>
      <c r="BG261" s="116">
        <f>IF($G261=Paramètres!E$3,$D261,0)</f>
        <v>0</v>
      </c>
      <c r="BH261" s="116">
        <f>IF($G261=Paramètres!E$4,$D261,0)</f>
        <v>0</v>
      </c>
      <c r="BI261" s="116">
        <f>IF($G261=Paramètres!F$2,$D261,0)</f>
        <v>0</v>
      </c>
      <c r="BJ261" s="116">
        <f>IF($G261=Paramètres!F$3,$D261,0)</f>
        <v>0</v>
      </c>
      <c r="BK261" s="116">
        <f>IF($G261=Paramètres!F$5,$D261,0)</f>
        <v>0</v>
      </c>
      <c r="BL261" s="116">
        <f>IF($G261=Paramètres!F$6,$D261,0)</f>
        <v>0</v>
      </c>
      <c r="BM261" s="116">
        <f>IF($G261=Paramètres!F$7,$D261,0)</f>
        <v>0</v>
      </c>
      <c r="BN261" s="116">
        <f>IF($G261=Paramètres!F$8,$D261,0)</f>
        <v>0</v>
      </c>
      <c r="BO261" s="116">
        <f>IF($G261=Paramètres!F$9,$D261,0)</f>
        <v>0</v>
      </c>
      <c r="BP261" s="116">
        <f t="shared" si="157"/>
        <v>0</v>
      </c>
      <c r="BQ261" s="116">
        <f>IF($G261=Paramètres!H$6,$D261,0)</f>
        <v>0</v>
      </c>
      <c r="BR261" s="116">
        <f>IF($G261=Paramètres!I$2,$D261,0)</f>
        <v>0</v>
      </c>
      <c r="BS261" s="116">
        <f>IF($G261=Paramètres!I$3,$D261,0)</f>
        <v>0</v>
      </c>
      <c r="BT261" s="116">
        <f>IF($G261=Paramètres!I$4,$D261,0)</f>
        <v>0</v>
      </c>
      <c r="BU261" s="116">
        <f>IF($G261=Paramètres!J$2,$D261,0)</f>
        <v>0</v>
      </c>
      <c r="BV261" s="116">
        <f>IF($G261=Paramètres!J$3,$D261,0)</f>
        <v>0</v>
      </c>
      <c r="BW261" s="116">
        <f>IF($G261=Paramètres!J$4,$D261,0)</f>
        <v>0</v>
      </c>
      <c r="BX261" s="116">
        <f t="shared" ref="BX261:BX300" si="159">IF(MONTH($B261)=1,IF($E261="Caisse",$D261,0),0)</f>
        <v>0</v>
      </c>
      <c r="BY261" s="116">
        <f t="shared" ref="BY261:BY300" si="160">IF(MONTH($B261)=2,IF($E261="Caisse",$D261,0),0)</f>
        <v>0</v>
      </c>
      <c r="BZ261" s="116">
        <f t="shared" ref="BZ261:BZ300" si="161">IF(MONTH($B261)=3,IF($E261="Caisse",$D261,0),0)</f>
        <v>0</v>
      </c>
      <c r="CA261" s="116">
        <f t="shared" ref="CA261:CA300" si="162">IF(MONTH($B261)=4,IF($E261="Caisse",$D261,0),0)</f>
        <v>0</v>
      </c>
      <c r="CB261" s="116">
        <f t="shared" ref="CB261:CB300" si="163">IF(MONTH($B261)=5,IF($E261="Caisse",$D261,0),0)</f>
        <v>0</v>
      </c>
      <c r="CC261" s="116">
        <f t="shared" ref="CC261:CC300" si="164">IF(MONTH($B261)=6,IF($E261="Caisse",$D261,0),0)</f>
        <v>0</v>
      </c>
      <c r="CD261" s="116">
        <f t="shared" ref="CD261:CD300" si="165">IF(MONTH($B261)=7,IF($E261="Caisse",$D261,0),0)</f>
        <v>0</v>
      </c>
      <c r="CE261" s="116">
        <f t="shared" ref="CE261:CE300" si="166">IF(MONTH($B261)=8,IF($E261="Caisse",$D261,0),0)</f>
        <v>0</v>
      </c>
      <c r="CF261" s="116">
        <f t="shared" ref="CF261:CF300" si="167">IF(MONTH($B261)=9,IF($E261="Caisse",$D261,0),0)</f>
        <v>0</v>
      </c>
      <c r="CG261" s="116">
        <f t="shared" ref="CG261:CG300" si="168">IF(MONTH($B261)=10,IF($E261="Caisse",$D261,0),0)</f>
        <v>0</v>
      </c>
      <c r="CH261" s="116">
        <f t="shared" ref="CH261:CH300" si="169">IF(MONTH($B261)=11,IF($E261="Caisse",$D261,0),0)</f>
        <v>0</v>
      </c>
      <c r="CI261" s="116">
        <f t="shared" ref="CI261:CI300" si="170">IF(MONTH($B261)=12,IF($E261="Caisse",$D261,0),0)</f>
        <v>0</v>
      </c>
      <c r="CJ261" s="116">
        <f t="shared" ref="CJ261:CJ300" si="171">IF(MONTH($B261)=1,IF($E261="Banque",$D261,0),0)</f>
        <v>0</v>
      </c>
      <c r="CK261" s="116">
        <f t="shared" ref="CK261:CK300" si="172">IF(MONTH($B261)=2,IF($E261="Banque",$D261,0),0)</f>
        <v>0</v>
      </c>
      <c r="CL261" s="116">
        <f t="shared" ref="CL261:CL300" si="173">IF(MONTH($B261)=3,IF($E261="Banque",$D261,0),0)</f>
        <v>0</v>
      </c>
      <c r="CM261" s="116">
        <f t="shared" ref="CM261:CM300" si="174">IF(MONTH($B261)=4,IF($E261="Banque",$D261,0),0)</f>
        <v>0</v>
      </c>
      <c r="CN261" s="116">
        <f t="shared" ref="CN261:CN300" si="175">IF(MONTH($B261)=5,IF($E261="Banque",$D261,0),0)</f>
        <v>0</v>
      </c>
      <c r="CO261" s="116">
        <f t="shared" ref="CO261:CO300" si="176">IF(MONTH($B261)=6,IF($E261="Banque",$D261,0),0)</f>
        <v>0</v>
      </c>
      <c r="CP261" s="116">
        <f t="shared" ref="CP261:CP300" si="177">IF(MONTH($B261)=7,IF($E261="Banque",$D261,0),0)</f>
        <v>0</v>
      </c>
      <c r="CQ261" s="116">
        <f t="shared" ref="CQ261:CQ300" si="178">IF(MONTH($B261)=8,IF($E261="Banque",$D261,0),0)</f>
        <v>0</v>
      </c>
      <c r="CR261" s="116">
        <f t="shared" ref="CR261:CR300" si="179">IF(MONTH($B261)=9,IF($E261="Banque",$D261,0),0)</f>
        <v>0</v>
      </c>
      <c r="CS261" s="116">
        <f t="shared" ref="CS261:CS300" si="180">IF(MONTH($B261)=10,IF($E261="Banque",$D261,0),0)</f>
        <v>0</v>
      </c>
      <c r="CT261" s="116">
        <f t="shared" ref="CT261:CT300" si="181">IF(MONTH($B261)=11,IF($E261="Banque",$D261,0),0)</f>
        <v>0</v>
      </c>
      <c r="CU261" s="116">
        <f t="shared" ref="CU261:CU300" si="182">IF(MONTH($B261)=12,IF($E261="Banque",$D261,0),0)</f>
        <v>0</v>
      </c>
    </row>
    <row r="262" spans="5:99">
      <c r="E262" s="106"/>
      <c r="F262" s="109"/>
      <c r="G262" s="109"/>
      <c r="H262" s="109"/>
      <c r="I262" s="109"/>
      <c r="J262" s="110" t="str">
        <f t="shared" si="158"/>
        <v/>
      </c>
      <c r="K262" s="116">
        <f>IF(MONTH($B262)=1,IF($G262=Paramètres!H$2,$D262,0),0)</f>
        <v>0</v>
      </c>
      <c r="L262" s="116">
        <f>IF(OR(MONTH($B262)=1,MONTH($B262)=2,MONTH($B262)=3),IF($G262=Paramètres!H$3,$D262,0),0)</f>
        <v>0</v>
      </c>
      <c r="M262" s="116">
        <f>IF(OR(MONTH($B262)=1,MONTH($B262)=2,MONTH($B262)=3),IF($G262=Paramètres!H$4,$D262,0),0)</f>
        <v>0</v>
      </c>
      <c r="N262" s="116">
        <f>IF(OR(MONTH($B262)=1,MONTH($B262)=2,MONTH($B262)=3),IF($G262=Paramètres!H$5,$D262,0),0)</f>
        <v>0</v>
      </c>
      <c r="O262" s="116">
        <f>IF(MONTH($B262)=1,IF($G262=Paramètres!F$4,$D262,0),0)</f>
        <v>0</v>
      </c>
      <c r="P262" s="116">
        <f>IF(MONTH($B262)=2,IF($G262=Paramètres!$H$2,$D262,0),0)</f>
        <v>0</v>
      </c>
      <c r="Q262" s="116">
        <f>IF(MONTH($B262)=2,IF($G262=Paramètres!$F$4,$D262,0),0)</f>
        <v>0</v>
      </c>
      <c r="R262" s="116">
        <f>IF(MONTH($B262)=3,IF($G262=Paramètres!$H$2,$D262,0),0)</f>
        <v>0</v>
      </c>
      <c r="S262" s="116">
        <f>IF(MONTH($B262)=3,IF($G262=Paramètres!$F$4,$D262,0),0)</f>
        <v>0</v>
      </c>
      <c r="T262" s="116">
        <f>IF(MONTH($B262)=4,IF($G262=Paramètres!$H$2,$D262,0),0)</f>
        <v>0</v>
      </c>
      <c r="U262" s="116">
        <f>IF(OR(MONTH($B262)=4,MONTH($B262)=5,MONTH($B262)=6),IF($G262=Paramètres!$H$3,$D262,0),0)</f>
        <v>0</v>
      </c>
      <c r="V262" s="116">
        <f>IF(OR(MONTH($B262)=4,MONTH($B262)=5,MONTH($B262)=6),IF($G262=Paramètres!$H$4,$D262,0),0)</f>
        <v>0</v>
      </c>
      <c r="W262" s="116">
        <f>IF(OR(MONTH($B262)=4,MONTH($B262)=5,MONTH($B262)=6),IF($G262=Paramètres!$H$5,$D262,0),0)</f>
        <v>0</v>
      </c>
      <c r="X262" s="116">
        <f>IF(MONTH($B262)=4,IF($G262=Paramètres!$F$4,$D262,0),0)</f>
        <v>0</v>
      </c>
      <c r="Y262" s="116">
        <f>IF(MONTH($B262)=5,IF($G262=Paramètres!$H$2,$D262,0),0)</f>
        <v>0</v>
      </c>
      <c r="Z262" s="116">
        <f>IF(MONTH($B262)=5,IF($G262=Paramètres!$F$4,$D262,0),0)</f>
        <v>0</v>
      </c>
      <c r="AA262" s="116">
        <f>IF(MONTH($B262)=6,IF($G262=Paramètres!$H$2,$D262,0),0)</f>
        <v>0</v>
      </c>
      <c r="AB262" s="116">
        <f>IF(MONTH($B262)=6,IF($G262=Paramètres!$F$4,$D262,0),0)</f>
        <v>0</v>
      </c>
      <c r="AC262" s="116">
        <f>IF(MONTH($B262)=7,IF($G262=Paramètres!$H$2,$D262,0),0)</f>
        <v>0</v>
      </c>
      <c r="AD262" s="116">
        <f>IF(OR(MONTH($B262)=7,MONTH($B262)=8,MONTH($B262)=9),IF($G262=Paramètres!$H$3,$D262,0),0)</f>
        <v>0</v>
      </c>
      <c r="AE262" s="116">
        <f>IF(OR(MONTH($B262)=7,MONTH($B262)=8,MONTH($B262)=9),IF($G262=Paramètres!$H$4,$D262,0),0)</f>
        <v>0</v>
      </c>
      <c r="AF262" s="116">
        <f>IF(OR(MONTH($B262)=7,MONTH($B262)=8,MONTH($B262)=9),IF($G262=Paramètres!$H$5,$D262,0),0)</f>
        <v>0</v>
      </c>
      <c r="AG262" s="116">
        <f>IF(MONTH($B262)=7,IF($G262=Paramètres!$F$4,$D262,0),0)</f>
        <v>0</v>
      </c>
      <c r="AH262" s="116">
        <f>IF(MONTH($B262)=8,IF($G262=Paramètres!$H$2,$D262,0),0)</f>
        <v>0</v>
      </c>
      <c r="AI262" s="116">
        <f>IF(MONTH($B262)=8,IF($G262=Paramètres!$F$4,$D262,0),0)</f>
        <v>0</v>
      </c>
      <c r="AJ262" s="116">
        <f>IF(MONTH($B262)=9,IF($G262=Paramètres!$H$2,$D262,0),0)</f>
        <v>0</v>
      </c>
      <c r="AK262" s="116">
        <f>IF(MONTH($B262)=9,IF($G262=Paramètres!$F$4,$D262,0),0)</f>
        <v>0</v>
      </c>
      <c r="AL262" s="116">
        <f>IF(MONTH($B262)=10,IF($G262=Paramètres!$H$2,$D262,0),0)</f>
        <v>0</v>
      </c>
      <c r="AM262" s="116">
        <f>IF(OR(MONTH($B262)=10,MONTH($B262)=11,MONTH($B262)=12),IF($G262=Paramètres!$H$3,$D262,0),0)</f>
        <v>0</v>
      </c>
      <c r="AN262" s="116">
        <f>IF(OR(MONTH($B262)=10,MONTH($B262)=11,MONTH($B262)=12),IF($G262=Paramètres!$H$4,$D262,0),0)</f>
        <v>0</v>
      </c>
      <c r="AO262" s="116">
        <f>IF(OR(MONTH($B262)=10,MONTH($B262)=11,MONTH($B262)=12),IF($G262=Paramètres!$H$5,$D262,0),0)</f>
        <v>0</v>
      </c>
      <c r="AP262" s="116">
        <f>IF(MONTH($B262)=10,IF($G262=Paramètres!$F$4,$D262,0),0)</f>
        <v>0</v>
      </c>
      <c r="AQ262" s="116">
        <f>IF(MONTH($B262)=11,IF($G262=Paramètres!$H$2,$D262,0),0)</f>
        <v>0</v>
      </c>
      <c r="AR262" s="116">
        <f>IF(MONTH($B262)=11,IF($G262=Paramètres!$F$4,$D262,0),0)</f>
        <v>0</v>
      </c>
      <c r="AS262" s="116">
        <f>IF(MONTH($B262)=12,IF($G262=Paramètres!$H$2,$D262,0),0)</f>
        <v>0</v>
      </c>
      <c r="AT262" s="116">
        <f>IF(MONTH($B262)=12,IF($G262=Paramètres!$F$4,$D262,0),0)</f>
        <v>0</v>
      </c>
      <c r="AU262" s="116">
        <f>IF($G262=Paramètres!D$2,$D262,0)</f>
        <v>0</v>
      </c>
      <c r="AV262" s="116">
        <f>IF($G262=Paramètres!D$3,$D262,0)</f>
        <v>0</v>
      </c>
      <c r="AW262" s="116">
        <f>IF($G262=Paramètres!D$4,$D262,0)</f>
        <v>0</v>
      </c>
      <c r="AX262" s="116">
        <f>IF($G262=Paramètres!D$5,$D262,0)</f>
        <v>0</v>
      </c>
      <c r="AY262" s="116">
        <f>IF($G262=Paramètres!D$6,$D262,0)</f>
        <v>0</v>
      </c>
      <c r="AZ262" s="116">
        <f>IF($G262=Paramètres!D$7,$D262,0)</f>
        <v>0</v>
      </c>
      <c r="BA262" s="116">
        <f>IF($G262=Paramètres!D$8,$D262,0)</f>
        <v>0</v>
      </c>
      <c r="BB262" s="116">
        <f>IF($G262=Paramètres!D$9,$D262,0)</f>
        <v>0</v>
      </c>
      <c r="BC262" s="116">
        <f>IF($G262=Paramètres!D$10,$D262,0)</f>
        <v>0</v>
      </c>
      <c r="BD262" s="116">
        <f>IF($G262=Paramètres!D$11,$D262,0)</f>
        <v>0</v>
      </c>
      <c r="BE262" s="116">
        <f>IF($G262=Paramètres!D$12,$D262,0)</f>
        <v>0</v>
      </c>
      <c r="BF262" s="116">
        <f>IF($G262=Paramètres!E$2,$D262,0)</f>
        <v>0</v>
      </c>
      <c r="BG262" s="116">
        <f>IF($G262=Paramètres!E$3,$D262,0)</f>
        <v>0</v>
      </c>
      <c r="BH262" s="116">
        <f>IF($G262=Paramètres!E$4,$D262,0)</f>
        <v>0</v>
      </c>
      <c r="BI262" s="116">
        <f>IF($G262=Paramètres!F$2,$D262,0)</f>
        <v>0</v>
      </c>
      <c r="BJ262" s="116">
        <f>IF($G262=Paramètres!F$3,$D262,0)</f>
        <v>0</v>
      </c>
      <c r="BK262" s="116">
        <f>IF($G262=Paramètres!F$5,$D262,0)</f>
        <v>0</v>
      </c>
      <c r="BL262" s="116">
        <f>IF($G262=Paramètres!F$6,$D262,0)</f>
        <v>0</v>
      </c>
      <c r="BM262" s="116">
        <f>IF($G262=Paramètres!F$7,$D262,0)</f>
        <v>0</v>
      </c>
      <c r="BN262" s="116">
        <f>IF($G262=Paramètres!F$8,$D262,0)</f>
        <v>0</v>
      </c>
      <c r="BO262" s="116">
        <f>IF($G262=Paramètres!F$9,$D262,0)</f>
        <v>0</v>
      </c>
      <c r="BP262" s="116">
        <f t="shared" si="157"/>
        <v>0</v>
      </c>
      <c r="BQ262" s="116">
        <f>IF($G262=Paramètres!H$6,$D262,0)</f>
        <v>0</v>
      </c>
      <c r="BR262" s="116">
        <f>IF($G262=Paramètres!I$2,$D262,0)</f>
        <v>0</v>
      </c>
      <c r="BS262" s="116">
        <f>IF($G262=Paramètres!I$3,$D262,0)</f>
        <v>0</v>
      </c>
      <c r="BT262" s="116">
        <f>IF($G262=Paramètres!I$4,$D262,0)</f>
        <v>0</v>
      </c>
      <c r="BU262" s="116">
        <f>IF($G262=Paramètres!J$2,$D262,0)</f>
        <v>0</v>
      </c>
      <c r="BV262" s="116">
        <f>IF($G262=Paramètres!J$3,$D262,0)</f>
        <v>0</v>
      </c>
      <c r="BW262" s="116">
        <f>IF($G262=Paramètres!J$4,$D262,0)</f>
        <v>0</v>
      </c>
      <c r="BX262" s="116">
        <f t="shared" si="159"/>
        <v>0</v>
      </c>
      <c r="BY262" s="116">
        <f t="shared" si="160"/>
        <v>0</v>
      </c>
      <c r="BZ262" s="116">
        <f t="shared" si="161"/>
        <v>0</v>
      </c>
      <c r="CA262" s="116">
        <f t="shared" si="162"/>
        <v>0</v>
      </c>
      <c r="CB262" s="116">
        <f t="shared" si="163"/>
        <v>0</v>
      </c>
      <c r="CC262" s="116">
        <f t="shared" si="164"/>
        <v>0</v>
      </c>
      <c r="CD262" s="116">
        <f t="shared" si="165"/>
        <v>0</v>
      </c>
      <c r="CE262" s="116">
        <f t="shared" si="166"/>
        <v>0</v>
      </c>
      <c r="CF262" s="116">
        <f t="shared" si="167"/>
        <v>0</v>
      </c>
      <c r="CG262" s="116">
        <f t="shared" si="168"/>
        <v>0</v>
      </c>
      <c r="CH262" s="116">
        <f t="shared" si="169"/>
        <v>0</v>
      </c>
      <c r="CI262" s="116">
        <f t="shared" si="170"/>
        <v>0</v>
      </c>
      <c r="CJ262" s="116">
        <f t="shared" si="171"/>
        <v>0</v>
      </c>
      <c r="CK262" s="116">
        <f t="shared" si="172"/>
        <v>0</v>
      </c>
      <c r="CL262" s="116">
        <f t="shared" si="173"/>
        <v>0</v>
      </c>
      <c r="CM262" s="116">
        <f t="shared" si="174"/>
        <v>0</v>
      </c>
      <c r="CN262" s="116">
        <f t="shared" si="175"/>
        <v>0</v>
      </c>
      <c r="CO262" s="116">
        <f t="shared" si="176"/>
        <v>0</v>
      </c>
      <c r="CP262" s="116">
        <f t="shared" si="177"/>
        <v>0</v>
      </c>
      <c r="CQ262" s="116">
        <f t="shared" si="178"/>
        <v>0</v>
      </c>
      <c r="CR262" s="116">
        <f t="shared" si="179"/>
        <v>0</v>
      </c>
      <c r="CS262" s="116">
        <f t="shared" si="180"/>
        <v>0</v>
      </c>
      <c r="CT262" s="116">
        <f t="shared" si="181"/>
        <v>0</v>
      </c>
      <c r="CU262" s="116">
        <f t="shared" si="182"/>
        <v>0</v>
      </c>
    </row>
    <row r="263" spans="5:99">
      <c r="E263" s="106"/>
      <c r="F263" s="109"/>
      <c r="G263" s="109"/>
      <c r="H263" s="109"/>
      <c r="I263" s="109"/>
      <c r="J263" s="110" t="str">
        <f t="shared" si="158"/>
        <v/>
      </c>
      <c r="K263" s="116">
        <f>IF(MONTH($B263)=1,IF($G263=Paramètres!H$2,$D263,0),0)</f>
        <v>0</v>
      </c>
      <c r="L263" s="116">
        <f>IF(OR(MONTH($B263)=1,MONTH($B263)=2,MONTH($B263)=3),IF($G263=Paramètres!H$3,$D263,0),0)</f>
        <v>0</v>
      </c>
      <c r="M263" s="116">
        <f>IF(OR(MONTH($B263)=1,MONTH($B263)=2,MONTH($B263)=3),IF($G263=Paramètres!H$4,$D263,0),0)</f>
        <v>0</v>
      </c>
      <c r="N263" s="116">
        <f>IF(OR(MONTH($B263)=1,MONTH($B263)=2,MONTH($B263)=3),IF($G263=Paramètres!H$5,$D263,0),0)</f>
        <v>0</v>
      </c>
      <c r="O263" s="116">
        <f>IF(MONTH($B263)=1,IF($G263=Paramètres!F$4,$D263,0),0)</f>
        <v>0</v>
      </c>
      <c r="P263" s="116">
        <f>IF(MONTH($B263)=2,IF($G263=Paramètres!$H$2,$D263,0),0)</f>
        <v>0</v>
      </c>
      <c r="Q263" s="116">
        <f>IF(MONTH($B263)=2,IF($G263=Paramètres!$F$4,$D263,0),0)</f>
        <v>0</v>
      </c>
      <c r="R263" s="116">
        <f>IF(MONTH($B263)=3,IF($G263=Paramètres!$H$2,$D263,0),0)</f>
        <v>0</v>
      </c>
      <c r="S263" s="116">
        <f>IF(MONTH($B263)=3,IF($G263=Paramètres!$F$4,$D263,0),0)</f>
        <v>0</v>
      </c>
      <c r="T263" s="116">
        <f>IF(MONTH($B263)=4,IF($G263=Paramètres!$H$2,$D263,0),0)</f>
        <v>0</v>
      </c>
      <c r="U263" s="116">
        <f>IF(OR(MONTH($B263)=4,MONTH($B263)=5,MONTH($B263)=6),IF($G263=Paramètres!$H$3,$D263,0),0)</f>
        <v>0</v>
      </c>
      <c r="V263" s="116">
        <f>IF(OR(MONTH($B263)=4,MONTH($B263)=5,MONTH($B263)=6),IF($G263=Paramètres!$H$4,$D263,0),0)</f>
        <v>0</v>
      </c>
      <c r="W263" s="116">
        <f>IF(OR(MONTH($B263)=4,MONTH($B263)=5,MONTH($B263)=6),IF($G263=Paramètres!$H$5,$D263,0),0)</f>
        <v>0</v>
      </c>
      <c r="X263" s="116">
        <f>IF(MONTH($B263)=4,IF($G263=Paramètres!$F$4,$D263,0),0)</f>
        <v>0</v>
      </c>
      <c r="Y263" s="116">
        <f>IF(MONTH($B263)=5,IF($G263=Paramètres!$H$2,$D263,0),0)</f>
        <v>0</v>
      </c>
      <c r="Z263" s="116">
        <f>IF(MONTH($B263)=5,IF($G263=Paramètres!$F$4,$D263,0),0)</f>
        <v>0</v>
      </c>
      <c r="AA263" s="116">
        <f>IF(MONTH($B263)=6,IF($G263=Paramètres!$H$2,$D263,0),0)</f>
        <v>0</v>
      </c>
      <c r="AB263" s="116">
        <f>IF(MONTH($B263)=6,IF($G263=Paramètres!$F$4,$D263,0),0)</f>
        <v>0</v>
      </c>
      <c r="AC263" s="116">
        <f>IF(MONTH($B263)=7,IF($G263=Paramètres!$H$2,$D263,0),0)</f>
        <v>0</v>
      </c>
      <c r="AD263" s="116">
        <f>IF(OR(MONTH($B263)=7,MONTH($B263)=8,MONTH($B263)=9),IF($G263=Paramètres!$H$3,$D263,0),0)</f>
        <v>0</v>
      </c>
      <c r="AE263" s="116">
        <f>IF(OR(MONTH($B263)=7,MONTH($B263)=8,MONTH($B263)=9),IF($G263=Paramètres!$H$4,$D263,0),0)</f>
        <v>0</v>
      </c>
      <c r="AF263" s="116">
        <f>IF(OR(MONTH($B263)=7,MONTH($B263)=8,MONTH($B263)=9),IF($G263=Paramètres!$H$5,$D263,0),0)</f>
        <v>0</v>
      </c>
      <c r="AG263" s="116">
        <f>IF(MONTH($B263)=7,IF($G263=Paramètres!$F$4,$D263,0),0)</f>
        <v>0</v>
      </c>
      <c r="AH263" s="116">
        <f>IF(MONTH($B263)=8,IF($G263=Paramètres!$H$2,$D263,0),0)</f>
        <v>0</v>
      </c>
      <c r="AI263" s="116">
        <f>IF(MONTH($B263)=8,IF($G263=Paramètres!$F$4,$D263,0),0)</f>
        <v>0</v>
      </c>
      <c r="AJ263" s="116">
        <f>IF(MONTH($B263)=9,IF($G263=Paramètres!$H$2,$D263,0),0)</f>
        <v>0</v>
      </c>
      <c r="AK263" s="116">
        <f>IF(MONTH($B263)=9,IF($G263=Paramètres!$F$4,$D263,0),0)</f>
        <v>0</v>
      </c>
      <c r="AL263" s="116">
        <f>IF(MONTH($B263)=10,IF($G263=Paramètres!$H$2,$D263,0),0)</f>
        <v>0</v>
      </c>
      <c r="AM263" s="116">
        <f>IF(OR(MONTH($B263)=10,MONTH($B263)=11,MONTH($B263)=12),IF($G263=Paramètres!$H$3,$D263,0),0)</f>
        <v>0</v>
      </c>
      <c r="AN263" s="116">
        <f>IF(OR(MONTH($B263)=10,MONTH($B263)=11,MONTH($B263)=12),IF($G263=Paramètres!$H$4,$D263,0),0)</f>
        <v>0</v>
      </c>
      <c r="AO263" s="116">
        <f>IF(OR(MONTH($B263)=10,MONTH($B263)=11,MONTH($B263)=12),IF($G263=Paramètres!$H$5,$D263,0),0)</f>
        <v>0</v>
      </c>
      <c r="AP263" s="116">
        <f>IF(MONTH($B263)=10,IF($G263=Paramètres!$F$4,$D263,0),0)</f>
        <v>0</v>
      </c>
      <c r="AQ263" s="116">
        <f>IF(MONTH($B263)=11,IF($G263=Paramètres!$H$2,$D263,0),0)</f>
        <v>0</v>
      </c>
      <c r="AR263" s="116">
        <f>IF(MONTH($B263)=11,IF($G263=Paramètres!$F$4,$D263,0),0)</f>
        <v>0</v>
      </c>
      <c r="AS263" s="116">
        <f>IF(MONTH($B263)=12,IF($G263=Paramètres!$H$2,$D263,0),0)</f>
        <v>0</v>
      </c>
      <c r="AT263" s="116">
        <f>IF(MONTH($B263)=12,IF($G263=Paramètres!$F$4,$D263,0),0)</f>
        <v>0</v>
      </c>
      <c r="AU263" s="116">
        <f>IF($G263=Paramètres!D$2,$D263,0)</f>
        <v>0</v>
      </c>
      <c r="AV263" s="116">
        <f>IF($G263=Paramètres!D$3,$D263,0)</f>
        <v>0</v>
      </c>
      <c r="AW263" s="116">
        <f>IF($G263=Paramètres!D$4,$D263,0)</f>
        <v>0</v>
      </c>
      <c r="AX263" s="116">
        <f>IF($G263=Paramètres!D$5,$D263,0)</f>
        <v>0</v>
      </c>
      <c r="AY263" s="116">
        <f>IF($G263=Paramètres!D$6,$D263,0)</f>
        <v>0</v>
      </c>
      <c r="AZ263" s="116">
        <f>IF($G263=Paramètres!D$7,$D263,0)</f>
        <v>0</v>
      </c>
      <c r="BA263" s="116">
        <f>IF($G263=Paramètres!D$8,$D263,0)</f>
        <v>0</v>
      </c>
      <c r="BB263" s="116">
        <f>IF($G263=Paramètres!D$9,$D263,0)</f>
        <v>0</v>
      </c>
      <c r="BC263" s="116">
        <f>IF($G263=Paramètres!D$10,$D263,0)</f>
        <v>0</v>
      </c>
      <c r="BD263" s="116">
        <f>IF($G263=Paramètres!D$11,$D263,0)</f>
        <v>0</v>
      </c>
      <c r="BE263" s="116">
        <f>IF($G263=Paramètres!D$12,$D263,0)</f>
        <v>0</v>
      </c>
      <c r="BF263" s="116">
        <f>IF($G263=Paramètres!E$2,$D263,0)</f>
        <v>0</v>
      </c>
      <c r="BG263" s="116">
        <f>IF($G263=Paramètres!E$3,$D263,0)</f>
        <v>0</v>
      </c>
      <c r="BH263" s="116">
        <f>IF($G263=Paramètres!E$4,$D263,0)</f>
        <v>0</v>
      </c>
      <c r="BI263" s="116">
        <f>IF($G263=Paramètres!F$2,$D263,0)</f>
        <v>0</v>
      </c>
      <c r="BJ263" s="116">
        <f>IF($G263=Paramètres!F$3,$D263,0)</f>
        <v>0</v>
      </c>
      <c r="BK263" s="116">
        <f>IF($G263=Paramètres!F$5,$D263,0)</f>
        <v>0</v>
      </c>
      <c r="BL263" s="116">
        <f>IF($G263=Paramètres!F$6,$D263,0)</f>
        <v>0</v>
      </c>
      <c r="BM263" s="116">
        <f>IF($G263=Paramètres!F$7,$D263,0)</f>
        <v>0</v>
      </c>
      <c r="BN263" s="116">
        <f>IF($G263=Paramètres!F$8,$D263,0)</f>
        <v>0</v>
      </c>
      <c r="BO263" s="116">
        <f>IF($G263=Paramètres!F$9,$D263,0)</f>
        <v>0</v>
      </c>
      <c r="BP263" s="116">
        <f t="shared" si="157"/>
        <v>0</v>
      </c>
      <c r="BQ263" s="116">
        <f>IF($G263=Paramètres!H$6,$D263,0)</f>
        <v>0</v>
      </c>
      <c r="BR263" s="116">
        <f>IF($G263=Paramètres!I$2,$D263,0)</f>
        <v>0</v>
      </c>
      <c r="BS263" s="116">
        <f>IF($G263=Paramètres!I$3,$D263,0)</f>
        <v>0</v>
      </c>
      <c r="BT263" s="116">
        <f>IF($G263=Paramètres!I$4,$D263,0)</f>
        <v>0</v>
      </c>
      <c r="BU263" s="116">
        <f>IF($G263=Paramètres!J$2,$D263,0)</f>
        <v>0</v>
      </c>
      <c r="BV263" s="116">
        <f>IF($G263=Paramètres!J$3,$D263,0)</f>
        <v>0</v>
      </c>
      <c r="BW263" s="116">
        <f>IF($G263=Paramètres!J$4,$D263,0)</f>
        <v>0</v>
      </c>
      <c r="BX263" s="116">
        <f t="shared" si="159"/>
        <v>0</v>
      </c>
      <c r="BY263" s="116">
        <f t="shared" si="160"/>
        <v>0</v>
      </c>
      <c r="BZ263" s="116">
        <f t="shared" si="161"/>
        <v>0</v>
      </c>
      <c r="CA263" s="116">
        <f t="shared" si="162"/>
        <v>0</v>
      </c>
      <c r="CB263" s="116">
        <f t="shared" si="163"/>
        <v>0</v>
      </c>
      <c r="CC263" s="116">
        <f t="shared" si="164"/>
        <v>0</v>
      </c>
      <c r="CD263" s="116">
        <f t="shared" si="165"/>
        <v>0</v>
      </c>
      <c r="CE263" s="116">
        <f t="shared" si="166"/>
        <v>0</v>
      </c>
      <c r="CF263" s="116">
        <f t="shared" si="167"/>
        <v>0</v>
      </c>
      <c r="CG263" s="116">
        <f t="shared" si="168"/>
        <v>0</v>
      </c>
      <c r="CH263" s="116">
        <f t="shared" si="169"/>
        <v>0</v>
      </c>
      <c r="CI263" s="116">
        <f t="shared" si="170"/>
        <v>0</v>
      </c>
      <c r="CJ263" s="116">
        <f t="shared" si="171"/>
        <v>0</v>
      </c>
      <c r="CK263" s="116">
        <f t="shared" si="172"/>
        <v>0</v>
      </c>
      <c r="CL263" s="116">
        <f t="shared" si="173"/>
        <v>0</v>
      </c>
      <c r="CM263" s="116">
        <f t="shared" si="174"/>
        <v>0</v>
      </c>
      <c r="CN263" s="116">
        <f t="shared" si="175"/>
        <v>0</v>
      </c>
      <c r="CO263" s="116">
        <f t="shared" si="176"/>
        <v>0</v>
      </c>
      <c r="CP263" s="116">
        <f t="shared" si="177"/>
        <v>0</v>
      </c>
      <c r="CQ263" s="116">
        <f t="shared" si="178"/>
        <v>0</v>
      </c>
      <c r="CR263" s="116">
        <f t="shared" si="179"/>
        <v>0</v>
      </c>
      <c r="CS263" s="116">
        <f t="shared" si="180"/>
        <v>0</v>
      </c>
      <c r="CT263" s="116">
        <f t="shared" si="181"/>
        <v>0</v>
      </c>
      <c r="CU263" s="116">
        <f t="shared" si="182"/>
        <v>0</v>
      </c>
    </row>
    <row r="264" spans="5:99">
      <c r="E264" s="106"/>
      <c r="F264" s="109"/>
      <c r="G264" s="109"/>
      <c r="H264" s="109"/>
      <c r="I264" s="109"/>
      <c r="J264" s="110" t="str">
        <f t="shared" si="158"/>
        <v/>
      </c>
      <c r="K264" s="116">
        <f>IF(MONTH($B264)=1,IF($G264=Paramètres!H$2,$D264,0),0)</f>
        <v>0</v>
      </c>
      <c r="L264" s="116">
        <f>IF(OR(MONTH($B264)=1,MONTH($B264)=2,MONTH($B264)=3),IF($G264=Paramètres!H$3,$D264,0),0)</f>
        <v>0</v>
      </c>
      <c r="M264" s="116">
        <f>IF(OR(MONTH($B264)=1,MONTH($B264)=2,MONTH($B264)=3),IF($G264=Paramètres!H$4,$D264,0),0)</f>
        <v>0</v>
      </c>
      <c r="N264" s="116">
        <f>IF(OR(MONTH($B264)=1,MONTH($B264)=2,MONTH($B264)=3),IF($G264=Paramètres!H$5,$D264,0),0)</f>
        <v>0</v>
      </c>
      <c r="O264" s="116">
        <f>IF(MONTH($B264)=1,IF($G264=Paramètres!F$4,$D264,0),0)</f>
        <v>0</v>
      </c>
      <c r="P264" s="116">
        <f>IF(MONTH($B264)=2,IF($G264=Paramètres!$H$2,$D264,0),0)</f>
        <v>0</v>
      </c>
      <c r="Q264" s="116">
        <f>IF(MONTH($B264)=2,IF($G264=Paramètres!$F$4,$D264,0),0)</f>
        <v>0</v>
      </c>
      <c r="R264" s="116">
        <f>IF(MONTH($B264)=3,IF($G264=Paramètres!$H$2,$D264,0),0)</f>
        <v>0</v>
      </c>
      <c r="S264" s="116">
        <f>IF(MONTH($B264)=3,IF($G264=Paramètres!$F$4,$D264,0),0)</f>
        <v>0</v>
      </c>
      <c r="T264" s="116">
        <f>IF(MONTH($B264)=4,IF($G264=Paramètres!$H$2,$D264,0),0)</f>
        <v>0</v>
      </c>
      <c r="U264" s="116">
        <f>IF(OR(MONTH($B264)=4,MONTH($B264)=5,MONTH($B264)=6),IF($G264=Paramètres!$H$3,$D264,0),0)</f>
        <v>0</v>
      </c>
      <c r="V264" s="116">
        <f>IF(OR(MONTH($B264)=4,MONTH($B264)=5,MONTH($B264)=6),IF($G264=Paramètres!$H$4,$D264,0),0)</f>
        <v>0</v>
      </c>
      <c r="W264" s="116">
        <f>IF(OR(MONTH($B264)=4,MONTH($B264)=5,MONTH($B264)=6),IF($G264=Paramètres!$H$5,$D264,0),0)</f>
        <v>0</v>
      </c>
      <c r="X264" s="116">
        <f>IF(MONTH($B264)=4,IF($G264=Paramètres!$F$4,$D264,0),0)</f>
        <v>0</v>
      </c>
      <c r="Y264" s="116">
        <f>IF(MONTH($B264)=5,IF($G264=Paramètres!$H$2,$D264,0),0)</f>
        <v>0</v>
      </c>
      <c r="Z264" s="116">
        <f>IF(MONTH($B264)=5,IF($G264=Paramètres!$F$4,$D264,0),0)</f>
        <v>0</v>
      </c>
      <c r="AA264" s="116">
        <f>IF(MONTH($B264)=6,IF($G264=Paramètres!$H$2,$D264,0),0)</f>
        <v>0</v>
      </c>
      <c r="AB264" s="116">
        <f>IF(MONTH($B264)=6,IF($G264=Paramètres!$F$4,$D264,0),0)</f>
        <v>0</v>
      </c>
      <c r="AC264" s="116">
        <f>IF(MONTH($B264)=7,IF($G264=Paramètres!$H$2,$D264,0),0)</f>
        <v>0</v>
      </c>
      <c r="AD264" s="116">
        <f>IF(OR(MONTH($B264)=7,MONTH($B264)=8,MONTH($B264)=9),IF($G264=Paramètres!$H$3,$D264,0),0)</f>
        <v>0</v>
      </c>
      <c r="AE264" s="116">
        <f>IF(OR(MONTH($B264)=7,MONTH($B264)=8,MONTH($B264)=9),IF($G264=Paramètres!$H$4,$D264,0),0)</f>
        <v>0</v>
      </c>
      <c r="AF264" s="116">
        <f>IF(OR(MONTH($B264)=7,MONTH($B264)=8,MONTH($B264)=9),IF($G264=Paramètres!$H$5,$D264,0),0)</f>
        <v>0</v>
      </c>
      <c r="AG264" s="116">
        <f>IF(MONTH($B264)=7,IF($G264=Paramètres!$F$4,$D264,0),0)</f>
        <v>0</v>
      </c>
      <c r="AH264" s="116">
        <f>IF(MONTH($B264)=8,IF($G264=Paramètres!$H$2,$D264,0),0)</f>
        <v>0</v>
      </c>
      <c r="AI264" s="116">
        <f>IF(MONTH($B264)=8,IF($G264=Paramètres!$F$4,$D264,0),0)</f>
        <v>0</v>
      </c>
      <c r="AJ264" s="116">
        <f>IF(MONTH($B264)=9,IF($G264=Paramètres!$H$2,$D264,0),0)</f>
        <v>0</v>
      </c>
      <c r="AK264" s="116">
        <f>IF(MONTH($B264)=9,IF($G264=Paramètres!$F$4,$D264,0),0)</f>
        <v>0</v>
      </c>
      <c r="AL264" s="116">
        <f>IF(MONTH($B264)=10,IF($G264=Paramètres!$H$2,$D264,0),0)</f>
        <v>0</v>
      </c>
      <c r="AM264" s="116">
        <f>IF(OR(MONTH($B264)=10,MONTH($B264)=11,MONTH($B264)=12),IF($G264=Paramètres!$H$3,$D264,0),0)</f>
        <v>0</v>
      </c>
      <c r="AN264" s="116">
        <f>IF(OR(MONTH($B264)=10,MONTH($B264)=11,MONTH($B264)=12),IF($G264=Paramètres!$H$4,$D264,0),0)</f>
        <v>0</v>
      </c>
      <c r="AO264" s="116">
        <f>IF(OR(MONTH($B264)=10,MONTH($B264)=11,MONTH($B264)=12),IF($G264=Paramètres!$H$5,$D264,0),0)</f>
        <v>0</v>
      </c>
      <c r="AP264" s="116">
        <f>IF(MONTH($B264)=10,IF($G264=Paramètres!$F$4,$D264,0),0)</f>
        <v>0</v>
      </c>
      <c r="AQ264" s="116">
        <f>IF(MONTH($B264)=11,IF($G264=Paramètres!$H$2,$D264,0),0)</f>
        <v>0</v>
      </c>
      <c r="AR264" s="116">
        <f>IF(MONTH($B264)=11,IF($G264=Paramètres!$F$4,$D264,0),0)</f>
        <v>0</v>
      </c>
      <c r="AS264" s="116">
        <f>IF(MONTH($B264)=12,IF($G264=Paramètres!$H$2,$D264,0),0)</f>
        <v>0</v>
      </c>
      <c r="AT264" s="116">
        <f>IF(MONTH($B264)=12,IF($G264=Paramètres!$F$4,$D264,0),0)</f>
        <v>0</v>
      </c>
      <c r="AU264" s="116">
        <f>IF($G264=Paramètres!D$2,$D264,0)</f>
        <v>0</v>
      </c>
      <c r="AV264" s="116">
        <f>IF($G264=Paramètres!D$3,$D264,0)</f>
        <v>0</v>
      </c>
      <c r="AW264" s="116">
        <f>IF($G264=Paramètres!D$4,$D264,0)</f>
        <v>0</v>
      </c>
      <c r="AX264" s="116">
        <f>IF($G264=Paramètres!D$5,$D264,0)</f>
        <v>0</v>
      </c>
      <c r="AY264" s="116">
        <f>IF($G264=Paramètres!D$6,$D264,0)</f>
        <v>0</v>
      </c>
      <c r="AZ264" s="116">
        <f>IF($G264=Paramètres!D$7,$D264,0)</f>
        <v>0</v>
      </c>
      <c r="BA264" s="116">
        <f>IF($G264=Paramètres!D$8,$D264,0)</f>
        <v>0</v>
      </c>
      <c r="BB264" s="116">
        <f>IF($G264=Paramètres!D$9,$D264,0)</f>
        <v>0</v>
      </c>
      <c r="BC264" s="116">
        <f>IF($G264=Paramètres!D$10,$D264,0)</f>
        <v>0</v>
      </c>
      <c r="BD264" s="116">
        <f>IF($G264=Paramètres!D$11,$D264,0)</f>
        <v>0</v>
      </c>
      <c r="BE264" s="116">
        <f>IF($G264=Paramètres!D$12,$D264,0)</f>
        <v>0</v>
      </c>
      <c r="BF264" s="116">
        <f>IF($G264=Paramètres!E$2,$D264,0)</f>
        <v>0</v>
      </c>
      <c r="BG264" s="116">
        <f>IF($G264=Paramètres!E$3,$D264,0)</f>
        <v>0</v>
      </c>
      <c r="BH264" s="116">
        <f>IF($G264=Paramètres!E$4,$D264,0)</f>
        <v>0</v>
      </c>
      <c r="BI264" s="116">
        <f>IF($G264=Paramètres!F$2,$D264,0)</f>
        <v>0</v>
      </c>
      <c r="BJ264" s="116">
        <f>IF($G264=Paramètres!F$3,$D264,0)</f>
        <v>0</v>
      </c>
      <c r="BK264" s="116">
        <f>IF($G264=Paramètres!F$5,$D264,0)</f>
        <v>0</v>
      </c>
      <c r="BL264" s="116">
        <f>IF($G264=Paramètres!F$6,$D264,0)</f>
        <v>0</v>
      </c>
      <c r="BM264" s="116">
        <f>IF($G264=Paramètres!F$7,$D264,0)</f>
        <v>0</v>
      </c>
      <c r="BN264" s="116">
        <f>IF($G264=Paramètres!F$8,$D264,0)</f>
        <v>0</v>
      </c>
      <c r="BO264" s="116">
        <f>IF($G264=Paramètres!F$9,$D264,0)</f>
        <v>0</v>
      </c>
      <c r="BP264" s="116">
        <f t="shared" si="157"/>
        <v>0</v>
      </c>
      <c r="BQ264" s="116">
        <f>IF($G264=Paramètres!H$6,$D264,0)</f>
        <v>0</v>
      </c>
      <c r="BR264" s="116">
        <f>IF($G264=Paramètres!I$2,$D264,0)</f>
        <v>0</v>
      </c>
      <c r="BS264" s="116">
        <f>IF($G264=Paramètres!I$3,$D264,0)</f>
        <v>0</v>
      </c>
      <c r="BT264" s="116">
        <f>IF($G264=Paramètres!I$4,$D264,0)</f>
        <v>0</v>
      </c>
      <c r="BU264" s="116">
        <f>IF($G264=Paramètres!J$2,$D264,0)</f>
        <v>0</v>
      </c>
      <c r="BV264" s="116">
        <f>IF($G264=Paramètres!J$3,$D264,0)</f>
        <v>0</v>
      </c>
      <c r="BW264" s="116">
        <f>IF($G264=Paramètres!J$4,$D264,0)</f>
        <v>0</v>
      </c>
      <c r="BX264" s="116">
        <f t="shared" si="159"/>
        <v>0</v>
      </c>
      <c r="BY264" s="116">
        <f t="shared" si="160"/>
        <v>0</v>
      </c>
      <c r="BZ264" s="116">
        <f t="shared" si="161"/>
        <v>0</v>
      </c>
      <c r="CA264" s="116">
        <f t="shared" si="162"/>
        <v>0</v>
      </c>
      <c r="CB264" s="116">
        <f t="shared" si="163"/>
        <v>0</v>
      </c>
      <c r="CC264" s="116">
        <f t="shared" si="164"/>
        <v>0</v>
      </c>
      <c r="CD264" s="116">
        <f t="shared" si="165"/>
        <v>0</v>
      </c>
      <c r="CE264" s="116">
        <f t="shared" si="166"/>
        <v>0</v>
      </c>
      <c r="CF264" s="116">
        <f t="shared" si="167"/>
        <v>0</v>
      </c>
      <c r="CG264" s="116">
        <f t="shared" si="168"/>
        <v>0</v>
      </c>
      <c r="CH264" s="116">
        <f t="shared" si="169"/>
        <v>0</v>
      </c>
      <c r="CI264" s="116">
        <f t="shared" si="170"/>
        <v>0</v>
      </c>
      <c r="CJ264" s="116">
        <f t="shared" si="171"/>
        <v>0</v>
      </c>
      <c r="CK264" s="116">
        <f t="shared" si="172"/>
        <v>0</v>
      </c>
      <c r="CL264" s="116">
        <f t="shared" si="173"/>
        <v>0</v>
      </c>
      <c r="CM264" s="116">
        <f t="shared" si="174"/>
        <v>0</v>
      </c>
      <c r="CN264" s="116">
        <f t="shared" si="175"/>
        <v>0</v>
      </c>
      <c r="CO264" s="116">
        <f t="shared" si="176"/>
        <v>0</v>
      </c>
      <c r="CP264" s="116">
        <f t="shared" si="177"/>
        <v>0</v>
      </c>
      <c r="CQ264" s="116">
        <f t="shared" si="178"/>
        <v>0</v>
      </c>
      <c r="CR264" s="116">
        <f t="shared" si="179"/>
        <v>0</v>
      </c>
      <c r="CS264" s="116">
        <f t="shared" si="180"/>
        <v>0</v>
      </c>
      <c r="CT264" s="116">
        <f t="shared" si="181"/>
        <v>0</v>
      </c>
      <c r="CU264" s="116">
        <f t="shared" si="182"/>
        <v>0</v>
      </c>
    </row>
    <row r="265" spans="5:99">
      <c r="E265" s="106"/>
      <c r="F265" s="109"/>
      <c r="G265" s="109"/>
      <c r="H265" s="109"/>
      <c r="I265" s="109"/>
      <c r="J265" s="110" t="str">
        <f t="shared" si="158"/>
        <v/>
      </c>
      <c r="K265" s="116">
        <f>IF(MONTH($B265)=1,IF($G265=Paramètres!H$2,$D265,0),0)</f>
        <v>0</v>
      </c>
      <c r="L265" s="116">
        <f>IF(OR(MONTH($B265)=1,MONTH($B265)=2,MONTH($B265)=3),IF($G265=Paramètres!H$3,$D265,0),0)</f>
        <v>0</v>
      </c>
      <c r="M265" s="116">
        <f>IF(OR(MONTH($B265)=1,MONTH($B265)=2,MONTH($B265)=3),IF($G265=Paramètres!H$4,$D265,0),0)</f>
        <v>0</v>
      </c>
      <c r="N265" s="116">
        <f>IF(OR(MONTH($B265)=1,MONTH($B265)=2,MONTH($B265)=3),IF($G265=Paramètres!H$5,$D265,0),0)</f>
        <v>0</v>
      </c>
      <c r="O265" s="116">
        <f>IF(MONTH($B265)=1,IF($G265=Paramètres!F$4,$D265,0),0)</f>
        <v>0</v>
      </c>
      <c r="P265" s="116">
        <f>IF(MONTH($B265)=2,IF($G265=Paramètres!$H$2,$D265,0),0)</f>
        <v>0</v>
      </c>
      <c r="Q265" s="116">
        <f>IF(MONTH($B265)=2,IF($G265=Paramètres!$F$4,$D265,0),0)</f>
        <v>0</v>
      </c>
      <c r="R265" s="116">
        <f>IF(MONTH($B265)=3,IF($G265=Paramètres!$H$2,$D265,0),0)</f>
        <v>0</v>
      </c>
      <c r="S265" s="116">
        <f>IF(MONTH($B265)=3,IF($G265=Paramètres!$F$4,$D265,0),0)</f>
        <v>0</v>
      </c>
      <c r="T265" s="116">
        <f>IF(MONTH($B265)=4,IF($G265=Paramètres!$H$2,$D265,0),0)</f>
        <v>0</v>
      </c>
      <c r="U265" s="116">
        <f>IF(OR(MONTH($B265)=4,MONTH($B265)=5,MONTH($B265)=6),IF($G265=Paramètres!$H$3,$D265,0),0)</f>
        <v>0</v>
      </c>
      <c r="V265" s="116">
        <f>IF(OR(MONTH($B265)=4,MONTH($B265)=5,MONTH($B265)=6),IF($G265=Paramètres!$H$4,$D265,0),0)</f>
        <v>0</v>
      </c>
      <c r="W265" s="116">
        <f>IF(OR(MONTH($B265)=4,MONTH($B265)=5,MONTH($B265)=6),IF($G265=Paramètres!$H$5,$D265,0),0)</f>
        <v>0</v>
      </c>
      <c r="X265" s="116">
        <f>IF(MONTH($B265)=4,IF($G265=Paramètres!$F$4,$D265,0),0)</f>
        <v>0</v>
      </c>
      <c r="Y265" s="116">
        <f>IF(MONTH($B265)=5,IF($G265=Paramètres!$H$2,$D265,0),0)</f>
        <v>0</v>
      </c>
      <c r="Z265" s="116">
        <f>IF(MONTH($B265)=5,IF($G265=Paramètres!$F$4,$D265,0),0)</f>
        <v>0</v>
      </c>
      <c r="AA265" s="116">
        <f>IF(MONTH($B265)=6,IF($G265=Paramètres!$H$2,$D265,0),0)</f>
        <v>0</v>
      </c>
      <c r="AB265" s="116">
        <f>IF(MONTH($B265)=6,IF($G265=Paramètres!$F$4,$D265,0),0)</f>
        <v>0</v>
      </c>
      <c r="AC265" s="116">
        <f>IF(MONTH($B265)=7,IF($G265=Paramètres!$H$2,$D265,0),0)</f>
        <v>0</v>
      </c>
      <c r="AD265" s="116">
        <f>IF(OR(MONTH($B265)=7,MONTH($B265)=8,MONTH($B265)=9),IF($G265=Paramètres!$H$3,$D265,0),0)</f>
        <v>0</v>
      </c>
      <c r="AE265" s="116">
        <f>IF(OR(MONTH($B265)=7,MONTH($B265)=8,MONTH($B265)=9),IF($G265=Paramètres!$H$4,$D265,0),0)</f>
        <v>0</v>
      </c>
      <c r="AF265" s="116">
        <f>IF(OR(MONTH($B265)=7,MONTH($B265)=8,MONTH($B265)=9),IF($G265=Paramètres!$H$5,$D265,0),0)</f>
        <v>0</v>
      </c>
      <c r="AG265" s="116">
        <f>IF(MONTH($B265)=7,IF($G265=Paramètres!$F$4,$D265,0),0)</f>
        <v>0</v>
      </c>
      <c r="AH265" s="116">
        <f>IF(MONTH($B265)=8,IF($G265=Paramètres!$H$2,$D265,0),0)</f>
        <v>0</v>
      </c>
      <c r="AI265" s="116">
        <f>IF(MONTH($B265)=8,IF($G265=Paramètres!$F$4,$D265,0),0)</f>
        <v>0</v>
      </c>
      <c r="AJ265" s="116">
        <f>IF(MONTH($B265)=9,IF($G265=Paramètres!$H$2,$D265,0),0)</f>
        <v>0</v>
      </c>
      <c r="AK265" s="116">
        <f>IF(MONTH($B265)=9,IF($G265=Paramètres!$F$4,$D265,0),0)</f>
        <v>0</v>
      </c>
      <c r="AL265" s="116">
        <f>IF(MONTH($B265)=10,IF($G265=Paramètres!$H$2,$D265,0),0)</f>
        <v>0</v>
      </c>
      <c r="AM265" s="116">
        <f>IF(OR(MONTH($B265)=10,MONTH($B265)=11,MONTH($B265)=12),IF($G265=Paramètres!$H$3,$D265,0),0)</f>
        <v>0</v>
      </c>
      <c r="AN265" s="116">
        <f>IF(OR(MONTH($B265)=10,MONTH($B265)=11,MONTH($B265)=12),IF($G265=Paramètres!$H$4,$D265,0),0)</f>
        <v>0</v>
      </c>
      <c r="AO265" s="116">
        <f>IF(OR(MONTH($B265)=10,MONTH($B265)=11,MONTH($B265)=12),IF($G265=Paramètres!$H$5,$D265,0),0)</f>
        <v>0</v>
      </c>
      <c r="AP265" s="116">
        <f>IF(MONTH($B265)=10,IF($G265=Paramètres!$F$4,$D265,0),0)</f>
        <v>0</v>
      </c>
      <c r="AQ265" s="116">
        <f>IF(MONTH($B265)=11,IF($G265=Paramètres!$H$2,$D265,0),0)</f>
        <v>0</v>
      </c>
      <c r="AR265" s="116">
        <f>IF(MONTH($B265)=11,IF($G265=Paramètres!$F$4,$D265,0),0)</f>
        <v>0</v>
      </c>
      <c r="AS265" s="116">
        <f>IF(MONTH($B265)=12,IF($G265=Paramètres!$H$2,$D265,0),0)</f>
        <v>0</v>
      </c>
      <c r="AT265" s="116">
        <f>IF(MONTH($B265)=12,IF($G265=Paramètres!$F$4,$D265,0),0)</f>
        <v>0</v>
      </c>
      <c r="AU265" s="116">
        <f>IF($G265=Paramètres!D$2,$D265,0)</f>
        <v>0</v>
      </c>
      <c r="AV265" s="116">
        <f>IF($G265=Paramètres!D$3,$D265,0)</f>
        <v>0</v>
      </c>
      <c r="AW265" s="116">
        <f>IF($G265=Paramètres!D$4,$D265,0)</f>
        <v>0</v>
      </c>
      <c r="AX265" s="116">
        <f>IF($G265=Paramètres!D$5,$D265,0)</f>
        <v>0</v>
      </c>
      <c r="AY265" s="116">
        <f>IF($G265=Paramètres!D$6,$D265,0)</f>
        <v>0</v>
      </c>
      <c r="AZ265" s="116">
        <f>IF($G265=Paramètres!D$7,$D265,0)</f>
        <v>0</v>
      </c>
      <c r="BA265" s="116">
        <f>IF($G265=Paramètres!D$8,$D265,0)</f>
        <v>0</v>
      </c>
      <c r="BB265" s="116">
        <f>IF($G265=Paramètres!D$9,$D265,0)</f>
        <v>0</v>
      </c>
      <c r="BC265" s="116">
        <f>IF($G265=Paramètres!D$10,$D265,0)</f>
        <v>0</v>
      </c>
      <c r="BD265" s="116">
        <f>IF($G265=Paramètres!D$11,$D265,0)</f>
        <v>0</v>
      </c>
      <c r="BE265" s="116">
        <f>IF($G265=Paramètres!D$12,$D265,0)</f>
        <v>0</v>
      </c>
      <c r="BF265" s="116">
        <f>IF($G265=Paramètres!E$2,$D265,0)</f>
        <v>0</v>
      </c>
      <c r="BG265" s="116">
        <f>IF($G265=Paramètres!E$3,$D265,0)</f>
        <v>0</v>
      </c>
      <c r="BH265" s="116">
        <f>IF($G265=Paramètres!E$4,$D265,0)</f>
        <v>0</v>
      </c>
      <c r="BI265" s="116">
        <f>IF($G265=Paramètres!F$2,$D265,0)</f>
        <v>0</v>
      </c>
      <c r="BJ265" s="116">
        <f>IF($G265=Paramètres!F$3,$D265,0)</f>
        <v>0</v>
      </c>
      <c r="BK265" s="116">
        <f>IF($G265=Paramètres!F$5,$D265,0)</f>
        <v>0</v>
      </c>
      <c r="BL265" s="116">
        <f>IF($G265=Paramètres!F$6,$D265,0)</f>
        <v>0</v>
      </c>
      <c r="BM265" s="116">
        <f>IF($G265=Paramètres!F$7,$D265,0)</f>
        <v>0</v>
      </c>
      <c r="BN265" s="116">
        <f>IF($G265=Paramètres!F$8,$D265,0)</f>
        <v>0</v>
      </c>
      <c r="BO265" s="116">
        <f>IF($G265=Paramètres!F$9,$D265,0)</f>
        <v>0</v>
      </c>
      <c r="BP265" s="116">
        <f t="shared" si="157"/>
        <v>0</v>
      </c>
      <c r="BQ265" s="116">
        <f>IF($G265=Paramètres!H$6,$D265,0)</f>
        <v>0</v>
      </c>
      <c r="BR265" s="116">
        <f>IF($G265=Paramètres!I$2,$D265,0)</f>
        <v>0</v>
      </c>
      <c r="BS265" s="116">
        <f>IF($G265=Paramètres!I$3,$D265,0)</f>
        <v>0</v>
      </c>
      <c r="BT265" s="116">
        <f>IF($G265=Paramètres!I$4,$D265,0)</f>
        <v>0</v>
      </c>
      <c r="BU265" s="116">
        <f>IF($G265=Paramètres!J$2,$D265,0)</f>
        <v>0</v>
      </c>
      <c r="BV265" s="116">
        <f>IF($G265=Paramètres!J$3,$D265,0)</f>
        <v>0</v>
      </c>
      <c r="BW265" s="116">
        <f>IF($G265=Paramètres!J$4,$D265,0)</f>
        <v>0</v>
      </c>
      <c r="BX265" s="116">
        <f t="shared" si="159"/>
        <v>0</v>
      </c>
      <c r="BY265" s="116">
        <f t="shared" si="160"/>
        <v>0</v>
      </c>
      <c r="BZ265" s="116">
        <f t="shared" si="161"/>
        <v>0</v>
      </c>
      <c r="CA265" s="116">
        <f t="shared" si="162"/>
        <v>0</v>
      </c>
      <c r="CB265" s="116">
        <f t="shared" si="163"/>
        <v>0</v>
      </c>
      <c r="CC265" s="116">
        <f t="shared" si="164"/>
        <v>0</v>
      </c>
      <c r="CD265" s="116">
        <f t="shared" si="165"/>
        <v>0</v>
      </c>
      <c r="CE265" s="116">
        <f t="shared" si="166"/>
        <v>0</v>
      </c>
      <c r="CF265" s="116">
        <f t="shared" si="167"/>
        <v>0</v>
      </c>
      <c r="CG265" s="116">
        <f t="shared" si="168"/>
        <v>0</v>
      </c>
      <c r="CH265" s="116">
        <f t="shared" si="169"/>
        <v>0</v>
      </c>
      <c r="CI265" s="116">
        <f t="shared" si="170"/>
        <v>0</v>
      </c>
      <c r="CJ265" s="116">
        <f t="shared" si="171"/>
        <v>0</v>
      </c>
      <c r="CK265" s="116">
        <f t="shared" si="172"/>
        <v>0</v>
      </c>
      <c r="CL265" s="116">
        <f t="shared" si="173"/>
        <v>0</v>
      </c>
      <c r="CM265" s="116">
        <f t="shared" si="174"/>
        <v>0</v>
      </c>
      <c r="CN265" s="116">
        <f t="shared" si="175"/>
        <v>0</v>
      </c>
      <c r="CO265" s="116">
        <f t="shared" si="176"/>
        <v>0</v>
      </c>
      <c r="CP265" s="116">
        <f t="shared" si="177"/>
        <v>0</v>
      </c>
      <c r="CQ265" s="116">
        <f t="shared" si="178"/>
        <v>0</v>
      </c>
      <c r="CR265" s="116">
        <f t="shared" si="179"/>
        <v>0</v>
      </c>
      <c r="CS265" s="116">
        <f t="shared" si="180"/>
        <v>0</v>
      </c>
      <c r="CT265" s="116">
        <f t="shared" si="181"/>
        <v>0</v>
      </c>
      <c r="CU265" s="116">
        <f t="shared" si="182"/>
        <v>0</v>
      </c>
    </row>
    <row r="266" spans="5:99">
      <c r="E266" s="106"/>
      <c r="F266" s="109"/>
      <c r="G266" s="109"/>
      <c r="H266" s="109"/>
      <c r="I266" s="109"/>
      <c r="J266" s="110" t="str">
        <f t="shared" si="158"/>
        <v/>
      </c>
      <c r="K266" s="116">
        <f>IF(MONTH($B266)=1,IF($G266=Paramètres!H$2,$D266,0),0)</f>
        <v>0</v>
      </c>
      <c r="L266" s="116">
        <f>IF(OR(MONTH($B266)=1,MONTH($B266)=2,MONTH($B266)=3),IF($G266=Paramètres!H$3,$D266,0),0)</f>
        <v>0</v>
      </c>
      <c r="M266" s="116">
        <f>IF(OR(MONTH($B266)=1,MONTH($B266)=2,MONTH($B266)=3),IF($G266=Paramètres!H$4,$D266,0),0)</f>
        <v>0</v>
      </c>
      <c r="N266" s="116">
        <f>IF(OR(MONTH($B266)=1,MONTH($B266)=2,MONTH($B266)=3),IF($G266=Paramètres!H$5,$D266,0),0)</f>
        <v>0</v>
      </c>
      <c r="O266" s="116">
        <f>IF(MONTH($B266)=1,IF($G266=Paramètres!F$4,$D266,0),0)</f>
        <v>0</v>
      </c>
      <c r="P266" s="116">
        <f>IF(MONTH($B266)=2,IF($G266=Paramètres!$H$2,$D266,0),0)</f>
        <v>0</v>
      </c>
      <c r="Q266" s="116">
        <f>IF(MONTH($B266)=2,IF($G266=Paramètres!$F$4,$D266,0),0)</f>
        <v>0</v>
      </c>
      <c r="R266" s="116">
        <f>IF(MONTH($B266)=3,IF($G266=Paramètres!$H$2,$D266,0),0)</f>
        <v>0</v>
      </c>
      <c r="S266" s="116">
        <f>IF(MONTH($B266)=3,IF($G266=Paramètres!$F$4,$D266,0),0)</f>
        <v>0</v>
      </c>
      <c r="T266" s="116">
        <f>IF(MONTH($B266)=4,IF($G266=Paramètres!$H$2,$D266,0),0)</f>
        <v>0</v>
      </c>
      <c r="U266" s="116">
        <f>IF(OR(MONTH($B266)=4,MONTH($B266)=5,MONTH($B266)=6),IF($G266=Paramètres!$H$3,$D266,0),0)</f>
        <v>0</v>
      </c>
      <c r="V266" s="116">
        <f>IF(OR(MONTH($B266)=4,MONTH($B266)=5,MONTH($B266)=6),IF($G266=Paramètres!$H$4,$D266,0),0)</f>
        <v>0</v>
      </c>
      <c r="W266" s="116">
        <f>IF(OR(MONTH($B266)=4,MONTH($B266)=5,MONTH($B266)=6),IF($G266=Paramètres!$H$5,$D266,0),0)</f>
        <v>0</v>
      </c>
      <c r="X266" s="116">
        <f>IF(MONTH($B266)=4,IF($G266=Paramètres!$F$4,$D266,0),0)</f>
        <v>0</v>
      </c>
      <c r="Y266" s="116">
        <f>IF(MONTH($B266)=5,IF($G266=Paramètres!$H$2,$D266,0),0)</f>
        <v>0</v>
      </c>
      <c r="Z266" s="116">
        <f>IF(MONTH($B266)=5,IF($G266=Paramètres!$F$4,$D266,0),0)</f>
        <v>0</v>
      </c>
      <c r="AA266" s="116">
        <f>IF(MONTH($B266)=6,IF($G266=Paramètres!$H$2,$D266,0),0)</f>
        <v>0</v>
      </c>
      <c r="AB266" s="116">
        <f>IF(MONTH($B266)=6,IF($G266=Paramètres!$F$4,$D266,0),0)</f>
        <v>0</v>
      </c>
      <c r="AC266" s="116">
        <f>IF(MONTH($B266)=7,IF($G266=Paramètres!$H$2,$D266,0),0)</f>
        <v>0</v>
      </c>
      <c r="AD266" s="116">
        <f>IF(OR(MONTH($B266)=7,MONTH($B266)=8,MONTH($B266)=9),IF($G266=Paramètres!$H$3,$D266,0),0)</f>
        <v>0</v>
      </c>
      <c r="AE266" s="116">
        <f>IF(OR(MONTH($B266)=7,MONTH($B266)=8,MONTH($B266)=9),IF($G266=Paramètres!$H$4,$D266,0),0)</f>
        <v>0</v>
      </c>
      <c r="AF266" s="116">
        <f>IF(OR(MONTH($B266)=7,MONTH($B266)=8,MONTH($B266)=9),IF($G266=Paramètres!$H$5,$D266,0),0)</f>
        <v>0</v>
      </c>
      <c r="AG266" s="116">
        <f>IF(MONTH($B266)=7,IF($G266=Paramètres!$F$4,$D266,0),0)</f>
        <v>0</v>
      </c>
      <c r="AH266" s="116">
        <f>IF(MONTH($B266)=8,IF($G266=Paramètres!$H$2,$D266,0),0)</f>
        <v>0</v>
      </c>
      <c r="AI266" s="116">
        <f>IF(MONTH($B266)=8,IF($G266=Paramètres!$F$4,$D266,0),0)</f>
        <v>0</v>
      </c>
      <c r="AJ266" s="116">
        <f>IF(MONTH($B266)=9,IF($G266=Paramètres!$H$2,$D266,0),0)</f>
        <v>0</v>
      </c>
      <c r="AK266" s="116">
        <f>IF(MONTH($B266)=9,IF($G266=Paramètres!$F$4,$D266,0),0)</f>
        <v>0</v>
      </c>
      <c r="AL266" s="116">
        <f>IF(MONTH($B266)=10,IF($G266=Paramètres!$H$2,$D266,0),0)</f>
        <v>0</v>
      </c>
      <c r="AM266" s="116">
        <f>IF(OR(MONTH($B266)=10,MONTH($B266)=11,MONTH($B266)=12),IF($G266=Paramètres!$H$3,$D266,0),0)</f>
        <v>0</v>
      </c>
      <c r="AN266" s="116">
        <f>IF(OR(MONTH($B266)=10,MONTH($B266)=11,MONTH($B266)=12),IF($G266=Paramètres!$H$4,$D266,0),0)</f>
        <v>0</v>
      </c>
      <c r="AO266" s="116">
        <f>IF(OR(MONTH($B266)=10,MONTH($B266)=11,MONTH($B266)=12),IF($G266=Paramètres!$H$5,$D266,0),0)</f>
        <v>0</v>
      </c>
      <c r="AP266" s="116">
        <f>IF(MONTH($B266)=10,IF($G266=Paramètres!$F$4,$D266,0),0)</f>
        <v>0</v>
      </c>
      <c r="AQ266" s="116">
        <f>IF(MONTH($B266)=11,IF($G266=Paramètres!$H$2,$D266,0),0)</f>
        <v>0</v>
      </c>
      <c r="AR266" s="116">
        <f>IF(MONTH($B266)=11,IF($G266=Paramètres!$F$4,$D266,0),0)</f>
        <v>0</v>
      </c>
      <c r="AS266" s="116">
        <f>IF(MONTH($B266)=12,IF($G266=Paramètres!$H$2,$D266,0),0)</f>
        <v>0</v>
      </c>
      <c r="AT266" s="116">
        <f>IF(MONTH($B266)=12,IF($G266=Paramètres!$F$4,$D266,0),0)</f>
        <v>0</v>
      </c>
      <c r="AU266" s="116">
        <f>IF($G266=Paramètres!D$2,$D266,0)</f>
        <v>0</v>
      </c>
      <c r="AV266" s="116">
        <f>IF($G266=Paramètres!D$3,$D266,0)</f>
        <v>0</v>
      </c>
      <c r="AW266" s="116">
        <f>IF($G266=Paramètres!D$4,$D266,0)</f>
        <v>0</v>
      </c>
      <c r="AX266" s="116">
        <f>IF($G266=Paramètres!D$5,$D266,0)</f>
        <v>0</v>
      </c>
      <c r="AY266" s="116">
        <f>IF($G266=Paramètres!D$6,$D266,0)</f>
        <v>0</v>
      </c>
      <c r="AZ266" s="116">
        <f>IF($G266=Paramètres!D$7,$D266,0)</f>
        <v>0</v>
      </c>
      <c r="BA266" s="116">
        <f>IF($G266=Paramètres!D$8,$D266,0)</f>
        <v>0</v>
      </c>
      <c r="BB266" s="116">
        <f>IF($G266=Paramètres!D$9,$D266,0)</f>
        <v>0</v>
      </c>
      <c r="BC266" s="116">
        <f>IF($G266=Paramètres!D$10,$D266,0)</f>
        <v>0</v>
      </c>
      <c r="BD266" s="116">
        <f>IF($G266=Paramètres!D$11,$D266,0)</f>
        <v>0</v>
      </c>
      <c r="BE266" s="116">
        <f>IF($G266=Paramètres!D$12,$D266,0)</f>
        <v>0</v>
      </c>
      <c r="BF266" s="116">
        <f>IF($G266=Paramètres!E$2,$D266,0)</f>
        <v>0</v>
      </c>
      <c r="BG266" s="116">
        <f>IF($G266=Paramètres!E$3,$D266,0)</f>
        <v>0</v>
      </c>
      <c r="BH266" s="116">
        <f>IF($G266=Paramètres!E$4,$D266,0)</f>
        <v>0</v>
      </c>
      <c r="BI266" s="116">
        <f>IF($G266=Paramètres!F$2,$D266,0)</f>
        <v>0</v>
      </c>
      <c r="BJ266" s="116">
        <f>IF($G266=Paramètres!F$3,$D266,0)</f>
        <v>0</v>
      </c>
      <c r="BK266" s="116">
        <f>IF($G266=Paramètres!F$5,$D266,0)</f>
        <v>0</v>
      </c>
      <c r="BL266" s="116">
        <f>IF($G266=Paramètres!F$6,$D266,0)</f>
        <v>0</v>
      </c>
      <c r="BM266" s="116">
        <f>IF($G266=Paramètres!F$7,$D266,0)</f>
        <v>0</v>
      </c>
      <c r="BN266" s="116">
        <f>IF($G266=Paramètres!F$8,$D266,0)</f>
        <v>0</v>
      </c>
      <c r="BO266" s="116">
        <f>IF($G266=Paramètres!F$9,$D266,0)</f>
        <v>0</v>
      </c>
      <c r="BP266" s="116">
        <f t="shared" si="157"/>
        <v>0</v>
      </c>
      <c r="BQ266" s="116">
        <f>IF($G266=Paramètres!H$6,$D266,0)</f>
        <v>0</v>
      </c>
      <c r="BR266" s="116">
        <f>IF($G266=Paramètres!I$2,$D266,0)</f>
        <v>0</v>
      </c>
      <c r="BS266" s="116">
        <f>IF($G266=Paramètres!I$3,$D266,0)</f>
        <v>0</v>
      </c>
      <c r="BT266" s="116">
        <f>IF($G266=Paramètres!I$4,$D266,0)</f>
        <v>0</v>
      </c>
      <c r="BU266" s="116">
        <f>IF($G266=Paramètres!J$2,$D266,0)</f>
        <v>0</v>
      </c>
      <c r="BV266" s="116">
        <f>IF($G266=Paramètres!J$3,$D266,0)</f>
        <v>0</v>
      </c>
      <c r="BW266" s="116">
        <f>IF($G266=Paramètres!J$4,$D266,0)</f>
        <v>0</v>
      </c>
      <c r="BX266" s="116">
        <f t="shared" si="159"/>
        <v>0</v>
      </c>
      <c r="BY266" s="116">
        <f t="shared" si="160"/>
        <v>0</v>
      </c>
      <c r="BZ266" s="116">
        <f t="shared" si="161"/>
        <v>0</v>
      </c>
      <c r="CA266" s="116">
        <f t="shared" si="162"/>
        <v>0</v>
      </c>
      <c r="CB266" s="116">
        <f t="shared" si="163"/>
        <v>0</v>
      </c>
      <c r="CC266" s="116">
        <f t="shared" si="164"/>
        <v>0</v>
      </c>
      <c r="CD266" s="116">
        <f t="shared" si="165"/>
        <v>0</v>
      </c>
      <c r="CE266" s="116">
        <f t="shared" si="166"/>
        <v>0</v>
      </c>
      <c r="CF266" s="116">
        <f t="shared" si="167"/>
        <v>0</v>
      </c>
      <c r="CG266" s="116">
        <f t="shared" si="168"/>
        <v>0</v>
      </c>
      <c r="CH266" s="116">
        <f t="shared" si="169"/>
        <v>0</v>
      </c>
      <c r="CI266" s="116">
        <f t="shared" si="170"/>
        <v>0</v>
      </c>
      <c r="CJ266" s="116">
        <f t="shared" si="171"/>
        <v>0</v>
      </c>
      <c r="CK266" s="116">
        <f t="shared" si="172"/>
        <v>0</v>
      </c>
      <c r="CL266" s="116">
        <f t="shared" si="173"/>
        <v>0</v>
      </c>
      <c r="CM266" s="116">
        <f t="shared" si="174"/>
        <v>0</v>
      </c>
      <c r="CN266" s="116">
        <f t="shared" si="175"/>
        <v>0</v>
      </c>
      <c r="CO266" s="116">
        <f t="shared" si="176"/>
        <v>0</v>
      </c>
      <c r="CP266" s="116">
        <f t="shared" si="177"/>
        <v>0</v>
      </c>
      <c r="CQ266" s="116">
        <f t="shared" si="178"/>
        <v>0</v>
      </c>
      <c r="CR266" s="116">
        <f t="shared" si="179"/>
        <v>0</v>
      </c>
      <c r="CS266" s="116">
        <f t="shared" si="180"/>
        <v>0</v>
      </c>
      <c r="CT266" s="116">
        <f t="shared" si="181"/>
        <v>0</v>
      </c>
      <c r="CU266" s="116">
        <f t="shared" si="182"/>
        <v>0</v>
      </c>
    </row>
    <row r="267" spans="5:99">
      <c r="E267" s="106"/>
      <c r="F267" s="109"/>
      <c r="G267" s="109"/>
      <c r="H267" s="109"/>
      <c r="I267" s="109"/>
      <c r="J267" s="110" t="str">
        <f t="shared" si="158"/>
        <v/>
      </c>
      <c r="K267" s="116">
        <f>IF(MONTH($B267)=1,IF($G267=Paramètres!H$2,$D267,0),0)</f>
        <v>0</v>
      </c>
      <c r="L267" s="116">
        <f>IF(OR(MONTH($B267)=1,MONTH($B267)=2,MONTH($B267)=3),IF($G267=Paramètres!H$3,$D267,0),0)</f>
        <v>0</v>
      </c>
      <c r="M267" s="116">
        <f>IF(OR(MONTH($B267)=1,MONTH($B267)=2,MONTH($B267)=3),IF($G267=Paramètres!H$4,$D267,0),0)</f>
        <v>0</v>
      </c>
      <c r="N267" s="116">
        <f>IF(OR(MONTH($B267)=1,MONTH($B267)=2,MONTH($B267)=3),IF($G267=Paramètres!H$5,$D267,0),0)</f>
        <v>0</v>
      </c>
      <c r="O267" s="116">
        <f>IF(MONTH($B267)=1,IF($G267=Paramètres!F$4,$D267,0),0)</f>
        <v>0</v>
      </c>
      <c r="P267" s="116">
        <f>IF(MONTH($B267)=2,IF($G267=Paramètres!$H$2,$D267,0),0)</f>
        <v>0</v>
      </c>
      <c r="Q267" s="116">
        <f>IF(MONTH($B267)=2,IF($G267=Paramètres!$F$4,$D267,0),0)</f>
        <v>0</v>
      </c>
      <c r="R267" s="116">
        <f>IF(MONTH($B267)=3,IF($G267=Paramètres!$H$2,$D267,0),0)</f>
        <v>0</v>
      </c>
      <c r="S267" s="116">
        <f>IF(MONTH($B267)=3,IF($G267=Paramètres!$F$4,$D267,0),0)</f>
        <v>0</v>
      </c>
      <c r="T267" s="116">
        <f>IF(MONTH($B267)=4,IF($G267=Paramètres!$H$2,$D267,0),0)</f>
        <v>0</v>
      </c>
      <c r="U267" s="116">
        <f>IF(OR(MONTH($B267)=4,MONTH($B267)=5,MONTH($B267)=6),IF($G267=Paramètres!$H$3,$D267,0),0)</f>
        <v>0</v>
      </c>
      <c r="V267" s="116">
        <f>IF(OR(MONTH($B267)=4,MONTH($B267)=5,MONTH($B267)=6),IF($G267=Paramètres!$H$4,$D267,0),0)</f>
        <v>0</v>
      </c>
      <c r="W267" s="116">
        <f>IF(OR(MONTH($B267)=4,MONTH($B267)=5,MONTH($B267)=6),IF($G267=Paramètres!$H$5,$D267,0),0)</f>
        <v>0</v>
      </c>
      <c r="X267" s="116">
        <f>IF(MONTH($B267)=4,IF($G267=Paramètres!$F$4,$D267,0),0)</f>
        <v>0</v>
      </c>
      <c r="Y267" s="116">
        <f>IF(MONTH($B267)=5,IF($G267=Paramètres!$H$2,$D267,0),0)</f>
        <v>0</v>
      </c>
      <c r="Z267" s="116">
        <f>IF(MONTH($B267)=5,IF($G267=Paramètres!$F$4,$D267,0),0)</f>
        <v>0</v>
      </c>
      <c r="AA267" s="116">
        <f>IF(MONTH($B267)=6,IF($G267=Paramètres!$H$2,$D267,0),0)</f>
        <v>0</v>
      </c>
      <c r="AB267" s="116">
        <f>IF(MONTH($B267)=6,IF($G267=Paramètres!$F$4,$D267,0),0)</f>
        <v>0</v>
      </c>
      <c r="AC267" s="116">
        <f>IF(MONTH($B267)=7,IF($G267=Paramètres!$H$2,$D267,0),0)</f>
        <v>0</v>
      </c>
      <c r="AD267" s="116">
        <f>IF(OR(MONTH($B267)=7,MONTH($B267)=8,MONTH($B267)=9),IF($G267=Paramètres!$H$3,$D267,0),0)</f>
        <v>0</v>
      </c>
      <c r="AE267" s="116">
        <f>IF(OR(MONTH($B267)=7,MONTH($B267)=8,MONTH($B267)=9),IF($G267=Paramètres!$H$4,$D267,0),0)</f>
        <v>0</v>
      </c>
      <c r="AF267" s="116">
        <f>IF(OR(MONTH($B267)=7,MONTH($B267)=8,MONTH($B267)=9),IF($G267=Paramètres!$H$5,$D267,0),0)</f>
        <v>0</v>
      </c>
      <c r="AG267" s="116">
        <f>IF(MONTH($B267)=7,IF($G267=Paramètres!$F$4,$D267,0),0)</f>
        <v>0</v>
      </c>
      <c r="AH267" s="116">
        <f>IF(MONTH($B267)=8,IF($G267=Paramètres!$H$2,$D267,0),0)</f>
        <v>0</v>
      </c>
      <c r="AI267" s="116">
        <f>IF(MONTH($B267)=8,IF($G267=Paramètres!$F$4,$D267,0),0)</f>
        <v>0</v>
      </c>
      <c r="AJ267" s="116">
        <f>IF(MONTH($B267)=9,IF($G267=Paramètres!$H$2,$D267,0),0)</f>
        <v>0</v>
      </c>
      <c r="AK267" s="116">
        <f>IF(MONTH($B267)=9,IF($G267=Paramètres!$F$4,$D267,0),0)</f>
        <v>0</v>
      </c>
      <c r="AL267" s="116">
        <f>IF(MONTH($B267)=10,IF($G267=Paramètres!$H$2,$D267,0),0)</f>
        <v>0</v>
      </c>
      <c r="AM267" s="116">
        <f>IF(OR(MONTH($B267)=10,MONTH($B267)=11,MONTH($B267)=12),IF($G267=Paramètres!$H$3,$D267,0),0)</f>
        <v>0</v>
      </c>
      <c r="AN267" s="116">
        <f>IF(OR(MONTH($B267)=10,MONTH($B267)=11,MONTH($B267)=12),IF($G267=Paramètres!$H$4,$D267,0),0)</f>
        <v>0</v>
      </c>
      <c r="AO267" s="116">
        <f>IF(OR(MONTH($B267)=10,MONTH($B267)=11,MONTH($B267)=12),IF($G267=Paramètres!$H$5,$D267,0),0)</f>
        <v>0</v>
      </c>
      <c r="AP267" s="116">
        <f>IF(MONTH($B267)=10,IF($G267=Paramètres!$F$4,$D267,0),0)</f>
        <v>0</v>
      </c>
      <c r="AQ267" s="116">
        <f>IF(MONTH($B267)=11,IF($G267=Paramètres!$H$2,$D267,0),0)</f>
        <v>0</v>
      </c>
      <c r="AR267" s="116">
        <f>IF(MONTH($B267)=11,IF($G267=Paramètres!$F$4,$D267,0),0)</f>
        <v>0</v>
      </c>
      <c r="AS267" s="116">
        <f>IF(MONTH($B267)=12,IF($G267=Paramètres!$H$2,$D267,0),0)</f>
        <v>0</v>
      </c>
      <c r="AT267" s="116">
        <f>IF(MONTH($B267)=12,IF($G267=Paramètres!$F$4,$D267,0),0)</f>
        <v>0</v>
      </c>
      <c r="AU267" s="116">
        <f>IF($G267=Paramètres!D$2,$D267,0)</f>
        <v>0</v>
      </c>
      <c r="AV267" s="116">
        <f>IF($G267=Paramètres!D$3,$D267,0)</f>
        <v>0</v>
      </c>
      <c r="AW267" s="116">
        <f>IF($G267=Paramètres!D$4,$D267,0)</f>
        <v>0</v>
      </c>
      <c r="AX267" s="116">
        <f>IF($G267=Paramètres!D$5,$D267,0)</f>
        <v>0</v>
      </c>
      <c r="AY267" s="116">
        <f>IF($G267=Paramètres!D$6,$D267,0)</f>
        <v>0</v>
      </c>
      <c r="AZ267" s="116">
        <f>IF($G267=Paramètres!D$7,$D267,0)</f>
        <v>0</v>
      </c>
      <c r="BA267" s="116">
        <f>IF($G267=Paramètres!D$8,$D267,0)</f>
        <v>0</v>
      </c>
      <c r="BB267" s="116">
        <f>IF($G267=Paramètres!D$9,$D267,0)</f>
        <v>0</v>
      </c>
      <c r="BC267" s="116">
        <f>IF($G267=Paramètres!D$10,$D267,0)</f>
        <v>0</v>
      </c>
      <c r="BD267" s="116">
        <f>IF($G267=Paramètres!D$11,$D267,0)</f>
        <v>0</v>
      </c>
      <c r="BE267" s="116">
        <f>IF($G267=Paramètres!D$12,$D267,0)</f>
        <v>0</v>
      </c>
      <c r="BF267" s="116">
        <f>IF($G267=Paramètres!E$2,$D267,0)</f>
        <v>0</v>
      </c>
      <c r="BG267" s="116">
        <f>IF($G267=Paramètres!E$3,$D267,0)</f>
        <v>0</v>
      </c>
      <c r="BH267" s="116">
        <f>IF($G267=Paramètres!E$4,$D267,0)</f>
        <v>0</v>
      </c>
      <c r="BI267" s="116">
        <f>IF($G267=Paramètres!F$2,$D267,0)</f>
        <v>0</v>
      </c>
      <c r="BJ267" s="116">
        <f>IF($G267=Paramètres!F$3,$D267,0)</f>
        <v>0</v>
      </c>
      <c r="BK267" s="116">
        <f>IF($G267=Paramètres!F$5,$D267,0)</f>
        <v>0</v>
      </c>
      <c r="BL267" s="116">
        <f>IF($G267=Paramètres!F$6,$D267,0)</f>
        <v>0</v>
      </c>
      <c r="BM267" s="116">
        <f>IF($G267=Paramètres!F$7,$D267,0)</f>
        <v>0</v>
      </c>
      <c r="BN267" s="116">
        <f>IF($G267=Paramètres!F$8,$D267,0)</f>
        <v>0</v>
      </c>
      <c r="BO267" s="116">
        <f>IF($G267=Paramètres!F$9,$D267,0)</f>
        <v>0</v>
      </c>
      <c r="BP267" s="116">
        <f t="shared" si="157"/>
        <v>0</v>
      </c>
      <c r="BQ267" s="116">
        <f>IF($G267=Paramètres!H$6,$D267,0)</f>
        <v>0</v>
      </c>
      <c r="BR267" s="116">
        <f>IF($G267=Paramètres!I$2,$D267,0)</f>
        <v>0</v>
      </c>
      <c r="BS267" s="116">
        <f>IF($G267=Paramètres!I$3,$D267,0)</f>
        <v>0</v>
      </c>
      <c r="BT267" s="116">
        <f>IF($G267=Paramètres!I$4,$D267,0)</f>
        <v>0</v>
      </c>
      <c r="BU267" s="116">
        <f>IF($G267=Paramètres!J$2,$D267,0)</f>
        <v>0</v>
      </c>
      <c r="BV267" s="116">
        <f>IF($G267=Paramètres!J$3,$D267,0)</f>
        <v>0</v>
      </c>
      <c r="BW267" s="116">
        <f>IF($G267=Paramètres!J$4,$D267,0)</f>
        <v>0</v>
      </c>
      <c r="BX267" s="116">
        <f t="shared" si="159"/>
        <v>0</v>
      </c>
      <c r="BY267" s="116">
        <f t="shared" si="160"/>
        <v>0</v>
      </c>
      <c r="BZ267" s="116">
        <f t="shared" si="161"/>
        <v>0</v>
      </c>
      <c r="CA267" s="116">
        <f t="shared" si="162"/>
        <v>0</v>
      </c>
      <c r="CB267" s="116">
        <f t="shared" si="163"/>
        <v>0</v>
      </c>
      <c r="CC267" s="116">
        <f t="shared" si="164"/>
        <v>0</v>
      </c>
      <c r="CD267" s="116">
        <f t="shared" si="165"/>
        <v>0</v>
      </c>
      <c r="CE267" s="116">
        <f t="shared" si="166"/>
        <v>0</v>
      </c>
      <c r="CF267" s="116">
        <f t="shared" si="167"/>
        <v>0</v>
      </c>
      <c r="CG267" s="116">
        <f t="shared" si="168"/>
        <v>0</v>
      </c>
      <c r="CH267" s="116">
        <f t="shared" si="169"/>
        <v>0</v>
      </c>
      <c r="CI267" s="116">
        <f t="shared" si="170"/>
        <v>0</v>
      </c>
      <c r="CJ267" s="116">
        <f t="shared" si="171"/>
        <v>0</v>
      </c>
      <c r="CK267" s="116">
        <f t="shared" si="172"/>
        <v>0</v>
      </c>
      <c r="CL267" s="116">
        <f t="shared" si="173"/>
        <v>0</v>
      </c>
      <c r="CM267" s="116">
        <f t="shared" si="174"/>
        <v>0</v>
      </c>
      <c r="CN267" s="116">
        <f t="shared" si="175"/>
        <v>0</v>
      </c>
      <c r="CO267" s="116">
        <f t="shared" si="176"/>
        <v>0</v>
      </c>
      <c r="CP267" s="116">
        <f t="shared" si="177"/>
        <v>0</v>
      </c>
      <c r="CQ267" s="116">
        <f t="shared" si="178"/>
        <v>0</v>
      </c>
      <c r="CR267" s="116">
        <f t="shared" si="179"/>
        <v>0</v>
      </c>
      <c r="CS267" s="116">
        <f t="shared" si="180"/>
        <v>0</v>
      </c>
      <c r="CT267" s="116">
        <f t="shared" si="181"/>
        <v>0</v>
      </c>
      <c r="CU267" s="116">
        <f t="shared" si="182"/>
        <v>0</v>
      </c>
    </row>
    <row r="268" spans="5:99">
      <c r="E268" s="106"/>
      <c r="F268" s="109"/>
      <c r="G268" s="109"/>
      <c r="H268" s="109"/>
      <c r="I268" s="109"/>
      <c r="J268" s="110" t="str">
        <f t="shared" si="158"/>
        <v/>
      </c>
      <c r="K268" s="116">
        <f>IF(MONTH($B268)=1,IF($G268=Paramètres!H$2,$D268,0),0)</f>
        <v>0</v>
      </c>
      <c r="L268" s="116">
        <f>IF(OR(MONTH($B268)=1,MONTH($B268)=2,MONTH($B268)=3),IF($G268=Paramètres!H$3,$D268,0),0)</f>
        <v>0</v>
      </c>
      <c r="M268" s="116">
        <f>IF(OR(MONTH($B268)=1,MONTH($B268)=2,MONTH($B268)=3),IF($G268=Paramètres!H$4,$D268,0),0)</f>
        <v>0</v>
      </c>
      <c r="N268" s="116">
        <f>IF(OR(MONTH($B268)=1,MONTH($B268)=2,MONTH($B268)=3),IF($G268=Paramètres!H$5,$D268,0),0)</f>
        <v>0</v>
      </c>
      <c r="O268" s="116">
        <f>IF(MONTH($B268)=1,IF($G268=Paramètres!F$4,$D268,0),0)</f>
        <v>0</v>
      </c>
      <c r="P268" s="116">
        <f>IF(MONTH($B268)=2,IF($G268=Paramètres!$H$2,$D268,0),0)</f>
        <v>0</v>
      </c>
      <c r="Q268" s="116">
        <f>IF(MONTH($B268)=2,IF($G268=Paramètres!$F$4,$D268,0),0)</f>
        <v>0</v>
      </c>
      <c r="R268" s="116">
        <f>IF(MONTH($B268)=3,IF($G268=Paramètres!$H$2,$D268,0),0)</f>
        <v>0</v>
      </c>
      <c r="S268" s="116">
        <f>IF(MONTH($B268)=3,IF($G268=Paramètres!$F$4,$D268,0),0)</f>
        <v>0</v>
      </c>
      <c r="T268" s="116">
        <f>IF(MONTH($B268)=4,IF($G268=Paramètres!$H$2,$D268,0),0)</f>
        <v>0</v>
      </c>
      <c r="U268" s="116">
        <f>IF(OR(MONTH($B268)=4,MONTH($B268)=5,MONTH($B268)=6),IF($G268=Paramètres!$H$3,$D268,0),0)</f>
        <v>0</v>
      </c>
      <c r="V268" s="116">
        <f>IF(OR(MONTH($B268)=4,MONTH($B268)=5,MONTH($B268)=6),IF($G268=Paramètres!$H$4,$D268,0),0)</f>
        <v>0</v>
      </c>
      <c r="W268" s="116">
        <f>IF(OR(MONTH($B268)=4,MONTH($B268)=5,MONTH($B268)=6),IF($G268=Paramètres!$H$5,$D268,0),0)</f>
        <v>0</v>
      </c>
      <c r="X268" s="116">
        <f>IF(MONTH($B268)=4,IF($G268=Paramètres!$F$4,$D268,0),0)</f>
        <v>0</v>
      </c>
      <c r="Y268" s="116">
        <f>IF(MONTH($B268)=5,IF($G268=Paramètres!$H$2,$D268,0),0)</f>
        <v>0</v>
      </c>
      <c r="Z268" s="116">
        <f>IF(MONTH($B268)=5,IF($G268=Paramètres!$F$4,$D268,0),0)</f>
        <v>0</v>
      </c>
      <c r="AA268" s="116">
        <f>IF(MONTH($B268)=6,IF($G268=Paramètres!$H$2,$D268,0),0)</f>
        <v>0</v>
      </c>
      <c r="AB268" s="116">
        <f>IF(MONTH($B268)=6,IF($G268=Paramètres!$F$4,$D268,0),0)</f>
        <v>0</v>
      </c>
      <c r="AC268" s="116">
        <f>IF(MONTH($B268)=7,IF($G268=Paramètres!$H$2,$D268,0),0)</f>
        <v>0</v>
      </c>
      <c r="AD268" s="116">
        <f>IF(OR(MONTH($B268)=7,MONTH($B268)=8,MONTH($B268)=9),IF($G268=Paramètres!$H$3,$D268,0),0)</f>
        <v>0</v>
      </c>
      <c r="AE268" s="116">
        <f>IF(OR(MONTH($B268)=7,MONTH($B268)=8,MONTH($B268)=9),IF($G268=Paramètres!$H$4,$D268,0),0)</f>
        <v>0</v>
      </c>
      <c r="AF268" s="116">
        <f>IF(OR(MONTH($B268)=7,MONTH($B268)=8,MONTH($B268)=9),IF($G268=Paramètres!$H$5,$D268,0),0)</f>
        <v>0</v>
      </c>
      <c r="AG268" s="116">
        <f>IF(MONTH($B268)=7,IF($G268=Paramètres!$F$4,$D268,0),0)</f>
        <v>0</v>
      </c>
      <c r="AH268" s="116">
        <f>IF(MONTH($B268)=8,IF($G268=Paramètres!$H$2,$D268,0),0)</f>
        <v>0</v>
      </c>
      <c r="AI268" s="116">
        <f>IF(MONTH($B268)=8,IF($G268=Paramètres!$F$4,$D268,0),0)</f>
        <v>0</v>
      </c>
      <c r="AJ268" s="116">
        <f>IF(MONTH($B268)=9,IF($G268=Paramètres!$H$2,$D268,0),0)</f>
        <v>0</v>
      </c>
      <c r="AK268" s="116">
        <f>IF(MONTH($B268)=9,IF($G268=Paramètres!$F$4,$D268,0),0)</f>
        <v>0</v>
      </c>
      <c r="AL268" s="116">
        <f>IF(MONTH($B268)=10,IF($G268=Paramètres!$H$2,$D268,0),0)</f>
        <v>0</v>
      </c>
      <c r="AM268" s="116">
        <f>IF(OR(MONTH($B268)=10,MONTH($B268)=11,MONTH($B268)=12),IF($G268=Paramètres!$H$3,$D268,0),0)</f>
        <v>0</v>
      </c>
      <c r="AN268" s="116">
        <f>IF(OR(MONTH($B268)=10,MONTH($B268)=11,MONTH($B268)=12),IF($G268=Paramètres!$H$4,$D268,0),0)</f>
        <v>0</v>
      </c>
      <c r="AO268" s="116">
        <f>IF(OR(MONTH($B268)=10,MONTH($B268)=11,MONTH($B268)=12),IF($G268=Paramètres!$H$5,$D268,0),0)</f>
        <v>0</v>
      </c>
      <c r="AP268" s="116">
        <f>IF(MONTH($B268)=10,IF($G268=Paramètres!$F$4,$D268,0),0)</f>
        <v>0</v>
      </c>
      <c r="AQ268" s="116">
        <f>IF(MONTH($B268)=11,IF($G268=Paramètres!$H$2,$D268,0),0)</f>
        <v>0</v>
      </c>
      <c r="AR268" s="116">
        <f>IF(MONTH($B268)=11,IF($G268=Paramètres!$F$4,$D268,0),0)</f>
        <v>0</v>
      </c>
      <c r="AS268" s="116">
        <f>IF(MONTH($B268)=12,IF($G268=Paramètres!$H$2,$D268,0),0)</f>
        <v>0</v>
      </c>
      <c r="AT268" s="116">
        <f>IF(MONTH($B268)=12,IF($G268=Paramètres!$F$4,$D268,0),0)</f>
        <v>0</v>
      </c>
      <c r="AU268" s="116">
        <f>IF($G268=Paramètres!D$2,$D268,0)</f>
        <v>0</v>
      </c>
      <c r="AV268" s="116">
        <f>IF($G268=Paramètres!D$3,$D268,0)</f>
        <v>0</v>
      </c>
      <c r="AW268" s="116">
        <f>IF($G268=Paramètres!D$4,$D268,0)</f>
        <v>0</v>
      </c>
      <c r="AX268" s="116">
        <f>IF($G268=Paramètres!D$5,$D268,0)</f>
        <v>0</v>
      </c>
      <c r="AY268" s="116">
        <f>IF($G268=Paramètres!D$6,$D268,0)</f>
        <v>0</v>
      </c>
      <c r="AZ268" s="116">
        <f>IF($G268=Paramètres!D$7,$D268,0)</f>
        <v>0</v>
      </c>
      <c r="BA268" s="116">
        <f>IF($G268=Paramètres!D$8,$D268,0)</f>
        <v>0</v>
      </c>
      <c r="BB268" s="116">
        <f>IF($G268=Paramètres!D$9,$D268,0)</f>
        <v>0</v>
      </c>
      <c r="BC268" s="116">
        <f>IF($G268=Paramètres!D$10,$D268,0)</f>
        <v>0</v>
      </c>
      <c r="BD268" s="116">
        <f>IF($G268=Paramètres!D$11,$D268,0)</f>
        <v>0</v>
      </c>
      <c r="BE268" s="116">
        <f>IF($G268=Paramètres!D$12,$D268,0)</f>
        <v>0</v>
      </c>
      <c r="BF268" s="116">
        <f>IF($G268=Paramètres!E$2,$D268,0)</f>
        <v>0</v>
      </c>
      <c r="BG268" s="116">
        <f>IF($G268=Paramètres!E$3,$D268,0)</f>
        <v>0</v>
      </c>
      <c r="BH268" s="116">
        <f>IF($G268=Paramètres!E$4,$D268,0)</f>
        <v>0</v>
      </c>
      <c r="BI268" s="116">
        <f>IF($G268=Paramètres!F$2,$D268,0)</f>
        <v>0</v>
      </c>
      <c r="BJ268" s="116">
        <f>IF($G268=Paramètres!F$3,$D268,0)</f>
        <v>0</v>
      </c>
      <c r="BK268" s="116">
        <f>IF($G268=Paramètres!F$5,$D268,0)</f>
        <v>0</v>
      </c>
      <c r="BL268" s="116">
        <f>IF($G268=Paramètres!F$6,$D268,0)</f>
        <v>0</v>
      </c>
      <c r="BM268" s="116">
        <f>IF($G268=Paramètres!F$7,$D268,0)</f>
        <v>0</v>
      </c>
      <c r="BN268" s="116">
        <f>IF($G268=Paramètres!F$8,$D268,0)</f>
        <v>0</v>
      </c>
      <c r="BO268" s="116">
        <f>IF($G268=Paramètres!F$9,$D268,0)</f>
        <v>0</v>
      </c>
      <c r="BP268" s="116">
        <f t="shared" si="157"/>
        <v>0</v>
      </c>
      <c r="BQ268" s="116">
        <f>IF($G268=Paramètres!H$6,$D268,0)</f>
        <v>0</v>
      </c>
      <c r="BR268" s="116">
        <f>IF($G268=Paramètres!I$2,$D268,0)</f>
        <v>0</v>
      </c>
      <c r="BS268" s="116">
        <f>IF($G268=Paramètres!I$3,$D268,0)</f>
        <v>0</v>
      </c>
      <c r="BT268" s="116">
        <f>IF($G268=Paramètres!I$4,$D268,0)</f>
        <v>0</v>
      </c>
      <c r="BU268" s="116">
        <f>IF($G268=Paramètres!J$2,$D268,0)</f>
        <v>0</v>
      </c>
      <c r="BV268" s="116">
        <f>IF($G268=Paramètres!J$3,$D268,0)</f>
        <v>0</v>
      </c>
      <c r="BW268" s="116">
        <f>IF($G268=Paramètres!J$4,$D268,0)</f>
        <v>0</v>
      </c>
      <c r="BX268" s="116">
        <f t="shared" si="159"/>
        <v>0</v>
      </c>
      <c r="BY268" s="116">
        <f t="shared" si="160"/>
        <v>0</v>
      </c>
      <c r="BZ268" s="116">
        <f t="shared" si="161"/>
        <v>0</v>
      </c>
      <c r="CA268" s="116">
        <f t="shared" si="162"/>
        <v>0</v>
      </c>
      <c r="CB268" s="116">
        <f t="shared" si="163"/>
        <v>0</v>
      </c>
      <c r="CC268" s="116">
        <f t="shared" si="164"/>
        <v>0</v>
      </c>
      <c r="CD268" s="116">
        <f t="shared" si="165"/>
        <v>0</v>
      </c>
      <c r="CE268" s="116">
        <f t="shared" si="166"/>
        <v>0</v>
      </c>
      <c r="CF268" s="116">
        <f t="shared" si="167"/>
        <v>0</v>
      </c>
      <c r="CG268" s="116">
        <f t="shared" si="168"/>
        <v>0</v>
      </c>
      <c r="CH268" s="116">
        <f t="shared" si="169"/>
        <v>0</v>
      </c>
      <c r="CI268" s="116">
        <f t="shared" si="170"/>
        <v>0</v>
      </c>
      <c r="CJ268" s="116">
        <f t="shared" si="171"/>
        <v>0</v>
      </c>
      <c r="CK268" s="116">
        <f t="shared" si="172"/>
        <v>0</v>
      </c>
      <c r="CL268" s="116">
        <f t="shared" si="173"/>
        <v>0</v>
      </c>
      <c r="CM268" s="116">
        <f t="shared" si="174"/>
        <v>0</v>
      </c>
      <c r="CN268" s="116">
        <f t="shared" si="175"/>
        <v>0</v>
      </c>
      <c r="CO268" s="116">
        <f t="shared" si="176"/>
        <v>0</v>
      </c>
      <c r="CP268" s="116">
        <f t="shared" si="177"/>
        <v>0</v>
      </c>
      <c r="CQ268" s="116">
        <f t="shared" si="178"/>
        <v>0</v>
      </c>
      <c r="CR268" s="116">
        <f t="shared" si="179"/>
        <v>0</v>
      </c>
      <c r="CS268" s="116">
        <f t="shared" si="180"/>
        <v>0</v>
      </c>
      <c r="CT268" s="116">
        <f t="shared" si="181"/>
        <v>0</v>
      </c>
      <c r="CU268" s="116">
        <f t="shared" si="182"/>
        <v>0</v>
      </c>
    </row>
    <row r="269" spans="5:99">
      <c r="E269" s="106"/>
      <c r="F269" s="109"/>
      <c r="G269" s="109"/>
      <c r="H269" s="109"/>
      <c r="I269" s="109"/>
      <c r="J269" s="110" t="str">
        <f t="shared" si="158"/>
        <v/>
      </c>
      <c r="K269" s="116">
        <f>IF(MONTH($B269)=1,IF($G269=Paramètres!H$2,$D269,0),0)</f>
        <v>0</v>
      </c>
      <c r="L269" s="116">
        <f>IF(OR(MONTH($B269)=1,MONTH($B269)=2,MONTH($B269)=3),IF($G269=Paramètres!H$3,$D269,0),0)</f>
        <v>0</v>
      </c>
      <c r="M269" s="116">
        <f>IF(OR(MONTH($B269)=1,MONTH($B269)=2,MONTH($B269)=3),IF($G269=Paramètres!H$4,$D269,0),0)</f>
        <v>0</v>
      </c>
      <c r="N269" s="116">
        <f>IF(OR(MONTH($B269)=1,MONTH($B269)=2,MONTH($B269)=3),IF($G269=Paramètres!H$5,$D269,0),0)</f>
        <v>0</v>
      </c>
      <c r="O269" s="116">
        <f>IF(MONTH($B269)=1,IF($G269=Paramètres!F$4,$D269,0),0)</f>
        <v>0</v>
      </c>
      <c r="P269" s="116">
        <f>IF(MONTH($B269)=2,IF($G269=Paramètres!$H$2,$D269,0),0)</f>
        <v>0</v>
      </c>
      <c r="Q269" s="116">
        <f>IF(MONTH($B269)=2,IF($G269=Paramètres!$F$4,$D269,0),0)</f>
        <v>0</v>
      </c>
      <c r="R269" s="116">
        <f>IF(MONTH($B269)=3,IF($G269=Paramètres!$H$2,$D269,0),0)</f>
        <v>0</v>
      </c>
      <c r="S269" s="116">
        <f>IF(MONTH($B269)=3,IF($G269=Paramètres!$F$4,$D269,0),0)</f>
        <v>0</v>
      </c>
      <c r="T269" s="116">
        <f>IF(MONTH($B269)=4,IF($G269=Paramètres!$H$2,$D269,0),0)</f>
        <v>0</v>
      </c>
      <c r="U269" s="116">
        <f>IF(OR(MONTH($B269)=4,MONTH($B269)=5,MONTH($B269)=6),IF($G269=Paramètres!$H$3,$D269,0),0)</f>
        <v>0</v>
      </c>
      <c r="V269" s="116">
        <f>IF(OR(MONTH($B269)=4,MONTH($B269)=5,MONTH($B269)=6),IF($G269=Paramètres!$H$4,$D269,0),0)</f>
        <v>0</v>
      </c>
      <c r="W269" s="116">
        <f>IF(OR(MONTH($B269)=4,MONTH($B269)=5,MONTH($B269)=6),IF($G269=Paramètres!$H$5,$D269,0),0)</f>
        <v>0</v>
      </c>
      <c r="X269" s="116">
        <f>IF(MONTH($B269)=4,IF($G269=Paramètres!$F$4,$D269,0),0)</f>
        <v>0</v>
      </c>
      <c r="Y269" s="116">
        <f>IF(MONTH($B269)=5,IF($G269=Paramètres!$H$2,$D269,0),0)</f>
        <v>0</v>
      </c>
      <c r="Z269" s="116">
        <f>IF(MONTH($B269)=5,IF($G269=Paramètres!$F$4,$D269,0),0)</f>
        <v>0</v>
      </c>
      <c r="AA269" s="116">
        <f>IF(MONTH($B269)=6,IF($G269=Paramètres!$H$2,$D269,0),0)</f>
        <v>0</v>
      </c>
      <c r="AB269" s="116">
        <f>IF(MONTH($B269)=6,IF($G269=Paramètres!$F$4,$D269,0),0)</f>
        <v>0</v>
      </c>
      <c r="AC269" s="116">
        <f>IF(MONTH($B269)=7,IF($G269=Paramètres!$H$2,$D269,0),0)</f>
        <v>0</v>
      </c>
      <c r="AD269" s="116">
        <f>IF(OR(MONTH($B269)=7,MONTH($B269)=8,MONTH($B269)=9),IF($G269=Paramètres!$H$3,$D269,0),0)</f>
        <v>0</v>
      </c>
      <c r="AE269" s="116">
        <f>IF(OR(MONTH($B269)=7,MONTH($B269)=8,MONTH($B269)=9),IF($G269=Paramètres!$H$4,$D269,0),0)</f>
        <v>0</v>
      </c>
      <c r="AF269" s="116">
        <f>IF(OR(MONTH($B269)=7,MONTH($B269)=8,MONTH($B269)=9),IF($G269=Paramètres!$H$5,$D269,0),0)</f>
        <v>0</v>
      </c>
      <c r="AG269" s="116">
        <f>IF(MONTH($B269)=7,IF($G269=Paramètres!$F$4,$D269,0),0)</f>
        <v>0</v>
      </c>
      <c r="AH269" s="116">
        <f>IF(MONTH($B269)=8,IF($G269=Paramètres!$H$2,$D269,0),0)</f>
        <v>0</v>
      </c>
      <c r="AI269" s="116">
        <f>IF(MONTH($B269)=8,IF($G269=Paramètres!$F$4,$D269,0),0)</f>
        <v>0</v>
      </c>
      <c r="AJ269" s="116">
        <f>IF(MONTH($B269)=9,IF($G269=Paramètres!$H$2,$D269,0),0)</f>
        <v>0</v>
      </c>
      <c r="AK269" s="116">
        <f>IF(MONTH($B269)=9,IF($G269=Paramètres!$F$4,$D269,0),0)</f>
        <v>0</v>
      </c>
      <c r="AL269" s="116">
        <f>IF(MONTH($B269)=10,IF($G269=Paramètres!$H$2,$D269,0),0)</f>
        <v>0</v>
      </c>
      <c r="AM269" s="116">
        <f>IF(OR(MONTH($B269)=10,MONTH($B269)=11,MONTH($B269)=12),IF($G269=Paramètres!$H$3,$D269,0),0)</f>
        <v>0</v>
      </c>
      <c r="AN269" s="116">
        <f>IF(OR(MONTH($B269)=10,MONTH($B269)=11,MONTH($B269)=12),IF($G269=Paramètres!$H$4,$D269,0),0)</f>
        <v>0</v>
      </c>
      <c r="AO269" s="116">
        <f>IF(OR(MONTH($B269)=10,MONTH($B269)=11,MONTH($B269)=12),IF($G269=Paramètres!$H$5,$D269,0),0)</f>
        <v>0</v>
      </c>
      <c r="AP269" s="116">
        <f>IF(MONTH($B269)=10,IF($G269=Paramètres!$F$4,$D269,0),0)</f>
        <v>0</v>
      </c>
      <c r="AQ269" s="116">
        <f>IF(MONTH($B269)=11,IF($G269=Paramètres!$H$2,$D269,0),0)</f>
        <v>0</v>
      </c>
      <c r="AR269" s="116">
        <f>IF(MONTH($B269)=11,IF($G269=Paramètres!$F$4,$D269,0),0)</f>
        <v>0</v>
      </c>
      <c r="AS269" s="116">
        <f>IF(MONTH($B269)=12,IF($G269=Paramètres!$H$2,$D269,0),0)</f>
        <v>0</v>
      </c>
      <c r="AT269" s="116">
        <f>IF(MONTH($B269)=12,IF($G269=Paramètres!$F$4,$D269,0),0)</f>
        <v>0</v>
      </c>
      <c r="AU269" s="116">
        <f>IF($G269=Paramètres!D$2,$D269,0)</f>
        <v>0</v>
      </c>
      <c r="AV269" s="116">
        <f>IF($G269=Paramètres!D$3,$D269,0)</f>
        <v>0</v>
      </c>
      <c r="AW269" s="116">
        <f>IF($G269=Paramètres!D$4,$D269,0)</f>
        <v>0</v>
      </c>
      <c r="AX269" s="116">
        <f>IF($G269=Paramètres!D$5,$D269,0)</f>
        <v>0</v>
      </c>
      <c r="AY269" s="116">
        <f>IF($G269=Paramètres!D$6,$D269,0)</f>
        <v>0</v>
      </c>
      <c r="AZ269" s="116">
        <f>IF($G269=Paramètres!D$7,$D269,0)</f>
        <v>0</v>
      </c>
      <c r="BA269" s="116">
        <f>IF($G269=Paramètres!D$8,$D269,0)</f>
        <v>0</v>
      </c>
      <c r="BB269" s="116">
        <f>IF($G269=Paramètres!D$9,$D269,0)</f>
        <v>0</v>
      </c>
      <c r="BC269" s="116">
        <f>IF($G269=Paramètres!D$10,$D269,0)</f>
        <v>0</v>
      </c>
      <c r="BD269" s="116">
        <f>IF($G269=Paramètres!D$11,$D269,0)</f>
        <v>0</v>
      </c>
      <c r="BE269" s="116">
        <f>IF($G269=Paramètres!D$12,$D269,0)</f>
        <v>0</v>
      </c>
      <c r="BF269" s="116">
        <f>IF($G269=Paramètres!E$2,$D269,0)</f>
        <v>0</v>
      </c>
      <c r="BG269" s="116">
        <f>IF($G269=Paramètres!E$3,$D269,0)</f>
        <v>0</v>
      </c>
      <c r="BH269" s="116">
        <f>IF($G269=Paramètres!E$4,$D269,0)</f>
        <v>0</v>
      </c>
      <c r="BI269" s="116">
        <f>IF($G269=Paramètres!F$2,$D269,0)</f>
        <v>0</v>
      </c>
      <c r="BJ269" s="116">
        <f>IF($G269=Paramètres!F$3,$D269,0)</f>
        <v>0</v>
      </c>
      <c r="BK269" s="116">
        <f>IF($G269=Paramètres!F$5,$D269,0)</f>
        <v>0</v>
      </c>
      <c r="BL269" s="116">
        <f>IF($G269=Paramètres!F$6,$D269,0)</f>
        <v>0</v>
      </c>
      <c r="BM269" s="116">
        <f>IF($G269=Paramètres!F$7,$D269,0)</f>
        <v>0</v>
      </c>
      <c r="BN269" s="116">
        <f>IF($G269=Paramètres!F$8,$D269,0)</f>
        <v>0</v>
      </c>
      <c r="BO269" s="116">
        <f>IF($G269=Paramètres!F$9,$D269,0)</f>
        <v>0</v>
      </c>
      <c r="BP269" s="116">
        <f t="shared" si="157"/>
        <v>0</v>
      </c>
      <c r="BQ269" s="116">
        <f>IF($G269=Paramètres!H$6,$D269,0)</f>
        <v>0</v>
      </c>
      <c r="BR269" s="116">
        <f>IF($G269=Paramètres!I$2,$D269,0)</f>
        <v>0</v>
      </c>
      <c r="BS269" s="116">
        <f>IF($G269=Paramètres!I$3,$D269,0)</f>
        <v>0</v>
      </c>
      <c r="BT269" s="116">
        <f>IF($G269=Paramètres!I$4,$D269,0)</f>
        <v>0</v>
      </c>
      <c r="BU269" s="116">
        <f>IF($G269=Paramètres!J$2,$D269,0)</f>
        <v>0</v>
      </c>
      <c r="BV269" s="116">
        <f>IF($G269=Paramètres!J$3,$D269,0)</f>
        <v>0</v>
      </c>
      <c r="BW269" s="116">
        <f>IF($G269=Paramètres!J$4,$D269,0)</f>
        <v>0</v>
      </c>
      <c r="BX269" s="116">
        <f t="shared" si="159"/>
        <v>0</v>
      </c>
      <c r="BY269" s="116">
        <f t="shared" si="160"/>
        <v>0</v>
      </c>
      <c r="BZ269" s="116">
        <f t="shared" si="161"/>
        <v>0</v>
      </c>
      <c r="CA269" s="116">
        <f t="shared" si="162"/>
        <v>0</v>
      </c>
      <c r="CB269" s="116">
        <f t="shared" si="163"/>
        <v>0</v>
      </c>
      <c r="CC269" s="116">
        <f t="shared" si="164"/>
        <v>0</v>
      </c>
      <c r="CD269" s="116">
        <f t="shared" si="165"/>
        <v>0</v>
      </c>
      <c r="CE269" s="116">
        <f t="shared" si="166"/>
        <v>0</v>
      </c>
      <c r="CF269" s="116">
        <f t="shared" si="167"/>
        <v>0</v>
      </c>
      <c r="CG269" s="116">
        <f t="shared" si="168"/>
        <v>0</v>
      </c>
      <c r="CH269" s="116">
        <f t="shared" si="169"/>
        <v>0</v>
      </c>
      <c r="CI269" s="116">
        <f t="shared" si="170"/>
        <v>0</v>
      </c>
      <c r="CJ269" s="116">
        <f t="shared" si="171"/>
        <v>0</v>
      </c>
      <c r="CK269" s="116">
        <f t="shared" si="172"/>
        <v>0</v>
      </c>
      <c r="CL269" s="116">
        <f t="shared" si="173"/>
        <v>0</v>
      </c>
      <c r="CM269" s="116">
        <f t="shared" si="174"/>
        <v>0</v>
      </c>
      <c r="CN269" s="116">
        <f t="shared" si="175"/>
        <v>0</v>
      </c>
      <c r="CO269" s="116">
        <f t="shared" si="176"/>
        <v>0</v>
      </c>
      <c r="CP269" s="116">
        <f t="shared" si="177"/>
        <v>0</v>
      </c>
      <c r="CQ269" s="116">
        <f t="shared" si="178"/>
        <v>0</v>
      </c>
      <c r="CR269" s="116">
        <f t="shared" si="179"/>
        <v>0</v>
      </c>
      <c r="CS269" s="116">
        <f t="shared" si="180"/>
        <v>0</v>
      </c>
      <c r="CT269" s="116">
        <f t="shared" si="181"/>
        <v>0</v>
      </c>
      <c r="CU269" s="116">
        <f t="shared" si="182"/>
        <v>0</v>
      </c>
    </row>
    <row r="270" spans="5:99">
      <c r="E270" s="106"/>
      <c r="F270" s="109"/>
      <c r="G270" s="109"/>
      <c r="H270" s="109"/>
      <c r="I270" s="109"/>
      <c r="J270" s="110" t="str">
        <f t="shared" si="158"/>
        <v/>
      </c>
      <c r="K270" s="116">
        <f>IF(MONTH($B270)=1,IF($G270=Paramètres!H$2,$D270,0),0)</f>
        <v>0</v>
      </c>
      <c r="L270" s="116">
        <f>IF(OR(MONTH($B270)=1,MONTH($B270)=2,MONTH($B270)=3),IF($G270=Paramètres!H$3,$D270,0),0)</f>
        <v>0</v>
      </c>
      <c r="M270" s="116">
        <f>IF(OR(MONTH($B270)=1,MONTH($B270)=2,MONTH($B270)=3),IF($G270=Paramètres!H$4,$D270,0),0)</f>
        <v>0</v>
      </c>
      <c r="N270" s="116">
        <f>IF(OR(MONTH($B270)=1,MONTH($B270)=2,MONTH($B270)=3),IF($G270=Paramètres!H$5,$D270,0),0)</f>
        <v>0</v>
      </c>
      <c r="O270" s="116">
        <f>IF(MONTH($B270)=1,IF($G270=Paramètres!F$4,$D270,0),0)</f>
        <v>0</v>
      </c>
      <c r="P270" s="116">
        <f>IF(MONTH($B270)=2,IF($G270=Paramètres!$H$2,$D270,0),0)</f>
        <v>0</v>
      </c>
      <c r="Q270" s="116">
        <f>IF(MONTH($B270)=2,IF($G270=Paramètres!$F$4,$D270,0),0)</f>
        <v>0</v>
      </c>
      <c r="R270" s="116">
        <f>IF(MONTH($B270)=3,IF($G270=Paramètres!$H$2,$D270,0),0)</f>
        <v>0</v>
      </c>
      <c r="S270" s="116">
        <f>IF(MONTH($B270)=3,IF($G270=Paramètres!$F$4,$D270,0),0)</f>
        <v>0</v>
      </c>
      <c r="T270" s="116">
        <f>IF(MONTH($B270)=4,IF($G270=Paramètres!$H$2,$D270,0),0)</f>
        <v>0</v>
      </c>
      <c r="U270" s="116">
        <f>IF(OR(MONTH($B270)=4,MONTH($B270)=5,MONTH($B270)=6),IF($G270=Paramètres!$H$3,$D270,0),0)</f>
        <v>0</v>
      </c>
      <c r="V270" s="116">
        <f>IF(OR(MONTH($B270)=4,MONTH($B270)=5,MONTH($B270)=6),IF($G270=Paramètres!$H$4,$D270,0),0)</f>
        <v>0</v>
      </c>
      <c r="W270" s="116">
        <f>IF(OR(MONTH($B270)=4,MONTH($B270)=5,MONTH($B270)=6),IF($G270=Paramètres!$H$5,$D270,0),0)</f>
        <v>0</v>
      </c>
      <c r="X270" s="116">
        <f>IF(MONTH($B270)=4,IF($G270=Paramètres!$F$4,$D270,0),0)</f>
        <v>0</v>
      </c>
      <c r="Y270" s="116">
        <f>IF(MONTH($B270)=5,IF($G270=Paramètres!$H$2,$D270,0),0)</f>
        <v>0</v>
      </c>
      <c r="Z270" s="116">
        <f>IF(MONTH($B270)=5,IF($G270=Paramètres!$F$4,$D270,0),0)</f>
        <v>0</v>
      </c>
      <c r="AA270" s="116">
        <f>IF(MONTH($B270)=6,IF($G270=Paramètres!$H$2,$D270,0),0)</f>
        <v>0</v>
      </c>
      <c r="AB270" s="116">
        <f>IF(MONTH($B270)=6,IF($G270=Paramètres!$F$4,$D270,0),0)</f>
        <v>0</v>
      </c>
      <c r="AC270" s="116">
        <f>IF(MONTH($B270)=7,IF($G270=Paramètres!$H$2,$D270,0),0)</f>
        <v>0</v>
      </c>
      <c r="AD270" s="116">
        <f>IF(OR(MONTH($B270)=7,MONTH($B270)=8,MONTH($B270)=9),IF($G270=Paramètres!$H$3,$D270,0),0)</f>
        <v>0</v>
      </c>
      <c r="AE270" s="116">
        <f>IF(OR(MONTH($B270)=7,MONTH($B270)=8,MONTH($B270)=9),IF($G270=Paramètres!$H$4,$D270,0),0)</f>
        <v>0</v>
      </c>
      <c r="AF270" s="116">
        <f>IF(OR(MONTH($B270)=7,MONTH($B270)=8,MONTH($B270)=9),IF($G270=Paramètres!$H$5,$D270,0),0)</f>
        <v>0</v>
      </c>
      <c r="AG270" s="116">
        <f>IF(MONTH($B270)=7,IF($G270=Paramètres!$F$4,$D270,0),0)</f>
        <v>0</v>
      </c>
      <c r="AH270" s="116">
        <f>IF(MONTH($B270)=8,IF($G270=Paramètres!$H$2,$D270,0),0)</f>
        <v>0</v>
      </c>
      <c r="AI270" s="116">
        <f>IF(MONTH($B270)=8,IF($G270=Paramètres!$F$4,$D270,0),0)</f>
        <v>0</v>
      </c>
      <c r="AJ270" s="116">
        <f>IF(MONTH($B270)=9,IF($G270=Paramètres!$H$2,$D270,0),0)</f>
        <v>0</v>
      </c>
      <c r="AK270" s="116">
        <f>IF(MONTH($B270)=9,IF($G270=Paramètres!$F$4,$D270,0),0)</f>
        <v>0</v>
      </c>
      <c r="AL270" s="116">
        <f>IF(MONTH($B270)=10,IF($G270=Paramètres!$H$2,$D270,0),0)</f>
        <v>0</v>
      </c>
      <c r="AM270" s="116">
        <f>IF(OR(MONTH($B270)=10,MONTH($B270)=11,MONTH($B270)=12),IF($G270=Paramètres!$H$3,$D270,0),0)</f>
        <v>0</v>
      </c>
      <c r="AN270" s="116">
        <f>IF(OR(MONTH($B270)=10,MONTH($B270)=11,MONTH($B270)=12),IF($G270=Paramètres!$H$4,$D270,0),0)</f>
        <v>0</v>
      </c>
      <c r="AO270" s="116">
        <f>IF(OR(MONTH($B270)=10,MONTH($B270)=11,MONTH($B270)=12),IF($G270=Paramètres!$H$5,$D270,0),0)</f>
        <v>0</v>
      </c>
      <c r="AP270" s="116">
        <f>IF(MONTH($B270)=10,IF($G270=Paramètres!$F$4,$D270,0),0)</f>
        <v>0</v>
      </c>
      <c r="AQ270" s="116">
        <f>IF(MONTH($B270)=11,IF($G270=Paramètres!$H$2,$D270,0),0)</f>
        <v>0</v>
      </c>
      <c r="AR270" s="116">
        <f>IF(MONTH($B270)=11,IF($G270=Paramètres!$F$4,$D270,0),0)</f>
        <v>0</v>
      </c>
      <c r="AS270" s="116">
        <f>IF(MONTH($B270)=12,IF($G270=Paramètres!$H$2,$D270,0),0)</f>
        <v>0</v>
      </c>
      <c r="AT270" s="116">
        <f>IF(MONTH($B270)=12,IF($G270=Paramètres!$F$4,$D270,0),0)</f>
        <v>0</v>
      </c>
      <c r="AU270" s="116">
        <f>IF($G270=Paramètres!D$2,$D270,0)</f>
        <v>0</v>
      </c>
      <c r="AV270" s="116">
        <f>IF($G270=Paramètres!D$3,$D270,0)</f>
        <v>0</v>
      </c>
      <c r="AW270" s="116">
        <f>IF($G270=Paramètres!D$4,$D270,0)</f>
        <v>0</v>
      </c>
      <c r="AX270" s="116">
        <f>IF($G270=Paramètres!D$5,$D270,0)</f>
        <v>0</v>
      </c>
      <c r="AY270" s="116">
        <f>IF($G270=Paramètres!D$6,$D270,0)</f>
        <v>0</v>
      </c>
      <c r="AZ270" s="116">
        <f>IF($G270=Paramètres!D$7,$D270,0)</f>
        <v>0</v>
      </c>
      <c r="BA270" s="116">
        <f>IF($G270=Paramètres!D$8,$D270,0)</f>
        <v>0</v>
      </c>
      <c r="BB270" s="116">
        <f>IF($G270=Paramètres!D$9,$D270,0)</f>
        <v>0</v>
      </c>
      <c r="BC270" s="116">
        <f>IF($G270=Paramètres!D$10,$D270,0)</f>
        <v>0</v>
      </c>
      <c r="BD270" s="116">
        <f>IF($G270=Paramètres!D$11,$D270,0)</f>
        <v>0</v>
      </c>
      <c r="BE270" s="116">
        <f>IF($G270=Paramètres!D$12,$D270,0)</f>
        <v>0</v>
      </c>
      <c r="BF270" s="116">
        <f>IF($G270=Paramètres!E$2,$D270,0)</f>
        <v>0</v>
      </c>
      <c r="BG270" s="116">
        <f>IF($G270=Paramètres!E$3,$D270,0)</f>
        <v>0</v>
      </c>
      <c r="BH270" s="116">
        <f>IF($G270=Paramètres!E$4,$D270,0)</f>
        <v>0</v>
      </c>
      <c r="BI270" s="116">
        <f>IF($G270=Paramètres!F$2,$D270,0)</f>
        <v>0</v>
      </c>
      <c r="BJ270" s="116">
        <f>IF($G270=Paramètres!F$3,$D270,0)</f>
        <v>0</v>
      </c>
      <c r="BK270" s="116">
        <f>IF($G270=Paramètres!F$5,$D270,0)</f>
        <v>0</v>
      </c>
      <c r="BL270" s="116">
        <f>IF($G270=Paramètres!F$6,$D270,0)</f>
        <v>0</v>
      </c>
      <c r="BM270" s="116">
        <f>IF($G270=Paramètres!F$7,$D270,0)</f>
        <v>0</v>
      </c>
      <c r="BN270" s="116">
        <f>IF($G270=Paramètres!F$8,$D270,0)</f>
        <v>0</v>
      </c>
      <c r="BO270" s="116">
        <f>IF($G270=Paramètres!F$9,$D270,0)</f>
        <v>0</v>
      </c>
      <c r="BP270" s="116">
        <f t="shared" si="157"/>
        <v>0</v>
      </c>
      <c r="BQ270" s="116">
        <f>IF($G270=Paramètres!H$6,$D270,0)</f>
        <v>0</v>
      </c>
      <c r="BR270" s="116">
        <f>IF($G270=Paramètres!I$2,$D270,0)</f>
        <v>0</v>
      </c>
      <c r="BS270" s="116">
        <f>IF($G270=Paramètres!I$3,$D270,0)</f>
        <v>0</v>
      </c>
      <c r="BT270" s="116">
        <f>IF($G270=Paramètres!I$4,$D270,0)</f>
        <v>0</v>
      </c>
      <c r="BU270" s="116">
        <f>IF($G270=Paramètres!J$2,$D270,0)</f>
        <v>0</v>
      </c>
      <c r="BV270" s="116">
        <f>IF($G270=Paramètres!J$3,$D270,0)</f>
        <v>0</v>
      </c>
      <c r="BW270" s="116">
        <f>IF($G270=Paramètres!J$4,$D270,0)</f>
        <v>0</v>
      </c>
      <c r="BX270" s="116">
        <f t="shared" si="159"/>
        <v>0</v>
      </c>
      <c r="BY270" s="116">
        <f t="shared" si="160"/>
        <v>0</v>
      </c>
      <c r="BZ270" s="116">
        <f t="shared" si="161"/>
        <v>0</v>
      </c>
      <c r="CA270" s="116">
        <f t="shared" si="162"/>
        <v>0</v>
      </c>
      <c r="CB270" s="116">
        <f t="shared" si="163"/>
        <v>0</v>
      </c>
      <c r="CC270" s="116">
        <f t="shared" si="164"/>
        <v>0</v>
      </c>
      <c r="CD270" s="116">
        <f t="shared" si="165"/>
        <v>0</v>
      </c>
      <c r="CE270" s="116">
        <f t="shared" si="166"/>
        <v>0</v>
      </c>
      <c r="CF270" s="116">
        <f t="shared" si="167"/>
        <v>0</v>
      </c>
      <c r="CG270" s="116">
        <f t="shared" si="168"/>
        <v>0</v>
      </c>
      <c r="CH270" s="116">
        <f t="shared" si="169"/>
        <v>0</v>
      </c>
      <c r="CI270" s="116">
        <f t="shared" si="170"/>
        <v>0</v>
      </c>
      <c r="CJ270" s="116">
        <f t="shared" si="171"/>
        <v>0</v>
      </c>
      <c r="CK270" s="116">
        <f t="shared" si="172"/>
        <v>0</v>
      </c>
      <c r="CL270" s="116">
        <f t="shared" si="173"/>
        <v>0</v>
      </c>
      <c r="CM270" s="116">
        <f t="shared" si="174"/>
        <v>0</v>
      </c>
      <c r="CN270" s="116">
        <f t="shared" si="175"/>
        <v>0</v>
      </c>
      <c r="CO270" s="116">
        <f t="shared" si="176"/>
        <v>0</v>
      </c>
      <c r="CP270" s="116">
        <f t="shared" si="177"/>
        <v>0</v>
      </c>
      <c r="CQ270" s="116">
        <f t="shared" si="178"/>
        <v>0</v>
      </c>
      <c r="CR270" s="116">
        <f t="shared" si="179"/>
        <v>0</v>
      </c>
      <c r="CS270" s="116">
        <f t="shared" si="180"/>
        <v>0</v>
      </c>
      <c r="CT270" s="116">
        <f t="shared" si="181"/>
        <v>0</v>
      </c>
      <c r="CU270" s="116">
        <f t="shared" si="182"/>
        <v>0</v>
      </c>
    </row>
    <row r="271" spans="5:99">
      <c r="E271" s="106"/>
      <c r="F271" s="109"/>
      <c r="G271" s="109"/>
      <c r="H271" s="109"/>
      <c r="I271" s="109"/>
      <c r="J271" s="110" t="str">
        <f t="shared" si="158"/>
        <v/>
      </c>
      <c r="K271" s="116">
        <f>IF(MONTH($B271)=1,IF($G271=Paramètres!H$2,$D271,0),0)</f>
        <v>0</v>
      </c>
      <c r="L271" s="116">
        <f>IF(OR(MONTH($B271)=1,MONTH($B271)=2,MONTH($B271)=3),IF($G271=Paramètres!H$3,$D271,0),0)</f>
        <v>0</v>
      </c>
      <c r="M271" s="116">
        <f>IF(OR(MONTH($B271)=1,MONTH($B271)=2,MONTH($B271)=3),IF($G271=Paramètres!H$4,$D271,0),0)</f>
        <v>0</v>
      </c>
      <c r="N271" s="116">
        <f>IF(OR(MONTH($B271)=1,MONTH($B271)=2,MONTH($B271)=3),IF($G271=Paramètres!H$5,$D271,0),0)</f>
        <v>0</v>
      </c>
      <c r="O271" s="116">
        <f>IF(MONTH($B271)=1,IF($G271=Paramètres!F$4,$D271,0),0)</f>
        <v>0</v>
      </c>
      <c r="P271" s="116">
        <f>IF(MONTH($B271)=2,IF($G271=Paramètres!$H$2,$D271,0),0)</f>
        <v>0</v>
      </c>
      <c r="Q271" s="116">
        <f>IF(MONTH($B271)=2,IF($G271=Paramètres!$F$4,$D271,0),0)</f>
        <v>0</v>
      </c>
      <c r="R271" s="116">
        <f>IF(MONTH($B271)=3,IF($G271=Paramètres!$H$2,$D271,0),0)</f>
        <v>0</v>
      </c>
      <c r="S271" s="116">
        <f>IF(MONTH($B271)=3,IF($G271=Paramètres!$F$4,$D271,0),0)</f>
        <v>0</v>
      </c>
      <c r="T271" s="116">
        <f>IF(MONTH($B271)=4,IF($G271=Paramètres!$H$2,$D271,0),0)</f>
        <v>0</v>
      </c>
      <c r="U271" s="116">
        <f>IF(OR(MONTH($B271)=4,MONTH($B271)=5,MONTH($B271)=6),IF($G271=Paramètres!$H$3,$D271,0),0)</f>
        <v>0</v>
      </c>
      <c r="V271" s="116">
        <f>IF(OR(MONTH($B271)=4,MONTH($B271)=5,MONTH($B271)=6),IF($G271=Paramètres!$H$4,$D271,0),0)</f>
        <v>0</v>
      </c>
      <c r="W271" s="116">
        <f>IF(OR(MONTH($B271)=4,MONTH($B271)=5,MONTH($B271)=6),IF($G271=Paramètres!$H$5,$D271,0),0)</f>
        <v>0</v>
      </c>
      <c r="X271" s="116">
        <f>IF(MONTH($B271)=4,IF($G271=Paramètres!$F$4,$D271,0),0)</f>
        <v>0</v>
      </c>
      <c r="Y271" s="116">
        <f>IF(MONTH($B271)=5,IF($G271=Paramètres!$H$2,$D271,0),0)</f>
        <v>0</v>
      </c>
      <c r="Z271" s="116">
        <f>IF(MONTH($B271)=5,IF($G271=Paramètres!$F$4,$D271,0),0)</f>
        <v>0</v>
      </c>
      <c r="AA271" s="116">
        <f>IF(MONTH($B271)=6,IF($G271=Paramètres!$H$2,$D271,0),0)</f>
        <v>0</v>
      </c>
      <c r="AB271" s="116">
        <f>IF(MONTH($B271)=6,IF($G271=Paramètres!$F$4,$D271,0),0)</f>
        <v>0</v>
      </c>
      <c r="AC271" s="116">
        <f>IF(MONTH($B271)=7,IF($G271=Paramètres!$H$2,$D271,0),0)</f>
        <v>0</v>
      </c>
      <c r="AD271" s="116">
        <f>IF(OR(MONTH($B271)=7,MONTH($B271)=8,MONTH($B271)=9),IF($G271=Paramètres!$H$3,$D271,0),0)</f>
        <v>0</v>
      </c>
      <c r="AE271" s="116">
        <f>IF(OR(MONTH($B271)=7,MONTH($B271)=8,MONTH($B271)=9),IF($G271=Paramètres!$H$4,$D271,0),0)</f>
        <v>0</v>
      </c>
      <c r="AF271" s="116">
        <f>IF(OR(MONTH($B271)=7,MONTH($B271)=8,MONTH($B271)=9),IF($G271=Paramètres!$H$5,$D271,0),0)</f>
        <v>0</v>
      </c>
      <c r="AG271" s="116">
        <f>IF(MONTH($B271)=7,IF($G271=Paramètres!$F$4,$D271,0),0)</f>
        <v>0</v>
      </c>
      <c r="AH271" s="116">
        <f>IF(MONTH($B271)=8,IF($G271=Paramètres!$H$2,$D271,0),0)</f>
        <v>0</v>
      </c>
      <c r="AI271" s="116">
        <f>IF(MONTH($B271)=8,IF($G271=Paramètres!$F$4,$D271,0),0)</f>
        <v>0</v>
      </c>
      <c r="AJ271" s="116">
        <f>IF(MONTH($B271)=9,IF($G271=Paramètres!$H$2,$D271,0),0)</f>
        <v>0</v>
      </c>
      <c r="AK271" s="116">
        <f>IF(MONTH($B271)=9,IF($G271=Paramètres!$F$4,$D271,0),0)</f>
        <v>0</v>
      </c>
      <c r="AL271" s="116">
        <f>IF(MONTH($B271)=10,IF($G271=Paramètres!$H$2,$D271,0),0)</f>
        <v>0</v>
      </c>
      <c r="AM271" s="116">
        <f>IF(OR(MONTH($B271)=10,MONTH($B271)=11,MONTH($B271)=12),IF($G271=Paramètres!$H$3,$D271,0),0)</f>
        <v>0</v>
      </c>
      <c r="AN271" s="116">
        <f>IF(OR(MONTH($B271)=10,MONTH($B271)=11,MONTH($B271)=12),IF($G271=Paramètres!$H$4,$D271,0),0)</f>
        <v>0</v>
      </c>
      <c r="AO271" s="116">
        <f>IF(OR(MONTH($B271)=10,MONTH($B271)=11,MONTH($B271)=12),IF($G271=Paramètres!$H$5,$D271,0),0)</f>
        <v>0</v>
      </c>
      <c r="AP271" s="116">
        <f>IF(MONTH($B271)=10,IF($G271=Paramètres!$F$4,$D271,0),0)</f>
        <v>0</v>
      </c>
      <c r="AQ271" s="116">
        <f>IF(MONTH($B271)=11,IF($G271=Paramètres!$H$2,$D271,0),0)</f>
        <v>0</v>
      </c>
      <c r="AR271" s="116">
        <f>IF(MONTH($B271)=11,IF($G271=Paramètres!$F$4,$D271,0),0)</f>
        <v>0</v>
      </c>
      <c r="AS271" s="116">
        <f>IF(MONTH($B271)=12,IF($G271=Paramètres!$H$2,$D271,0),0)</f>
        <v>0</v>
      </c>
      <c r="AT271" s="116">
        <f>IF(MONTH($B271)=12,IF($G271=Paramètres!$F$4,$D271,0),0)</f>
        <v>0</v>
      </c>
      <c r="AU271" s="116">
        <f>IF($G271=Paramètres!D$2,$D271,0)</f>
        <v>0</v>
      </c>
      <c r="AV271" s="116">
        <f>IF($G271=Paramètres!D$3,$D271,0)</f>
        <v>0</v>
      </c>
      <c r="AW271" s="116">
        <f>IF($G271=Paramètres!D$4,$D271,0)</f>
        <v>0</v>
      </c>
      <c r="AX271" s="116">
        <f>IF($G271=Paramètres!D$5,$D271,0)</f>
        <v>0</v>
      </c>
      <c r="AY271" s="116">
        <f>IF($G271=Paramètres!D$6,$D271,0)</f>
        <v>0</v>
      </c>
      <c r="AZ271" s="116">
        <f>IF($G271=Paramètres!D$7,$D271,0)</f>
        <v>0</v>
      </c>
      <c r="BA271" s="116">
        <f>IF($G271=Paramètres!D$8,$D271,0)</f>
        <v>0</v>
      </c>
      <c r="BB271" s="116">
        <f>IF($G271=Paramètres!D$9,$D271,0)</f>
        <v>0</v>
      </c>
      <c r="BC271" s="116">
        <f>IF($G271=Paramètres!D$10,$D271,0)</f>
        <v>0</v>
      </c>
      <c r="BD271" s="116">
        <f>IF($G271=Paramètres!D$11,$D271,0)</f>
        <v>0</v>
      </c>
      <c r="BE271" s="116">
        <f>IF($G271=Paramètres!D$12,$D271,0)</f>
        <v>0</v>
      </c>
      <c r="BF271" s="116">
        <f>IF($G271=Paramètres!E$2,$D271,0)</f>
        <v>0</v>
      </c>
      <c r="BG271" s="116">
        <f>IF($G271=Paramètres!E$3,$D271,0)</f>
        <v>0</v>
      </c>
      <c r="BH271" s="116">
        <f>IF($G271=Paramètres!E$4,$D271,0)</f>
        <v>0</v>
      </c>
      <c r="BI271" s="116">
        <f>IF($G271=Paramètres!F$2,$D271,0)</f>
        <v>0</v>
      </c>
      <c r="BJ271" s="116">
        <f>IF($G271=Paramètres!F$3,$D271,0)</f>
        <v>0</v>
      </c>
      <c r="BK271" s="116">
        <f>IF($G271=Paramètres!F$5,$D271,0)</f>
        <v>0</v>
      </c>
      <c r="BL271" s="116">
        <f>IF($G271=Paramètres!F$6,$D271,0)</f>
        <v>0</v>
      </c>
      <c r="BM271" s="116">
        <f>IF($G271=Paramètres!F$7,$D271,0)</f>
        <v>0</v>
      </c>
      <c r="BN271" s="116">
        <f>IF($G271=Paramètres!F$8,$D271,0)</f>
        <v>0</v>
      </c>
      <c r="BO271" s="116">
        <f>IF($G271=Paramètres!F$9,$D271,0)</f>
        <v>0</v>
      </c>
      <c r="BP271" s="116">
        <f t="shared" si="157"/>
        <v>0</v>
      </c>
      <c r="BQ271" s="116">
        <f>IF($G271=Paramètres!H$6,$D271,0)</f>
        <v>0</v>
      </c>
      <c r="BR271" s="116">
        <f>IF($G271=Paramètres!I$2,$D271,0)</f>
        <v>0</v>
      </c>
      <c r="BS271" s="116">
        <f>IF($G271=Paramètres!I$3,$D271,0)</f>
        <v>0</v>
      </c>
      <c r="BT271" s="116">
        <f>IF($G271=Paramètres!I$4,$D271,0)</f>
        <v>0</v>
      </c>
      <c r="BU271" s="116">
        <f>IF($G271=Paramètres!J$2,$D271,0)</f>
        <v>0</v>
      </c>
      <c r="BV271" s="116">
        <f>IF($G271=Paramètres!J$3,$D271,0)</f>
        <v>0</v>
      </c>
      <c r="BW271" s="116">
        <f>IF($G271=Paramètres!J$4,$D271,0)</f>
        <v>0</v>
      </c>
      <c r="BX271" s="116">
        <f t="shared" si="159"/>
        <v>0</v>
      </c>
      <c r="BY271" s="116">
        <f t="shared" si="160"/>
        <v>0</v>
      </c>
      <c r="BZ271" s="116">
        <f t="shared" si="161"/>
        <v>0</v>
      </c>
      <c r="CA271" s="116">
        <f t="shared" si="162"/>
        <v>0</v>
      </c>
      <c r="CB271" s="116">
        <f t="shared" si="163"/>
        <v>0</v>
      </c>
      <c r="CC271" s="116">
        <f t="shared" si="164"/>
        <v>0</v>
      </c>
      <c r="CD271" s="116">
        <f t="shared" si="165"/>
        <v>0</v>
      </c>
      <c r="CE271" s="116">
        <f t="shared" si="166"/>
        <v>0</v>
      </c>
      <c r="CF271" s="116">
        <f t="shared" si="167"/>
        <v>0</v>
      </c>
      <c r="CG271" s="116">
        <f t="shared" si="168"/>
        <v>0</v>
      </c>
      <c r="CH271" s="116">
        <f t="shared" si="169"/>
        <v>0</v>
      </c>
      <c r="CI271" s="116">
        <f t="shared" si="170"/>
        <v>0</v>
      </c>
      <c r="CJ271" s="116">
        <f t="shared" si="171"/>
        <v>0</v>
      </c>
      <c r="CK271" s="116">
        <f t="shared" si="172"/>
        <v>0</v>
      </c>
      <c r="CL271" s="116">
        <f t="shared" si="173"/>
        <v>0</v>
      </c>
      <c r="CM271" s="116">
        <f t="shared" si="174"/>
        <v>0</v>
      </c>
      <c r="CN271" s="116">
        <f t="shared" si="175"/>
        <v>0</v>
      </c>
      <c r="CO271" s="116">
        <f t="shared" si="176"/>
        <v>0</v>
      </c>
      <c r="CP271" s="116">
        <f t="shared" si="177"/>
        <v>0</v>
      </c>
      <c r="CQ271" s="116">
        <f t="shared" si="178"/>
        <v>0</v>
      </c>
      <c r="CR271" s="116">
        <f t="shared" si="179"/>
        <v>0</v>
      </c>
      <c r="CS271" s="116">
        <f t="shared" si="180"/>
        <v>0</v>
      </c>
      <c r="CT271" s="116">
        <f t="shared" si="181"/>
        <v>0</v>
      </c>
      <c r="CU271" s="116">
        <f t="shared" si="182"/>
        <v>0</v>
      </c>
    </row>
    <row r="272" spans="5:99">
      <c r="E272" s="106"/>
      <c r="F272" s="109"/>
      <c r="G272" s="109"/>
      <c r="H272" s="109"/>
      <c r="I272" s="109"/>
      <c r="J272" s="110" t="str">
        <f t="shared" si="158"/>
        <v/>
      </c>
      <c r="K272" s="116">
        <f>IF(MONTH($B272)=1,IF($G272=Paramètres!H$2,$D272,0),0)</f>
        <v>0</v>
      </c>
      <c r="L272" s="116">
        <f>IF(OR(MONTH($B272)=1,MONTH($B272)=2,MONTH($B272)=3),IF($G272=Paramètres!H$3,$D272,0),0)</f>
        <v>0</v>
      </c>
      <c r="M272" s="116">
        <f>IF(OR(MONTH($B272)=1,MONTH($B272)=2,MONTH($B272)=3),IF($G272=Paramètres!H$4,$D272,0),0)</f>
        <v>0</v>
      </c>
      <c r="N272" s="116">
        <f>IF(OR(MONTH($B272)=1,MONTH($B272)=2,MONTH($B272)=3),IF($G272=Paramètres!H$5,$D272,0),0)</f>
        <v>0</v>
      </c>
      <c r="O272" s="116">
        <f>IF(MONTH($B272)=1,IF($G272=Paramètres!F$4,$D272,0),0)</f>
        <v>0</v>
      </c>
      <c r="P272" s="116">
        <f>IF(MONTH($B272)=2,IF($G272=Paramètres!$H$2,$D272,0),0)</f>
        <v>0</v>
      </c>
      <c r="Q272" s="116">
        <f>IF(MONTH($B272)=2,IF($G272=Paramètres!$F$4,$D272,0),0)</f>
        <v>0</v>
      </c>
      <c r="R272" s="116">
        <f>IF(MONTH($B272)=3,IF($G272=Paramètres!$H$2,$D272,0),0)</f>
        <v>0</v>
      </c>
      <c r="S272" s="116">
        <f>IF(MONTH($B272)=3,IF($G272=Paramètres!$F$4,$D272,0),0)</f>
        <v>0</v>
      </c>
      <c r="T272" s="116">
        <f>IF(MONTH($B272)=4,IF($G272=Paramètres!$H$2,$D272,0),0)</f>
        <v>0</v>
      </c>
      <c r="U272" s="116">
        <f>IF(OR(MONTH($B272)=4,MONTH($B272)=5,MONTH($B272)=6),IF($G272=Paramètres!$H$3,$D272,0),0)</f>
        <v>0</v>
      </c>
      <c r="V272" s="116">
        <f>IF(OR(MONTH($B272)=4,MONTH($B272)=5,MONTH($B272)=6),IF($G272=Paramètres!$H$4,$D272,0),0)</f>
        <v>0</v>
      </c>
      <c r="W272" s="116">
        <f>IF(OR(MONTH($B272)=4,MONTH($B272)=5,MONTH($B272)=6),IF($G272=Paramètres!$H$5,$D272,0),0)</f>
        <v>0</v>
      </c>
      <c r="X272" s="116">
        <f>IF(MONTH($B272)=4,IF($G272=Paramètres!$F$4,$D272,0),0)</f>
        <v>0</v>
      </c>
      <c r="Y272" s="116">
        <f>IF(MONTH($B272)=5,IF($G272=Paramètres!$H$2,$D272,0),0)</f>
        <v>0</v>
      </c>
      <c r="Z272" s="116">
        <f>IF(MONTH($B272)=5,IF($G272=Paramètres!$F$4,$D272,0),0)</f>
        <v>0</v>
      </c>
      <c r="AA272" s="116">
        <f>IF(MONTH($B272)=6,IF($G272=Paramètres!$H$2,$D272,0),0)</f>
        <v>0</v>
      </c>
      <c r="AB272" s="116">
        <f>IF(MONTH($B272)=6,IF($G272=Paramètres!$F$4,$D272,0),0)</f>
        <v>0</v>
      </c>
      <c r="AC272" s="116">
        <f>IF(MONTH($B272)=7,IF($G272=Paramètres!$H$2,$D272,0),0)</f>
        <v>0</v>
      </c>
      <c r="AD272" s="116">
        <f>IF(OR(MONTH($B272)=7,MONTH($B272)=8,MONTH($B272)=9),IF($G272=Paramètres!$H$3,$D272,0),0)</f>
        <v>0</v>
      </c>
      <c r="AE272" s="116">
        <f>IF(OR(MONTH($B272)=7,MONTH($B272)=8,MONTH($B272)=9),IF($G272=Paramètres!$H$4,$D272,0),0)</f>
        <v>0</v>
      </c>
      <c r="AF272" s="116">
        <f>IF(OR(MONTH($B272)=7,MONTH($B272)=8,MONTH($B272)=9),IF($G272=Paramètres!$H$5,$D272,0),0)</f>
        <v>0</v>
      </c>
      <c r="AG272" s="116">
        <f>IF(MONTH($B272)=7,IF($G272=Paramètres!$F$4,$D272,0),0)</f>
        <v>0</v>
      </c>
      <c r="AH272" s="116">
        <f>IF(MONTH($B272)=8,IF($G272=Paramètres!$H$2,$D272,0),0)</f>
        <v>0</v>
      </c>
      <c r="AI272" s="116">
        <f>IF(MONTH($B272)=8,IF($G272=Paramètres!$F$4,$D272,0),0)</f>
        <v>0</v>
      </c>
      <c r="AJ272" s="116">
        <f>IF(MONTH($B272)=9,IF($G272=Paramètres!$H$2,$D272,0),0)</f>
        <v>0</v>
      </c>
      <c r="AK272" s="116">
        <f>IF(MONTH($B272)=9,IF($G272=Paramètres!$F$4,$D272,0),0)</f>
        <v>0</v>
      </c>
      <c r="AL272" s="116">
        <f>IF(MONTH($B272)=10,IF($G272=Paramètres!$H$2,$D272,0),0)</f>
        <v>0</v>
      </c>
      <c r="AM272" s="116">
        <f>IF(OR(MONTH($B272)=10,MONTH($B272)=11,MONTH($B272)=12),IF($G272=Paramètres!$H$3,$D272,0),0)</f>
        <v>0</v>
      </c>
      <c r="AN272" s="116">
        <f>IF(OR(MONTH($B272)=10,MONTH($B272)=11,MONTH($B272)=12),IF($G272=Paramètres!$H$4,$D272,0),0)</f>
        <v>0</v>
      </c>
      <c r="AO272" s="116">
        <f>IF(OR(MONTH($B272)=10,MONTH($B272)=11,MONTH($B272)=12),IF($G272=Paramètres!$H$5,$D272,0),0)</f>
        <v>0</v>
      </c>
      <c r="AP272" s="116">
        <f>IF(MONTH($B272)=10,IF($G272=Paramètres!$F$4,$D272,0),0)</f>
        <v>0</v>
      </c>
      <c r="AQ272" s="116">
        <f>IF(MONTH($B272)=11,IF($G272=Paramètres!$H$2,$D272,0),0)</f>
        <v>0</v>
      </c>
      <c r="AR272" s="116">
        <f>IF(MONTH($B272)=11,IF($G272=Paramètres!$F$4,$D272,0),0)</f>
        <v>0</v>
      </c>
      <c r="AS272" s="116">
        <f>IF(MONTH($B272)=12,IF($G272=Paramètres!$H$2,$D272,0),0)</f>
        <v>0</v>
      </c>
      <c r="AT272" s="116">
        <f>IF(MONTH($B272)=12,IF($G272=Paramètres!$F$4,$D272,0),0)</f>
        <v>0</v>
      </c>
      <c r="AU272" s="116">
        <f>IF($G272=Paramètres!D$2,$D272,0)</f>
        <v>0</v>
      </c>
      <c r="AV272" s="116">
        <f>IF($G272=Paramètres!D$3,$D272,0)</f>
        <v>0</v>
      </c>
      <c r="AW272" s="116">
        <f>IF($G272=Paramètres!D$4,$D272,0)</f>
        <v>0</v>
      </c>
      <c r="AX272" s="116">
        <f>IF($G272=Paramètres!D$5,$D272,0)</f>
        <v>0</v>
      </c>
      <c r="AY272" s="116">
        <f>IF($G272=Paramètres!D$6,$D272,0)</f>
        <v>0</v>
      </c>
      <c r="AZ272" s="116">
        <f>IF($G272=Paramètres!D$7,$D272,0)</f>
        <v>0</v>
      </c>
      <c r="BA272" s="116">
        <f>IF($G272=Paramètres!D$8,$D272,0)</f>
        <v>0</v>
      </c>
      <c r="BB272" s="116">
        <f>IF($G272=Paramètres!D$9,$D272,0)</f>
        <v>0</v>
      </c>
      <c r="BC272" s="116">
        <f>IF($G272=Paramètres!D$10,$D272,0)</f>
        <v>0</v>
      </c>
      <c r="BD272" s="116">
        <f>IF($G272=Paramètres!D$11,$D272,0)</f>
        <v>0</v>
      </c>
      <c r="BE272" s="116">
        <f>IF($G272=Paramètres!D$12,$D272,0)</f>
        <v>0</v>
      </c>
      <c r="BF272" s="116">
        <f>IF($G272=Paramètres!E$2,$D272,0)</f>
        <v>0</v>
      </c>
      <c r="BG272" s="116">
        <f>IF($G272=Paramètres!E$3,$D272,0)</f>
        <v>0</v>
      </c>
      <c r="BH272" s="116">
        <f>IF($G272=Paramètres!E$4,$D272,0)</f>
        <v>0</v>
      </c>
      <c r="BI272" s="116">
        <f>IF($G272=Paramètres!F$2,$D272,0)</f>
        <v>0</v>
      </c>
      <c r="BJ272" s="116">
        <f>IF($G272=Paramètres!F$3,$D272,0)</f>
        <v>0</v>
      </c>
      <c r="BK272" s="116">
        <f>IF($G272=Paramètres!F$5,$D272,0)</f>
        <v>0</v>
      </c>
      <c r="BL272" s="116">
        <f>IF($G272=Paramètres!F$6,$D272,0)</f>
        <v>0</v>
      </c>
      <c r="BM272" s="116">
        <f>IF($G272=Paramètres!F$7,$D272,0)</f>
        <v>0</v>
      </c>
      <c r="BN272" s="116">
        <f>IF($G272=Paramètres!F$8,$D272,0)</f>
        <v>0</v>
      </c>
      <c r="BO272" s="116">
        <f>IF($G272=Paramètres!F$9,$D272,0)</f>
        <v>0</v>
      </c>
      <c r="BP272" s="116">
        <f t="shared" si="157"/>
        <v>0</v>
      </c>
      <c r="BQ272" s="116">
        <f>IF($G272=Paramètres!H$6,$D272,0)</f>
        <v>0</v>
      </c>
      <c r="BR272" s="116">
        <f>IF($G272=Paramètres!I$2,$D272,0)</f>
        <v>0</v>
      </c>
      <c r="BS272" s="116">
        <f>IF($G272=Paramètres!I$3,$D272,0)</f>
        <v>0</v>
      </c>
      <c r="BT272" s="116">
        <f>IF($G272=Paramètres!I$4,$D272,0)</f>
        <v>0</v>
      </c>
      <c r="BU272" s="116">
        <f>IF($G272=Paramètres!J$2,$D272,0)</f>
        <v>0</v>
      </c>
      <c r="BV272" s="116">
        <f>IF($G272=Paramètres!J$3,$D272,0)</f>
        <v>0</v>
      </c>
      <c r="BW272" s="116">
        <f>IF($G272=Paramètres!J$4,$D272,0)</f>
        <v>0</v>
      </c>
      <c r="BX272" s="116">
        <f t="shared" si="159"/>
        <v>0</v>
      </c>
      <c r="BY272" s="116">
        <f t="shared" si="160"/>
        <v>0</v>
      </c>
      <c r="BZ272" s="116">
        <f t="shared" si="161"/>
        <v>0</v>
      </c>
      <c r="CA272" s="116">
        <f t="shared" si="162"/>
        <v>0</v>
      </c>
      <c r="CB272" s="116">
        <f t="shared" si="163"/>
        <v>0</v>
      </c>
      <c r="CC272" s="116">
        <f t="shared" si="164"/>
        <v>0</v>
      </c>
      <c r="CD272" s="116">
        <f t="shared" si="165"/>
        <v>0</v>
      </c>
      <c r="CE272" s="116">
        <f t="shared" si="166"/>
        <v>0</v>
      </c>
      <c r="CF272" s="116">
        <f t="shared" si="167"/>
        <v>0</v>
      </c>
      <c r="CG272" s="116">
        <f t="shared" si="168"/>
        <v>0</v>
      </c>
      <c r="CH272" s="116">
        <f t="shared" si="169"/>
        <v>0</v>
      </c>
      <c r="CI272" s="116">
        <f t="shared" si="170"/>
        <v>0</v>
      </c>
      <c r="CJ272" s="116">
        <f t="shared" si="171"/>
        <v>0</v>
      </c>
      <c r="CK272" s="116">
        <f t="shared" si="172"/>
        <v>0</v>
      </c>
      <c r="CL272" s="116">
        <f t="shared" si="173"/>
        <v>0</v>
      </c>
      <c r="CM272" s="116">
        <f t="shared" si="174"/>
        <v>0</v>
      </c>
      <c r="CN272" s="116">
        <f t="shared" si="175"/>
        <v>0</v>
      </c>
      <c r="CO272" s="116">
        <f t="shared" si="176"/>
        <v>0</v>
      </c>
      <c r="CP272" s="116">
        <f t="shared" si="177"/>
        <v>0</v>
      </c>
      <c r="CQ272" s="116">
        <f t="shared" si="178"/>
        <v>0</v>
      </c>
      <c r="CR272" s="116">
        <f t="shared" si="179"/>
        <v>0</v>
      </c>
      <c r="CS272" s="116">
        <f t="shared" si="180"/>
        <v>0</v>
      </c>
      <c r="CT272" s="116">
        <f t="shared" si="181"/>
        <v>0</v>
      </c>
      <c r="CU272" s="116">
        <f t="shared" si="182"/>
        <v>0</v>
      </c>
    </row>
    <row r="273" spans="5:99">
      <c r="E273" s="106"/>
      <c r="F273" s="109"/>
      <c r="G273" s="109"/>
      <c r="H273" s="109"/>
      <c r="I273" s="109"/>
      <c r="J273" s="110" t="str">
        <f t="shared" si="158"/>
        <v/>
      </c>
      <c r="K273" s="116">
        <f>IF(MONTH($B273)=1,IF($G273=Paramètres!H$2,$D273,0),0)</f>
        <v>0</v>
      </c>
      <c r="L273" s="116">
        <f>IF(OR(MONTH($B273)=1,MONTH($B273)=2,MONTH($B273)=3),IF($G273=Paramètres!H$3,$D273,0),0)</f>
        <v>0</v>
      </c>
      <c r="M273" s="116">
        <f>IF(OR(MONTH($B273)=1,MONTH($B273)=2,MONTH($B273)=3),IF($G273=Paramètres!H$4,$D273,0),0)</f>
        <v>0</v>
      </c>
      <c r="N273" s="116">
        <f>IF(OR(MONTH($B273)=1,MONTH($B273)=2,MONTH($B273)=3),IF($G273=Paramètres!H$5,$D273,0),0)</f>
        <v>0</v>
      </c>
      <c r="O273" s="116">
        <f>IF(MONTH($B273)=1,IF($G273=Paramètres!F$4,$D273,0),0)</f>
        <v>0</v>
      </c>
      <c r="P273" s="116">
        <f>IF(MONTH($B273)=2,IF($G273=Paramètres!$H$2,$D273,0),0)</f>
        <v>0</v>
      </c>
      <c r="Q273" s="116">
        <f>IF(MONTH($B273)=2,IF($G273=Paramètres!$F$4,$D273,0),0)</f>
        <v>0</v>
      </c>
      <c r="R273" s="116">
        <f>IF(MONTH($B273)=3,IF($G273=Paramètres!$H$2,$D273,0),0)</f>
        <v>0</v>
      </c>
      <c r="S273" s="116">
        <f>IF(MONTH($B273)=3,IF($G273=Paramètres!$F$4,$D273,0),0)</f>
        <v>0</v>
      </c>
      <c r="T273" s="116">
        <f>IF(MONTH($B273)=4,IF($G273=Paramètres!$H$2,$D273,0),0)</f>
        <v>0</v>
      </c>
      <c r="U273" s="116">
        <f>IF(OR(MONTH($B273)=4,MONTH($B273)=5,MONTH($B273)=6),IF($G273=Paramètres!$H$3,$D273,0),0)</f>
        <v>0</v>
      </c>
      <c r="V273" s="116">
        <f>IF(OR(MONTH($B273)=4,MONTH($B273)=5,MONTH($B273)=6),IF($G273=Paramètres!$H$4,$D273,0),0)</f>
        <v>0</v>
      </c>
      <c r="W273" s="116">
        <f>IF(OR(MONTH($B273)=4,MONTH($B273)=5,MONTH($B273)=6),IF($G273=Paramètres!$H$5,$D273,0),0)</f>
        <v>0</v>
      </c>
      <c r="X273" s="116">
        <f>IF(MONTH($B273)=4,IF($G273=Paramètres!$F$4,$D273,0),0)</f>
        <v>0</v>
      </c>
      <c r="Y273" s="116">
        <f>IF(MONTH($B273)=5,IF($G273=Paramètres!$H$2,$D273,0),0)</f>
        <v>0</v>
      </c>
      <c r="Z273" s="116">
        <f>IF(MONTH($B273)=5,IF($G273=Paramètres!$F$4,$D273,0),0)</f>
        <v>0</v>
      </c>
      <c r="AA273" s="116">
        <f>IF(MONTH($B273)=6,IF($G273=Paramètres!$H$2,$D273,0),0)</f>
        <v>0</v>
      </c>
      <c r="AB273" s="116">
        <f>IF(MONTH($B273)=6,IF($G273=Paramètres!$F$4,$D273,0),0)</f>
        <v>0</v>
      </c>
      <c r="AC273" s="116">
        <f>IF(MONTH($B273)=7,IF($G273=Paramètres!$H$2,$D273,0),0)</f>
        <v>0</v>
      </c>
      <c r="AD273" s="116">
        <f>IF(OR(MONTH($B273)=7,MONTH($B273)=8,MONTH($B273)=9),IF($G273=Paramètres!$H$3,$D273,0),0)</f>
        <v>0</v>
      </c>
      <c r="AE273" s="116">
        <f>IF(OR(MONTH($B273)=7,MONTH($B273)=8,MONTH($B273)=9),IF($G273=Paramètres!$H$4,$D273,0),0)</f>
        <v>0</v>
      </c>
      <c r="AF273" s="116">
        <f>IF(OR(MONTH($B273)=7,MONTH($B273)=8,MONTH($B273)=9),IF($G273=Paramètres!$H$5,$D273,0),0)</f>
        <v>0</v>
      </c>
      <c r="AG273" s="116">
        <f>IF(MONTH($B273)=7,IF($G273=Paramètres!$F$4,$D273,0),0)</f>
        <v>0</v>
      </c>
      <c r="AH273" s="116">
        <f>IF(MONTH($B273)=8,IF($G273=Paramètres!$H$2,$D273,0),0)</f>
        <v>0</v>
      </c>
      <c r="AI273" s="116">
        <f>IF(MONTH($B273)=8,IF($G273=Paramètres!$F$4,$D273,0),0)</f>
        <v>0</v>
      </c>
      <c r="AJ273" s="116">
        <f>IF(MONTH($B273)=9,IF($G273=Paramètres!$H$2,$D273,0),0)</f>
        <v>0</v>
      </c>
      <c r="AK273" s="116">
        <f>IF(MONTH($B273)=9,IF($G273=Paramètres!$F$4,$D273,0),0)</f>
        <v>0</v>
      </c>
      <c r="AL273" s="116">
        <f>IF(MONTH($B273)=10,IF($G273=Paramètres!$H$2,$D273,0),0)</f>
        <v>0</v>
      </c>
      <c r="AM273" s="116">
        <f>IF(OR(MONTH($B273)=10,MONTH($B273)=11,MONTH($B273)=12),IF($G273=Paramètres!$H$3,$D273,0),0)</f>
        <v>0</v>
      </c>
      <c r="AN273" s="116">
        <f>IF(OR(MONTH($B273)=10,MONTH($B273)=11,MONTH($B273)=12),IF($G273=Paramètres!$H$4,$D273,0),0)</f>
        <v>0</v>
      </c>
      <c r="AO273" s="116">
        <f>IF(OR(MONTH($B273)=10,MONTH($B273)=11,MONTH($B273)=12),IF($G273=Paramètres!$H$5,$D273,0),0)</f>
        <v>0</v>
      </c>
      <c r="AP273" s="116">
        <f>IF(MONTH($B273)=10,IF($G273=Paramètres!$F$4,$D273,0),0)</f>
        <v>0</v>
      </c>
      <c r="AQ273" s="116">
        <f>IF(MONTH($B273)=11,IF($G273=Paramètres!$H$2,$D273,0),0)</f>
        <v>0</v>
      </c>
      <c r="AR273" s="116">
        <f>IF(MONTH($B273)=11,IF($G273=Paramètres!$F$4,$D273,0),0)</f>
        <v>0</v>
      </c>
      <c r="AS273" s="116">
        <f>IF(MONTH($B273)=12,IF($G273=Paramètres!$H$2,$D273,0),0)</f>
        <v>0</v>
      </c>
      <c r="AT273" s="116">
        <f>IF(MONTH($B273)=12,IF($G273=Paramètres!$F$4,$D273,0),0)</f>
        <v>0</v>
      </c>
      <c r="AU273" s="116">
        <f>IF($G273=Paramètres!D$2,$D273,0)</f>
        <v>0</v>
      </c>
      <c r="AV273" s="116">
        <f>IF($G273=Paramètres!D$3,$D273,0)</f>
        <v>0</v>
      </c>
      <c r="AW273" s="116">
        <f>IF($G273=Paramètres!D$4,$D273,0)</f>
        <v>0</v>
      </c>
      <c r="AX273" s="116">
        <f>IF($G273=Paramètres!D$5,$D273,0)</f>
        <v>0</v>
      </c>
      <c r="AY273" s="116">
        <f>IF($G273=Paramètres!D$6,$D273,0)</f>
        <v>0</v>
      </c>
      <c r="AZ273" s="116">
        <f>IF($G273=Paramètres!D$7,$D273,0)</f>
        <v>0</v>
      </c>
      <c r="BA273" s="116">
        <f>IF($G273=Paramètres!D$8,$D273,0)</f>
        <v>0</v>
      </c>
      <c r="BB273" s="116">
        <f>IF($G273=Paramètres!D$9,$D273,0)</f>
        <v>0</v>
      </c>
      <c r="BC273" s="116">
        <f>IF($G273=Paramètres!D$10,$D273,0)</f>
        <v>0</v>
      </c>
      <c r="BD273" s="116">
        <f>IF($G273=Paramètres!D$11,$D273,0)</f>
        <v>0</v>
      </c>
      <c r="BE273" s="116">
        <f>IF($G273=Paramètres!D$12,$D273,0)</f>
        <v>0</v>
      </c>
      <c r="BF273" s="116">
        <f>IF($G273=Paramètres!E$2,$D273,0)</f>
        <v>0</v>
      </c>
      <c r="BG273" s="116">
        <f>IF($G273=Paramètres!E$3,$D273,0)</f>
        <v>0</v>
      </c>
      <c r="BH273" s="116">
        <f>IF($G273=Paramètres!E$4,$D273,0)</f>
        <v>0</v>
      </c>
      <c r="BI273" s="116">
        <f>IF($G273=Paramètres!F$2,$D273,0)</f>
        <v>0</v>
      </c>
      <c r="BJ273" s="116">
        <f>IF($G273=Paramètres!F$3,$D273,0)</f>
        <v>0</v>
      </c>
      <c r="BK273" s="116">
        <f>IF($G273=Paramètres!F$5,$D273,0)</f>
        <v>0</v>
      </c>
      <c r="BL273" s="116">
        <f>IF($G273=Paramètres!F$6,$D273,0)</f>
        <v>0</v>
      </c>
      <c r="BM273" s="116">
        <f>IF($G273=Paramètres!F$7,$D273,0)</f>
        <v>0</v>
      </c>
      <c r="BN273" s="116">
        <f>IF($G273=Paramètres!F$8,$D273,0)</f>
        <v>0</v>
      </c>
      <c r="BO273" s="116">
        <f>IF($G273=Paramètres!F$9,$D273,0)</f>
        <v>0</v>
      </c>
      <c r="BP273" s="116">
        <f t="shared" si="157"/>
        <v>0</v>
      </c>
      <c r="BQ273" s="116">
        <f>IF($G273=Paramètres!H$6,$D273,0)</f>
        <v>0</v>
      </c>
      <c r="BR273" s="116">
        <f>IF($G273=Paramètres!I$2,$D273,0)</f>
        <v>0</v>
      </c>
      <c r="BS273" s="116">
        <f>IF($G273=Paramètres!I$3,$D273,0)</f>
        <v>0</v>
      </c>
      <c r="BT273" s="116">
        <f>IF($G273=Paramètres!I$4,$D273,0)</f>
        <v>0</v>
      </c>
      <c r="BU273" s="116">
        <f>IF($G273=Paramètres!J$2,$D273,0)</f>
        <v>0</v>
      </c>
      <c r="BV273" s="116">
        <f>IF($G273=Paramètres!J$3,$D273,0)</f>
        <v>0</v>
      </c>
      <c r="BW273" s="116">
        <f>IF($G273=Paramètres!J$4,$D273,0)</f>
        <v>0</v>
      </c>
      <c r="BX273" s="116">
        <f t="shared" si="159"/>
        <v>0</v>
      </c>
      <c r="BY273" s="116">
        <f t="shared" si="160"/>
        <v>0</v>
      </c>
      <c r="BZ273" s="116">
        <f t="shared" si="161"/>
        <v>0</v>
      </c>
      <c r="CA273" s="116">
        <f t="shared" si="162"/>
        <v>0</v>
      </c>
      <c r="CB273" s="116">
        <f t="shared" si="163"/>
        <v>0</v>
      </c>
      <c r="CC273" s="116">
        <f t="shared" si="164"/>
        <v>0</v>
      </c>
      <c r="CD273" s="116">
        <f t="shared" si="165"/>
        <v>0</v>
      </c>
      <c r="CE273" s="116">
        <f t="shared" si="166"/>
        <v>0</v>
      </c>
      <c r="CF273" s="116">
        <f t="shared" si="167"/>
        <v>0</v>
      </c>
      <c r="CG273" s="116">
        <f t="shared" si="168"/>
        <v>0</v>
      </c>
      <c r="CH273" s="116">
        <f t="shared" si="169"/>
        <v>0</v>
      </c>
      <c r="CI273" s="116">
        <f t="shared" si="170"/>
        <v>0</v>
      </c>
      <c r="CJ273" s="116">
        <f t="shared" si="171"/>
        <v>0</v>
      </c>
      <c r="CK273" s="116">
        <f t="shared" si="172"/>
        <v>0</v>
      </c>
      <c r="CL273" s="116">
        <f t="shared" si="173"/>
        <v>0</v>
      </c>
      <c r="CM273" s="116">
        <f t="shared" si="174"/>
        <v>0</v>
      </c>
      <c r="CN273" s="116">
        <f t="shared" si="175"/>
        <v>0</v>
      </c>
      <c r="CO273" s="116">
        <f t="shared" si="176"/>
        <v>0</v>
      </c>
      <c r="CP273" s="116">
        <f t="shared" si="177"/>
        <v>0</v>
      </c>
      <c r="CQ273" s="116">
        <f t="shared" si="178"/>
        <v>0</v>
      </c>
      <c r="CR273" s="116">
        <f t="shared" si="179"/>
        <v>0</v>
      </c>
      <c r="CS273" s="116">
        <f t="shared" si="180"/>
        <v>0</v>
      </c>
      <c r="CT273" s="116">
        <f t="shared" si="181"/>
        <v>0</v>
      </c>
      <c r="CU273" s="116">
        <f t="shared" si="182"/>
        <v>0</v>
      </c>
    </row>
    <row r="274" spans="5:99">
      <c r="E274" s="106"/>
      <c r="F274" s="109"/>
      <c r="G274" s="109"/>
      <c r="H274" s="109"/>
      <c r="I274" s="109"/>
      <c r="J274" s="110" t="str">
        <f t="shared" si="158"/>
        <v/>
      </c>
      <c r="K274" s="116">
        <f>IF(MONTH($B274)=1,IF($G274=Paramètres!H$2,$D274,0),0)</f>
        <v>0</v>
      </c>
      <c r="L274" s="116">
        <f>IF(OR(MONTH($B274)=1,MONTH($B274)=2,MONTH($B274)=3),IF($G274=Paramètres!H$3,$D274,0),0)</f>
        <v>0</v>
      </c>
      <c r="M274" s="116">
        <f>IF(OR(MONTH($B274)=1,MONTH($B274)=2,MONTH($B274)=3),IF($G274=Paramètres!H$4,$D274,0),0)</f>
        <v>0</v>
      </c>
      <c r="N274" s="116">
        <f>IF(OR(MONTH($B274)=1,MONTH($B274)=2,MONTH($B274)=3),IF($G274=Paramètres!H$5,$D274,0),0)</f>
        <v>0</v>
      </c>
      <c r="O274" s="116">
        <f>IF(MONTH($B274)=1,IF($G274=Paramètres!F$4,$D274,0),0)</f>
        <v>0</v>
      </c>
      <c r="P274" s="116">
        <f>IF(MONTH($B274)=2,IF($G274=Paramètres!$H$2,$D274,0),0)</f>
        <v>0</v>
      </c>
      <c r="Q274" s="116">
        <f>IF(MONTH($B274)=2,IF($G274=Paramètres!$F$4,$D274,0),0)</f>
        <v>0</v>
      </c>
      <c r="R274" s="116">
        <f>IF(MONTH($B274)=3,IF($G274=Paramètres!$H$2,$D274,0),0)</f>
        <v>0</v>
      </c>
      <c r="S274" s="116">
        <f>IF(MONTH($B274)=3,IF($G274=Paramètres!$F$4,$D274,0),0)</f>
        <v>0</v>
      </c>
      <c r="T274" s="116">
        <f>IF(MONTH($B274)=4,IF($G274=Paramètres!$H$2,$D274,0),0)</f>
        <v>0</v>
      </c>
      <c r="U274" s="116">
        <f>IF(OR(MONTH($B274)=4,MONTH($B274)=5,MONTH($B274)=6),IF($G274=Paramètres!$H$3,$D274,0),0)</f>
        <v>0</v>
      </c>
      <c r="V274" s="116">
        <f>IF(OR(MONTH($B274)=4,MONTH($B274)=5,MONTH($B274)=6),IF($G274=Paramètres!$H$4,$D274,0),0)</f>
        <v>0</v>
      </c>
      <c r="W274" s="116">
        <f>IF(OR(MONTH($B274)=4,MONTH($B274)=5,MONTH($B274)=6),IF($G274=Paramètres!$H$5,$D274,0),0)</f>
        <v>0</v>
      </c>
      <c r="X274" s="116">
        <f>IF(MONTH($B274)=4,IF($G274=Paramètres!$F$4,$D274,0),0)</f>
        <v>0</v>
      </c>
      <c r="Y274" s="116">
        <f>IF(MONTH($B274)=5,IF($G274=Paramètres!$H$2,$D274,0),0)</f>
        <v>0</v>
      </c>
      <c r="Z274" s="116">
        <f>IF(MONTH($B274)=5,IF($G274=Paramètres!$F$4,$D274,0),0)</f>
        <v>0</v>
      </c>
      <c r="AA274" s="116">
        <f>IF(MONTH($B274)=6,IF($G274=Paramètres!$H$2,$D274,0),0)</f>
        <v>0</v>
      </c>
      <c r="AB274" s="116">
        <f>IF(MONTH($B274)=6,IF($G274=Paramètres!$F$4,$D274,0),0)</f>
        <v>0</v>
      </c>
      <c r="AC274" s="116">
        <f>IF(MONTH($B274)=7,IF($G274=Paramètres!$H$2,$D274,0),0)</f>
        <v>0</v>
      </c>
      <c r="AD274" s="116">
        <f>IF(OR(MONTH($B274)=7,MONTH($B274)=8,MONTH($B274)=9),IF($G274=Paramètres!$H$3,$D274,0),0)</f>
        <v>0</v>
      </c>
      <c r="AE274" s="116">
        <f>IF(OR(MONTH($B274)=7,MONTH($B274)=8,MONTH($B274)=9),IF($G274=Paramètres!$H$4,$D274,0),0)</f>
        <v>0</v>
      </c>
      <c r="AF274" s="116">
        <f>IF(OR(MONTH($B274)=7,MONTH($B274)=8,MONTH($B274)=9),IF($G274=Paramètres!$H$5,$D274,0),0)</f>
        <v>0</v>
      </c>
      <c r="AG274" s="116">
        <f>IF(MONTH($B274)=7,IF($G274=Paramètres!$F$4,$D274,0),0)</f>
        <v>0</v>
      </c>
      <c r="AH274" s="116">
        <f>IF(MONTH($B274)=8,IF($G274=Paramètres!$H$2,$D274,0),0)</f>
        <v>0</v>
      </c>
      <c r="AI274" s="116">
        <f>IF(MONTH($B274)=8,IF($G274=Paramètres!$F$4,$D274,0),0)</f>
        <v>0</v>
      </c>
      <c r="AJ274" s="116">
        <f>IF(MONTH($B274)=9,IF($G274=Paramètres!$H$2,$D274,0),0)</f>
        <v>0</v>
      </c>
      <c r="AK274" s="116">
        <f>IF(MONTH($B274)=9,IF($G274=Paramètres!$F$4,$D274,0),0)</f>
        <v>0</v>
      </c>
      <c r="AL274" s="116">
        <f>IF(MONTH($B274)=10,IF($G274=Paramètres!$H$2,$D274,0),0)</f>
        <v>0</v>
      </c>
      <c r="AM274" s="116">
        <f>IF(OR(MONTH($B274)=10,MONTH($B274)=11,MONTH($B274)=12),IF($G274=Paramètres!$H$3,$D274,0),0)</f>
        <v>0</v>
      </c>
      <c r="AN274" s="116">
        <f>IF(OR(MONTH($B274)=10,MONTH($B274)=11,MONTH($B274)=12),IF($G274=Paramètres!$H$4,$D274,0),0)</f>
        <v>0</v>
      </c>
      <c r="AO274" s="116">
        <f>IF(OR(MONTH($B274)=10,MONTH($B274)=11,MONTH($B274)=12),IF($G274=Paramètres!$H$5,$D274,0),0)</f>
        <v>0</v>
      </c>
      <c r="AP274" s="116">
        <f>IF(MONTH($B274)=10,IF($G274=Paramètres!$F$4,$D274,0),0)</f>
        <v>0</v>
      </c>
      <c r="AQ274" s="116">
        <f>IF(MONTH($B274)=11,IF($G274=Paramètres!$H$2,$D274,0),0)</f>
        <v>0</v>
      </c>
      <c r="AR274" s="116">
        <f>IF(MONTH($B274)=11,IF($G274=Paramètres!$F$4,$D274,0),0)</f>
        <v>0</v>
      </c>
      <c r="AS274" s="116">
        <f>IF(MONTH($B274)=12,IF($G274=Paramètres!$H$2,$D274,0),0)</f>
        <v>0</v>
      </c>
      <c r="AT274" s="116">
        <f>IF(MONTH($B274)=12,IF($G274=Paramètres!$F$4,$D274,0),0)</f>
        <v>0</v>
      </c>
      <c r="AU274" s="116">
        <f>IF($G274=Paramètres!D$2,$D274,0)</f>
        <v>0</v>
      </c>
      <c r="AV274" s="116">
        <f>IF($G274=Paramètres!D$3,$D274,0)</f>
        <v>0</v>
      </c>
      <c r="AW274" s="116">
        <f>IF($G274=Paramètres!D$4,$D274,0)</f>
        <v>0</v>
      </c>
      <c r="AX274" s="116">
        <f>IF($G274=Paramètres!D$5,$D274,0)</f>
        <v>0</v>
      </c>
      <c r="AY274" s="116">
        <f>IF($G274=Paramètres!D$6,$D274,0)</f>
        <v>0</v>
      </c>
      <c r="AZ274" s="116">
        <f>IF($G274=Paramètres!D$7,$D274,0)</f>
        <v>0</v>
      </c>
      <c r="BA274" s="116">
        <f>IF($G274=Paramètres!D$8,$D274,0)</f>
        <v>0</v>
      </c>
      <c r="BB274" s="116">
        <f>IF($G274=Paramètres!D$9,$D274,0)</f>
        <v>0</v>
      </c>
      <c r="BC274" s="116">
        <f>IF($G274=Paramètres!D$10,$D274,0)</f>
        <v>0</v>
      </c>
      <c r="BD274" s="116">
        <f>IF($G274=Paramètres!D$11,$D274,0)</f>
        <v>0</v>
      </c>
      <c r="BE274" s="116">
        <f>IF($G274=Paramètres!D$12,$D274,0)</f>
        <v>0</v>
      </c>
      <c r="BF274" s="116">
        <f>IF($G274=Paramètres!E$2,$D274,0)</f>
        <v>0</v>
      </c>
      <c r="BG274" s="116">
        <f>IF($G274=Paramètres!E$3,$D274,0)</f>
        <v>0</v>
      </c>
      <c r="BH274" s="116">
        <f>IF($G274=Paramètres!E$4,$D274,0)</f>
        <v>0</v>
      </c>
      <c r="BI274" s="116">
        <f>IF($G274=Paramètres!F$2,$D274,0)</f>
        <v>0</v>
      </c>
      <c r="BJ274" s="116">
        <f>IF($G274=Paramètres!F$3,$D274,0)</f>
        <v>0</v>
      </c>
      <c r="BK274" s="116">
        <f>IF($G274=Paramètres!F$5,$D274,0)</f>
        <v>0</v>
      </c>
      <c r="BL274" s="116">
        <f>IF($G274=Paramètres!F$6,$D274,0)</f>
        <v>0</v>
      </c>
      <c r="BM274" s="116">
        <f>IF($G274=Paramètres!F$7,$D274,0)</f>
        <v>0</v>
      </c>
      <c r="BN274" s="116">
        <f>IF($G274=Paramètres!F$8,$D274,0)</f>
        <v>0</v>
      </c>
      <c r="BO274" s="116">
        <f>IF($G274=Paramètres!F$9,$D274,0)</f>
        <v>0</v>
      </c>
      <c r="BP274" s="116">
        <f t="shared" si="157"/>
        <v>0</v>
      </c>
      <c r="BQ274" s="116">
        <f>IF($G274=Paramètres!H$6,$D274,0)</f>
        <v>0</v>
      </c>
      <c r="BR274" s="116">
        <f>IF($G274=Paramètres!I$2,$D274,0)</f>
        <v>0</v>
      </c>
      <c r="BS274" s="116">
        <f>IF($G274=Paramètres!I$3,$D274,0)</f>
        <v>0</v>
      </c>
      <c r="BT274" s="116">
        <f>IF($G274=Paramètres!I$4,$D274,0)</f>
        <v>0</v>
      </c>
      <c r="BU274" s="116">
        <f>IF($G274=Paramètres!J$2,$D274,0)</f>
        <v>0</v>
      </c>
      <c r="BV274" s="116">
        <f>IF($G274=Paramètres!J$3,$D274,0)</f>
        <v>0</v>
      </c>
      <c r="BW274" s="116">
        <f>IF($G274=Paramètres!J$4,$D274,0)</f>
        <v>0</v>
      </c>
      <c r="BX274" s="116">
        <f t="shared" si="159"/>
        <v>0</v>
      </c>
      <c r="BY274" s="116">
        <f t="shared" si="160"/>
        <v>0</v>
      </c>
      <c r="BZ274" s="116">
        <f t="shared" si="161"/>
        <v>0</v>
      </c>
      <c r="CA274" s="116">
        <f t="shared" si="162"/>
        <v>0</v>
      </c>
      <c r="CB274" s="116">
        <f t="shared" si="163"/>
        <v>0</v>
      </c>
      <c r="CC274" s="116">
        <f t="shared" si="164"/>
        <v>0</v>
      </c>
      <c r="CD274" s="116">
        <f t="shared" si="165"/>
        <v>0</v>
      </c>
      <c r="CE274" s="116">
        <f t="shared" si="166"/>
        <v>0</v>
      </c>
      <c r="CF274" s="116">
        <f t="shared" si="167"/>
        <v>0</v>
      </c>
      <c r="CG274" s="116">
        <f t="shared" si="168"/>
        <v>0</v>
      </c>
      <c r="CH274" s="116">
        <f t="shared" si="169"/>
        <v>0</v>
      </c>
      <c r="CI274" s="116">
        <f t="shared" si="170"/>
        <v>0</v>
      </c>
      <c r="CJ274" s="116">
        <f t="shared" si="171"/>
        <v>0</v>
      </c>
      <c r="CK274" s="116">
        <f t="shared" si="172"/>
        <v>0</v>
      </c>
      <c r="CL274" s="116">
        <f t="shared" si="173"/>
        <v>0</v>
      </c>
      <c r="CM274" s="116">
        <f t="shared" si="174"/>
        <v>0</v>
      </c>
      <c r="CN274" s="116">
        <f t="shared" si="175"/>
        <v>0</v>
      </c>
      <c r="CO274" s="116">
        <f t="shared" si="176"/>
        <v>0</v>
      </c>
      <c r="CP274" s="116">
        <f t="shared" si="177"/>
        <v>0</v>
      </c>
      <c r="CQ274" s="116">
        <f t="shared" si="178"/>
        <v>0</v>
      </c>
      <c r="CR274" s="116">
        <f t="shared" si="179"/>
        <v>0</v>
      </c>
      <c r="CS274" s="116">
        <f t="shared" si="180"/>
        <v>0</v>
      </c>
      <c r="CT274" s="116">
        <f t="shared" si="181"/>
        <v>0</v>
      </c>
      <c r="CU274" s="116">
        <f t="shared" si="182"/>
        <v>0</v>
      </c>
    </row>
    <row r="275" spans="5:99">
      <c r="E275" s="106"/>
      <c r="F275" s="109"/>
      <c r="G275" s="109"/>
      <c r="H275" s="109"/>
      <c r="I275" s="109"/>
      <c r="J275" s="110" t="str">
        <f t="shared" si="158"/>
        <v/>
      </c>
      <c r="K275" s="116">
        <f>IF(MONTH($B275)=1,IF($G275=Paramètres!H$2,$D275,0),0)</f>
        <v>0</v>
      </c>
      <c r="L275" s="116">
        <f>IF(OR(MONTH($B275)=1,MONTH($B275)=2,MONTH($B275)=3),IF($G275=Paramètres!H$3,$D275,0),0)</f>
        <v>0</v>
      </c>
      <c r="M275" s="116">
        <f>IF(OR(MONTH($B275)=1,MONTH($B275)=2,MONTH($B275)=3),IF($G275=Paramètres!H$4,$D275,0),0)</f>
        <v>0</v>
      </c>
      <c r="N275" s="116">
        <f>IF(OR(MONTH($B275)=1,MONTH($B275)=2,MONTH($B275)=3),IF($G275=Paramètres!H$5,$D275,0),0)</f>
        <v>0</v>
      </c>
      <c r="O275" s="116">
        <f>IF(MONTH($B275)=1,IF($G275=Paramètres!F$4,$D275,0),0)</f>
        <v>0</v>
      </c>
      <c r="P275" s="116">
        <f>IF(MONTH($B275)=2,IF($G275=Paramètres!$H$2,$D275,0),0)</f>
        <v>0</v>
      </c>
      <c r="Q275" s="116">
        <f>IF(MONTH($B275)=2,IF($G275=Paramètres!$F$4,$D275,0),0)</f>
        <v>0</v>
      </c>
      <c r="R275" s="116">
        <f>IF(MONTH($B275)=3,IF($G275=Paramètres!$H$2,$D275,0),0)</f>
        <v>0</v>
      </c>
      <c r="S275" s="116">
        <f>IF(MONTH($B275)=3,IF($G275=Paramètres!$F$4,$D275,0),0)</f>
        <v>0</v>
      </c>
      <c r="T275" s="116">
        <f>IF(MONTH($B275)=4,IF($G275=Paramètres!$H$2,$D275,0),0)</f>
        <v>0</v>
      </c>
      <c r="U275" s="116">
        <f>IF(OR(MONTH($B275)=4,MONTH($B275)=5,MONTH($B275)=6),IF($G275=Paramètres!$H$3,$D275,0),0)</f>
        <v>0</v>
      </c>
      <c r="V275" s="116">
        <f>IF(OR(MONTH($B275)=4,MONTH($B275)=5,MONTH($B275)=6),IF($G275=Paramètres!$H$4,$D275,0),0)</f>
        <v>0</v>
      </c>
      <c r="W275" s="116">
        <f>IF(OR(MONTH($B275)=4,MONTH($B275)=5,MONTH($B275)=6),IF($G275=Paramètres!$H$5,$D275,0),0)</f>
        <v>0</v>
      </c>
      <c r="X275" s="116">
        <f>IF(MONTH($B275)=4,IF($G275=Paramètres!$F$4,$D275,0),0)</f>
        <v>0</v>
      </c>
      <c r="Y275" s="116">
        <f>IF(MONTH($B275)=5,IF($G275=Paramètres!$H$2,$D275,0),0)</f>
        <v>0</v>
      </c>
      <c r="Z275" s="116">
        <f>IF(MONTH($B275)=5,IF($G275=Paramètres!$F$4,$D275,0),0)</f>
        <v>0</v>
      </c>
      <c r="AA275" s="116">
        <f>IF(MONTH($B275)=6,IF($G275=Paramètres!$H$2,$D275,0),0)</f>
        <v>0</v>
      </c>
      <c r="AB275" s="116">
        <f>IF(MONTH($B275)=6,IF($G275=Paramètres!$F$4,$D275,0),0)</f>
        <v>0</v>
      </c>
      <c r="AC275" s="116">
        <f>IF(MONTH($B275)=7,IF($G275=Paramètres!$H$2,$D275,0),0)</f>
        <v>0</v>
      </c>
      <c r="AD275" s="116">
        <f>IF(OR(MONTH($B275)=7,MONTH($B275)=8,MONTH($B275)=9),IF($G275=Paramètres!$H$3,$D275,0),0)</f>
        <v>0</v>
      </c>
      <c r="AE275" s="116">
        <f>IF(OR(MONTH($B275)=7,MONTH($B275)=8,MONTH($B275)=9),IF($G275=Paramètres!$H$4,$D275,0),0)</f>
        <v>0</v>
      </c>
      <c r="AF275" s="116">
        <f>IF(OR(MONTH($B275)=7,MONTH($B275)=8,MONTH($B275)=9),IF($G275=Paramètres!$H$5,$D275,0),0)</f>
        <v>0</v>
      </c>
      <c r="AG275" s="116">
        <f>IF(MONTH($B275)=7,IF($G275=Paramètres!$F$4,$D275,0),0)</f>
        <v>0</v>
      </c>
      <c r="AH275" s="116">
        <f>IF(MONTH($B275)=8,IF($G275=Paramètres!$H$2,$D275,0),0)</f>
        <v>0</v>
      </c>
      <c r="AI275" s="116">
        <f>IF(MONTH($B275)=8,IF($G275=Paramètres!$F$4,$D275,0),0)</f>
        <v>0</v>
      </c>
      <c r="AJ275" s="116">
        <f>IF(MONTH($B275)=9,IF($G275=Paramètres!$H$2,$D275,0),0)</f>
        <v>0</v>
      </c>
      <c r="AK275" s="116">
        <f>IF(MONTH($B275)=9,IF($G275=Paramètres!$F$4,$D275,0),0)</f>
        <v>0</v>
      </c>
      <c r="AL275" s="116">
        <f>IF(MONTH($B275)=10,IF($G275=Paramètres!$H$2,$D275,0),0)</f>
        <v>0</v>
      </c>
      <c r="AM275" s="116">
        <f>IF(OR(MONTH($B275)=10,MONTH($B275)=11,MONTH($B275)=12),IF($G275=Paramètres!$H$3,$D275,0),0)</f>
        <v>0</v>
      </c>
      <c r="AN275" s="116">
        <f>IF(OR(MONTH($B275)=10,MONTH($B275)=11,MONTH($B275)=12),IF($G275=Paramètres!$H$4,$D275,0),0)</f>
        <v>0</v>
      </c>
      <c r="AO275" s="116">
        <f>IF(OR(MONTH($B275)=10,MONTH($B275)=11,MONTH($B275)=12),IF($G275=Paramètres!$H$5,$D275,0),0)</f>
        <v>0</v>
      </c>
      <c r="AP275" s="116">
        <f>IF(MONTH($B275)=10,IF($G275=Paramètres!$F$4,$D275,0),0)</f>
        <v>0</v>
      </c>
      <c r="AQ275" s="116">
        <f>IF(MONTH($B275)=11,IF($G275=Paramètres!$H$2,$D275,0),0)</f>
        <v>0</v>
      </c>
      <c r="AR275" s="116">
        <f>IF(MONTH($B275)=11,IF($G275=Paramètres!$F$4,$D275,0),0)</f>
        <v>0</v>
      </c>
      <c r="AS275" s="116">
        <f>IF(MONTH($B275)=12,IF($G275=Paramètres!$H$2,$D275,0),0)</f>
        <v>0</v>
      </c>
      <c r="AT275" s="116">
        <f>IF(MONTH($B275)=12,IF($G275=Paramètres!$F$4,$D275,0),0)</f>
        <v>0</v>
      </c>
      <c r="AU275" s="116">
        <f>IF($G275=Paramètres!D$2,$D275,0)</f>
        <v>0</v>
      </c>
      <c r="AV275" s="116">
        <f>IF($G275=Paramètres!D$3,$D275,0)</f>
        <v>0</v>
      </c>
      <c r="AW275" s="116">
        <f>IF($G275=Paramètres!D$4,$D275,0)</f>
        <v>0</v>
      </c>
      <c r="AX275" s="116">
        <f>IF($G275=Paramètres!D$5,$D275,0)</f>
        <v>0</v>
      </c>
      <c r="AY275" s="116">
        <f>IF($G275=Paramètres!D$6,$D275,0)</f>
        <v>0</v>
      </c>
      <c r="AZ275" s="116">
        <f>IF($G275=Paramètres!D$7,$D275,0)</f>
        <v>0</v>
      </c>
      <c r="BA275" s="116">
        <f>IF($G275=Paramètres!D$8,$D275,0)</f>
        <v>0</v>
      </c>
      <c r="BB275" s="116">
        <f>IF($G275=Paramètres!D$9,$D275,0)</f>
        <v>0</v>
      </c>
      <c r="BC275" s="116">
        <f>IF($G275=Paramètres!D$10,$D275,0)</f>
        <v>0</v>
      </c>
      <c r="BD275" s="116">
        <f>IF($G275=Paramètres!D$11,$D275,0)</f>
        <v>0</v>
      </c>
      <c r="BE275" s="116">
        <f>IF($G275=Paramètres!D$12,$D275,0)</f>
        <v>0</v>
      </c>
      <c r="BF275" s="116">
        <f>IF($G275=Paramètres!E$2,$D275,0)</f>
        <v>0</v>
      </c>
      <c r="BG275" s="116">
        <f>IF($G275=Paramètres!E$3,$D275,0)</f>
        <v>0</v>
      </c>
      <c r="BH275" s="116">
        <f>IF($G275=Paramètres!E$4,$D275,0)</f>
        <v>0</v>
      </c>
      <c r="BI275" s="116">
        <f>IF($G275=Paramètres!F$2,$D275,0)</f>
        <v>0</v>
      </c>
      <c r="BJ275" s="116">
        <f>IF($G275=Paramètres!F$3,$D275,0)</f>
        <v>0</v>
      </c>
      <c r="BK275" s="116">
        <f>IF($G275=Paramètres!F$5,$D275,0)</f>
        <v>0</v>
      </c>
      <c r="BL275" s="116">
        <f>IF($G275=Paramètres!F$6,$D275,0)</f>
        <v>0</v>
      </c>
      <c r="BM275" s="116">
        <f>IF($G275=Paramètres!F$7,$D275,0)</f>
        <v>0</v>
      </c>
      <c r="BN275" s="116">
        <f>IF($G275=Paramètres!F$8,$D275,0)</f>
        <v>0</v>
      </c>
      <c r="BO275" s="116">
        <f>IF($G275=Paramètres!F$9,$D275,0)</f>
        <v>0</v>
      </c>
      <c r="BP275" s="116">
        <f t="shared" si="157"/>
        <v>0</v>
      </c>
      <c r="BQ275" s="116">
        <f>IF($G275=Paramètres!H$6,$D275,0)</f>
        <v>0</v>
      </c>
      <c r="BR275" s="116">
        <f>IF($G275=Paramètres!I$2,$D275,0)</f>
        <v>0</v>
      </c>
      <c r="BS275" s="116">
        <f>IF($G275=Paramètres!I$3,$D275,0)</f>
        <v>0</v>
      </c>
      <c r="BT275" s="116">
        <f>IF($G275=Paramètres!I$4,$D275,0)</f>
        <v>0</v>
      </c>
      <c r="BU275" s="116">
        <f>IF($G275=Paramètres!J$2,$D275,0)</f>
        <v>0</v>
      </c>
      <c r="BV275" s="116">
        <f>IF($G275=Paramètres!J$3,$D275,0)</f>
        <v>0</v>
      </c>
      <c r="BW275" s="116">
        <f>IF($G275=Paramètres!J$4,$D275,0)</f>
        <v>0</v>
      </c>
      <c r="BX275" s="116">
        <f t="shared" si="159"/>
        <v>0</v>
      </c>
      <c r="BY275" s="116">
        <f t="shared" si="160"/>
        <v>0</v>
      </c>
      <c r="BZ275" s="116">
        <f t="shared" si="161"/>
        <v>0</v>
      </c>
      <c r="CA275" s="116">
        <f t="shared" si="162"/>
        <v>0</v>
      </c>
      <c r="CB275" s="116">
        <f t="shared" si="163"/>
        <v>0</v>
      </c>
      <c r="CC275" s="116">
        <f t="shared" si="164"/>
        <v>0</v>
      </c>
      <c r="CD275" s="116">
        <f t="shared" si="165"/>
        <v>0</v>
      </c>
      <c r="CE275" s="116">
        <f t="shared" si="166"/>
        <v>0</v>
      </c>
      <c r="CF275" s="116">
        <f t="shared" si="167"/>
        <v>0</v>
      </c>
      <c r="CG275" s="116">
        <f t="shared" si="168"/>
        <v>0</v>
      </c>
      <c r="CH275" s="116">
        <f t="shared" si="169"/>
        <v>0</v>
      </c>
      <c r="CI275" s="116">
        <f t="shared" si="170"/>
        <v>0</v>
      </c>
      <c r="CJ275" s="116">
        <f t="shared" si="171"/>
        <v>0</v>
      </c>
      <c r="CK275" s="116">
        <f t="shared" si="172"/>
        <v>0</v>
      </c>
      <c r="CL275" s="116">
        <f t="shared" si="173"/>
        <v>0</v>
      </c>
      <c r="CM275" s="116">
        <f t="shared" si="174"/>
        <v>0</v>
      </c>
      <c r="CN275" s="116">
        <f t="shared" si="175"/>
        <v>0</v>
      </c>
      <c r="CO275" s="116">
        <f t="shared" si="176"/>
        <v>0</v>
      </c>
      <c r="CP275" s="116">
        <f t="shared" si="177"/>
        <v>0</v>
      </c>
      <c r="CQ275" s="116">
        <f t="shared" si="178"/>
        <v>0</v>
      </c>
      <c r="CR275" s="116">
        <f t="shared" si="179"/>
        <v>0</v>
      </c>
      <c r="CS275" s="116">
        <f t="shared" si="180"/>
        <v>0</v>
      </c>
      <c r="CT275" s="116">
        <f t="shared" si="181"/>
        <v>0</v>
      </c>
      <c r="CU275" s="116">
        <f t="shared" si="182"/>
        <v>0</v>
      </c>
    </row>
    <row r="276" spans="5:99">
      <c r="E276" s="106"/>
      <c r="F276" s="109"/>
      <c r="G276" s="109"/>
      <c r="H276" s="109"/>
      <c r="I276" s="109"/>
      <c r="J276" s="110" t="str">
        <f t="shared" si="158"/>
        <v/>
      </c>
      <c r="K276" s="116">
        <f>IF(MONTH($B276)=1,IF($G276=Paramètres!H$2,$D276,0),0)</f>
        <v>0</v>
      </c>
      <c r="L276" s="116">
        <f>IF(OR(MONTH($B276)=1,MONTH($B276)=2,MONTH($B276)=3),IF($G276=Paramètres!H$3,$D276,0),0)</f>
        <v>0</v>
      </c>
      <c r="M276" s="116">
        <f>IF(OR(MONTH($B276)=1,MONTH($B276)=2,MONTH($B276)=3),IF($G276=Paramètres!H$4,$D276,0),0)</f>
        <v>0</v>
      </c>
      <c r="N276" s="116">
        <f>IF(OR(MONTH($B276)=1,MONTH($B276)=2,MONTH($B276)=3),IF($G276=Paramètres!H$5,$D276,0),0)</f>
        <v>0</v>
      </c>
      <c r="O276" s="116">
        <f>IF(MONTH($B276)=1,IF($G276=Paramètres!F$4,$D276,0),0)</f>
        <v>0</v>
      </c>
      <c r="P276" s="116">
        <f>IF(MONTH($B276)=2,IF($G276=Paramètres!$H$2,$D276,0),0)</f>
        <v>0</v>
      </c>
      <c r="Q276" s="116">
        <f>IF(MONTH($B276)=2,IF($G276=Paramètres!$F$4,$D276,0),0)</f>
        <v>0</v>
      </c>
      <c r="R276" s="116">
        <f>IF(MONTH($B276)=3,IF($G276=Paramètres!$H$2,$D276,0),0)</f>
        <v>0</v>
      </c>
      <c r="S276" s="116">
        <f>IF(MONTH($B276)=3,IF($G276=Paramètres!$F$4,$D276,0),0)</f>
        <v>0</v>
      </c>
      <c r="T276" s="116">
        <f>IF(MONTH($B276)=4,IF($G276=Paramètres!$H$2,$D276,0),0)</f>
        <v>0</v>
      </c>
      <c r="U276" s="116">
        <f>IF(OR(MONTH($B276)=4,MONTH($B276)=5,MONTH($B276)=6),IF($G276=Paramètres!$H$3,$D276,0),0)</f>
        <v>0</v>
      </c>
      <c r="V276" s="116">
        <f>IF(OR(MONTH($B276)=4,MONTH($B276)=5,MONTH($B276)=6),IF($G276=Paramètres!$H$4,$D276,0),0)</f>
        <v>0</v>
      </c>
      <c r="W276" s="116">
        <f>IF(OR(MONTH($B276)=4,MONTH($B276)=5,MONTH($B276)=6),IF($G276=Paramètres!$H$5,$D276,0),0)</f>
        <v>0</v>
      </c>
      <c r="X276" s="116">
        <f>IF(MONTH($B276)=4,IF($G276=Paramètres!$F$4,$D276,0),0)</f>
        <v>0</v>
      </c>
      <c r="Y276" s="116">
        <f>IF(MONTH($B276)=5,IF($G276=Paramètres!$H$2,$D276,0),0)</f>
        <v>0</v>
      </c>
      <c r="Z276" s="116">
        <f>IF(MONTH($B276)=5,IF($G276=Paramètres!$F$4,$D276,0),0)</f>
        <v>0</v>
      </c>
      <c r="AA276" s="116">
        <f>IF(MONTH($B276)=6,IF($G276=Paramètres!$H$2,$D276,0),0)</f>
        <v>0</v>
      </c>
      <c r="AB276" s="116">
        <f>IF(MONTH($B276)=6,IF($G276=Paramètres!$F$4,$D276,0),0)</f>
        <v>0</v>
      </c>
      <c r="AC276" s="116">
        <f>IF(MONTH($B276)=7,IF($G276=Paramètres!$H$2,$D276,0),0)</f>
        <v>0</v>
      </c>
      <c r="AD276" s="116">
        <f>IF(OR(MONTH($B276)=7,MONTH($B276)=8,MONTH($B276)=9),IF($G276=Paramètres!$H$3,$D276,0),0)</f>
        <v>0</v>
      </c>
      <c r="AE276" s="116">
        <f>IF(OR(MONTH($B276)=7,MONTH($B276)=8,MONTH($B276)=9),IF($G276=Paramètres!$H$4,$D276,0),0)</f>
        <v>0</v>
      </c>
      <c r="AF276" s="116">
        <f>IF(OR(MONTH($B276)=7,MONTH($B276)=8,MONTH($B276)=9),IF($G276=Paramètres!$H$5,$D276,0),0)</f>
        <v>0</v>
      </c>
      <c r="AG276" s="116">
        <f>IF(MONTH($B276)=7,IF($G276=Paramètres!$F$4,$D276,0),0)</f>
        <v>0</v>
      </c>
      <c r="AH276" s="116">
        <f>IF(MONTH($B276)=8,IF($G276=Paramètres!$H$2,$D276,0),0)</f>
        <v>0</v>
      </c>
      <c r="AI276" s="116">
        <f>IF(MONTH($B276)=8,IF($G276=Paramètres!$F$4,$D276,0),0)</f>
        <v>0</v>
      </c>
      <c r="AJ276" s="116">
        <f>IF(MONTH($B276)=9,IF($G276=Paramètres!$H$2,$D276,0),0)</f>
        <v>0</v>
      </c>
      <c r="AK276" s="116">
        <f>IF(MONTH($B276)=9,IF($G276=Paramètres!$F$4,$D276,0),0)</f>
        <v>0</v>
      </c>
      <c r="AL276" s="116">
        <f>IF(MONTH($B276)=10,IF($G276=Paramètres!$H$2,$D276,0),0)</f>
        <v>0</v>
      </c>
      <c r="AM276" s="116">
        <f>IF(OR(MONTH($B276)=10,MONTH($B276)=11,MONTH($B276)=12),IF($G276=Paramètres!$H$3,$D276,0),0)</f>
        <v>0</v>
      </c>
      <c r="AN276" s="116">
        <f>IF(OR(MONTH($B276)=10,MONTH($B276)=11,MONTH($B276)=12),IF($G276=Paramètres!$H$4,$D276,0),0)</f>
        <v>0</v>
      </c>
      <c r="AO276" s="116">
        <f>IF(OR(MONTH($B276)=10,MONTH($B276)=11,MONTH($B276)=12),IF($G276=Paramètres!$H$5,$D276,0),0)</f>
        <v>0</v>
      </c>
      <c r="AP276" s="116">
        <f>IF(MONTH($B276)=10,IF($G276=Paramètres!$F$4,$D276,0),0)</f>
        <v>0</v>
      </c>
      <c r="AQ276" s="116">
        <f>IF(MONTH($B276)=11,IF($G276=Paramètres!$H$2,$D276,0),0)</f>
        <v>0</v>
      </c>
      <c r="AR276" s="116">
        <f>IF(MONTH($B276)=11,IF($G276=Paramètres!$F$4,$D276,0),0)</f>
        <v>0</v>
      </c>
      <c r="AS276" s="116">
        <f>IF(MONTH($B276)=12,IF($G276=Paramètres!$H$2,$D276,0),0)</f>
        <v>0</v>
      </c>
      <c r="AT276" s="116">
        <f>IF(MONTH($B276)=12,IF($G276=Paramètres!$F$4,$D276,0),0)</f>
        <v>0</v>
      </c>
      <c r="AU276" s="116">
        <f>IF($G276=Paramètres!D$2,$D276,0)</f>
        <v>0</v>
      </c>
      <c r="AV276" s="116">
        <f>IF($G276=Paramètres!D$3,$D276,0)</f>
        <v>0</v>
      </c>
      <c r="AW276" s="116">
        <f>IF($G276=Paramètres!D$4,$D276,0)</f>
        <v>0</v>
      </c>
      <c r="AX276" s="116">
        <f>IF($G276=Paramètres!D$5,$D276,0)</f>
        <v>0</v>
      </c>
      <c r="AY276" s="116">
        <f>IF($G276=Paramètres!D$6,$D276,0)</f>
        <v>0</v>
      </c>
      <c r="AZ276" s="116">
        <f>IF($G276=Paramètres!D$7,$D276,0)</f>
        <v>0</v>
      </c>
      <c r="BA276" s="116">
        <f>IF($G276=Paramètres!D$8,$D276,0)</f>
        <v>0</v>
      </c>
      <c r="BB276" s="116">
        <f>IF($G276=Paramètres!D$9,$D276,0)</f>
        <v>0</v>
      </c>
      <c r="BC276" s="116">
        <f>IF($G276=Paramètres!D$10,$D276,0)</f>
        <v>0</v>
      </c>
      <c r="BD276" s="116">
        <f>IF($G276=Paramètres!D$11,$D276,0)</f>
        <v>0</v>
      </c>
      <c r="BE276" s="116">
        <f>IF($G276=Paramètres!D$12,$D276,0)</f>
        <v>0</v>
      </c>
      <c r="BF276" s="116">
        <f>IF($G276=Paramètres!E$2,$D276,0)</f>
        <v>0</v>
      </c>
      <c r="BG276" s="116">
        <f>IF($G276=Paramètres!E$3,$D276,0)</f>
        <v>0</v>
      </c>
      <c r="BH276" s="116">
        <f>IF($G276=Paramètres!E$4,$D276,0)</f>
        <v>0</v>
      </c>
      <c r="BI276" s="116">
        <f>IF($G276=Paramètres!F$2,$D276,0)</f>
        <v>0</v>
      </c>
      <c r="BJ276" s="116">
        <f>IF($G276=Paramètres!F$3,$D276,0)</f>
        <v>0</v>
      </c>
      <c r="BK276" s="116">
        <f>IF($G276=Paramètres!F$5,$D276,0)</f>
        <v>0</v>
      </c>
      <c r="BL276" s="116">
        <f>IF($G276=Paramètres!F$6,$D276,0)</f>
        <v>0</v>
      </c>
      <c r="BM276" s="116">
        <f>IF($G276=Paramètres!F$7,$D276,0)</f>
        <v>0</v>
      </c>
      <c r="BN276" s="116">
        <f>IF($G276=Paramètres!F$8,$D276,0)</f>
        <v>0</v>
      </c>
      <c r="BO276" s="116">
        <f>IF($G276=Paramètres!F$9,$D276,0)</f>
        <v>0</v>
      </c>
      <c r="BP276" s="116">
        <f t="shared" si="157"/>
        <v>0</v>
      </c>
      <c r="BQ276" s="116">
        <f>IF($G276=Paramètres!H$6,$D276,0)</f>
        <v>0</v>
      </c>
      <c r="BR276" s="116">
        <f>IF($G276=Paramètres!I$2,$D276,0)</f>
        <v>0</v>
      </c>
      <c r="BS276" s="116">
        <f>IF($G276=Paramètres!I$3,$D276,0)</f>
        <v>0</v>
      </c>
      <c r="BT276" s="116">
        <f>IF($G276=Paramètres!I$4,$D276,0)</f>
        <v>0</v>
      </c>
      <c r="BU276" s="116">
        <f>IF($G276=Paramètres!J$2,$D276,0)</f>
        <v>0</v>
      </c>
      <c r="BV276" s="116">
        <f>IF($G276=Paramètres!J$3,$D276,0)</f>
        <v>0</v>
      </c>
      <c r="BW276" s="116">
        <f>IF($G276=Paramètres!J$4,$D276,0)</f>
        <v>0</v>
      </c>
      <c r="BX276" s="116">
        <f t="shared" si="159"/>
        <v>0</v>
      </c>
      <c r="BY276" s="116">
        <f t="shared" si="160"/>
        <v>0</v>
      </c>
      <c r="BZ276" s="116">
        <f t="shared" si="161"/>
        <v>0</v>
      </c>
      <c r="CA276" s="116">
        <f t="shared" si="162"/>
        <v>0</v>
      </c>
      <c r="CB276" s="116">
        <f t="shared" si="163"/>
        <v>0</v>
      </c>
      <c r="CC276" s="116">
        <f t="shared" si="164"/>
        <v>0</v>
      </c>
      <c r="CD276" s="116">
        <f t="shared" si="165"/>
        <v>0</v>
      </c>
      <c r="CE276" s="116">
        <f t="shared" si="166"/>
        <v>0</v>
      </c>
      <c r="CF276" s="116">
        <f t="shared" si="167"/>
        <v>0</v>
      </c>
      <c r="CG276" s="116">
        <f t="shared" si="168"/>
        <v>0</v>
      </c>
      <c r="CH276" s="116">
        <f t="shared" si="169"/>
        <v>0</v>
      </c>
      <c r="CI276" s="116">
        <f t="shared" si="170"/>
        <v>0</v>
      </c>
      <c r="CJ276" s="116">
        <f t="shared" si="171"/>
        <v>0</v>
      </c>
      <c r="CK276" s="116">
        <f t="shared" si="172"/>
        <v>0</v>
      </c>
      <c r="CL276" s="116">
        <f t="shared" si="173"/>
        <v>0</v>
      </c>
      <c r="CM276" s="116">
        <f t="shared" si="174"/>
        <v>0</v>
      </c>
      <c r="CN276" s="116">
        <f t="shared" si="175"/>
        <v>0</v>
      </c>
      <c r="CO276" s="116">
        <f t="shared" si="176"/>
        <v>0</v>
      </c>
      <c r="CP276" s="116">
        <f t="shared" si="177"/>
        <v>0</v>
      </c>
      <c r="CQ276" s="116">
        <f t="shared" si="178"/>
        <v>0</v>
      </c>
      <c r="CR276" s="116">
        <f t="shared" si="179"/>
        <v>0</v>
      </c>
      <c r="CS276" s="116">
        <f t="shared" si="180"/>
        <v>0</v>
      </c>
      <c r="CT276" s="116">
        <f t="shared" si="181"/>
        <v>0</v>
      </c>
      <c r="CU276" s="116">
        <f t="shared" si="182"/>
        <v>0</v>
      </c>
    </row>
    <row r="277" spans="5:99">
      <c r="E277" s="106"/>
      <c r="F277" s="109"/>
      <c r="G277" s="109"/>
      <c r="H277" s="109"/>
      <c r="I277" s="109"/>
      <c r="J277" s="110" t="str">
        <f t="shared" si="158"/>
        <v/>
      </c>
      <c r="K277" s="116">
        <f>IF(MONTH($B277)=1,IF($G277=Paramètres!H$2,$D277,0),0)</f>
        <v>0</v>
      </c>
      <c r="L277" s="116">
        <f>IF(OR(MONTH($B277)=1,MONTH($B277)=2,MONTH($B277)=3),IF($G277=Paramètres!H$3,$D277,0),0)</f>
        <v>0</v>
      </c>
      <c r="M277" s="116">
        <f>IF(OR(MONTH($B277)=1,MONTH($B277)=2,MONTH($B277)=3),IF($G277=Paramètres!H$4,$D277,0),0)</f>
        <v>0</v>
      </c>
      <c r="N277" s="116">
        <f>IF(OR(MONTH($B277)=1,MONTH($B277)=2,MONTH($B277)=3),IF($G277=Paramètres!H$5,$D277,0),0)</f>
        <v>0</v>
      </c>
      <c r="O277" s="116">
        <f>IF(MONTH($B277)=1,IF($G277=Paramètres!F$4,$D277,0),0)</f>
        <v>0</v>
      </c>
      <c r="P277" s="116">
        <f>IF(MONTH($B277)=2,IF($G277=Paramètres!$H$2,$D277,0),0)</f>
        <v>0</v>
      </c>
      <c r="Q277" s="116">
        <f>IF(MONTH($B277)=2,IF($G277=Paramètres!$F$4,$D277,0),0)</f>
        <v>0</v>
      </c>
      <c r="R277" s="116">
        <f>IF(MONTH($B277)=3,IF($G277=Paramètres!$H$2,$D277,0),0)</f>
        <v>0</v>
      </c>
      <c r="S277" s="116">
        <f>IF(MONTH($B277)=3,IF($G277=Paramètres!$F$4,$D277,0),0)</f>
        <v>0</v>
      </c>
      <c r="T277" s="116">
        <f>IF(MONTH($B277)=4,IF($G277=Paramètres!$H$2,$D277,0),0)</f>
        <v>0</v>
      </c>
      <c r="U277" s="116">
        <f>IF(OR(MONTH($B277)=4,MONTH($B277)=5,MONTH($B277)=6),IF($G277=Paramètres!$H$3,$D277,0),0)</f>
        <v>0</v>
      </c>
      <c r="V277" s="116">
        <f>IF(OR(MONTH($B277)=4,MONTH($B277)=5,MONTH($B277)=6),IF($G277=Paramètres!$H$4,$D277,0),0)</f>
        <v>0</v>
      </c>
      <c r="W277" s="116">
        <f>IF(OR(MONTH($B277)=4,MONTH($B277)=5,MONTH($B277)=6),IF($G277=Paramètres!$H$5,$D277,0),0)</f>
        <v>0</v>
      </c>
      <c r="X277" s="116">
        <f>IF(MONTH($B277)=4,IF($G277=Paramètres!$F$4,$D277,0),0)</f>
        <v>0</v>
      </c>
      <c r="Y277" s="116">
        <f>IF(MONTH($B277)=5,IF($G277=Paramètres!$H$2,$D277,0),0)</f>
        <v>0</v>
      </c>
      <c r="Z277" s="116">
        <f>IF(MONTH($B277)=5,IF($G277=Paramètres!$F$4,$D277,0),0)</f>
        <v>0</v>
      </c>
      <c r="AA277" s="116">
        <f>IF(MONTH($B277)=6,IF($G277=Paramètres!$H$2,$D277,0),0)</f>
        <v>0</v>
      </c>
      <c r="AB277" s="116">
        <f>IF(MONTH($B277)=6,IF($G277=Paramètres!$F$4,$D277,0),0)</f>
        <v>0</v>
      </c>
      <c r="AC277" s="116">
        <f>IF(MONTH($B277)=7,IF($G277=Paramètres!$H$2,$D277,0),0)</f>
        <v>0</v>
      </c>
      <c r="AD277" s="116">
        <f>IF(OR(MONTH($B277)=7,MONTH($B277)=8,MONTH($B277)=9),IF($G277=Paramètres!$H$3,$D277,0),0)</f>
        <v>0</v>
      </c>
      <c r="AE277" s="116">
        <f>IF(OR(MONTH($B277)=7,MONTH($B277)=8,MONTH($B277)=9),IF($G277=Paramètres!$H$4,$D277,0),0)</f>
        <v>0</v>
      </c>
      <c r="AF277" s="116">
        <f>IF(OR(MONTH($B277)=7,MONTH($B277)=8,MONTH($B277)=9),IF($G277=Paramètres!$H$5,$D277,0),0)</f>
        <v>0</v>
      </c>
      <c r="AG277" s="116">
        <f>IF(MONTH($B277)=7,IF($G277=Paramètres!$F$4,$D277,0),0)</f>
        <v>0</v>
      </c>
      <c r="AH277" s="116">
        <f>IF(MONTH($B277)=8,IF($G277=Paramètres!$H$2,$D277,0),0)</f>
        <v>0</v>
      </c>
      <c r="AI277" s="116">
        <f>IF(MONTH($B277)=8,IF($G277=Paramètres!$F$4,$D277,0),0)</f>
        <v>0</v>
      </c>
      <c r="AJ277" s="116">
        <f>IF(MONTH($B277)=9,IF($G277=Paramètres!$H$2,$D277,0),0)</f>
        <v>0</v>
      </c>
      <c r="AK277" s="116">
        <f>IF(MONTH($B277)=9,IF($G277=Paramètres!$F$4,$D277,0),0)</f>
        <v>0</v>
      </c>
      <c r="AL277" s="116">
        <f>IF(MONTH($B277)=10,IF($G277=Paramètres!$H$2,$D277,0),0)</f>
        <v>0</v>
      </c>
      <c r="AM277" s="116">
        <f>IF(OR(MONTH($B277)=10,MONTH($B277)=11,MONTH($B277)=12),IF($G277=Paramètres!$H$3,$D277,0),0)</f>
        <v>0</v>
      </c>
      <c r="AN277" s="116">
        <f>IF(OR(MONTH($B277)=10,MONTH($B277)=11,MONTH($B277)=12),IF($G277=Paramètres!$H$4,$D277,0),0)</f>
        <v>0</v>
      </c>
      <c r="AO277" s="116">
        <f>IF(OR(MONTH($B277)=10,MONTH($B277)=11,MONTH($B277)=12),IF($G277=Paramètres!$H$5,$D277,0),0)</f>
        <v>0</v>
      </c>
      <c r="AP277" s="116">
        <f>IF(MONTH($B277)=10,IF($G277=Paramètres!$F$4,$D277,0),0)</f>
        <v>0</v>
      </c>
      <c r="AQ277" s="116">
        <f>IF(MONTH($B277)=11,IF($G277=Paramètres!$H$2,$D277,0),0)</f>
        <v>0</v>
      </c>
      <c r="AR277" s="116">
        <f>IF(MONTH($B277)=11,IF($G277=Paramètres!$F$4,$D277,0),0)</f>
        <v>0</v>
      </c>
      <c r="AS277" s="116">
        <f>IF(MONTH($B277)=12,IF($G277=Paramètres!$H$2,$D277,0),0)</f>
        <v>0</v>
      </c>
      <c r="AT277" s="116">
        <f>IF(MONTH($B277)=12,IF($G277=Paramètres!$F$4,$D277,0),0)</f>
        <v>0</v>
      </c>
      <c r="AU277" s="116">
        <f>IF($G277=Paramètres!D$2,$D277,0)</f>
        <v>0</v>
      </c>
      <c r="AV277" s="116">
        <f>IF($G277=Paramètres!D$3,$D277,0)</f>
        <v>0</v>
      </c>
      <c r="AW277" s="116">
        <f>IF($G277=Paramètres!D$4,$D277,0)</f>
        <v>0</v>
      </c>
      <c r="AX277" s="116">
        <f>IF($G277=Paramètres!D$5,$D277,0)</f>
        <v>0</v>
      </c>
      <c r="AY277" s="116">
        <f>IF($G277=Paramètres!D$6,$D277,0)</f>
        <v>0</v>
      </c>
      <c r="AZ277" s="116">
        <f>IF($G277=Paramètres!D$7,$D277,0)</f>
        <v>0</v>
      </c>
      <c r="BA277" s="116">
        <f>IF($G277=Paramètres!D$8,$D277,0)</f>
        <v>0</v>
      </c>
      <c r="BB277" s="116">
        <f>IF($G277=Paramètres!D$9,$D277,0)</f>
        <v>0</v>
      </c>
      <c r="BC277" s="116">
        <f>IF($G277=Paramètres!D$10,$D277,0)</f>
        <v>0</v>
      </c>
      <c r="BD277" s="116">
        <f>IF($G277=Paramètres!D$11,$D277,0)</f>
        <v>0</v>
      </c>
      <c r="BE277" s="116">
        <f>IF($G277=Paramètres!D$12,$D277,0)</f>
        <v>0</v>
      </c>
      <c r="BF277" s="116">
        <f>IF($G277=Paramètres!E$2,$D277,0)</f>
        <v>0</v>
      </c>
      <c r="BG277" s="116">
        <f>IF($G277=Paramètres!E$3,$D277,0)</f>
        <v>0</v>
      </c>
      <c r="BH277" s="116">
        <f>IF($G277=Paramètres!E$4,$D277,0)</f>
        <v>0</v>
      </c>
      <c r="BI277" s="116">
        <f>IF($G277=Paramètres!F$2,$D277,0)</f>
        <v>0</v>
      </c>
      <c r="BJ277" s="116">
        <f>IF($G277=Paramètres!F$3,$D277,0)</f>
        <v>0</v>
      </c>
      <c r="BK277" s="116">
        <f>IF($G277=Paramètres!F$5,$D277,0)</f>
        <v>0</v>
      </c>
      <c r="BL277" s="116">
        <f>IF($G277=Paramètres!F$6,$D277,0)</f>
        <v>0</v>
      </c>
      <c r="BM277" s="116">
        <f>IF($G277=Paramètres!F$7,$D277,0)</f>
        <v>0</v>
      </c>
      <c r="BN277" s="116">
        <f>IF($G277=Paramètres!F$8,$D277,0)</f>
        <v>0</v>
      </c>
      <c r="BO277" s="116">
        <f>IF($G277=Paramètres!F$9,$D277,0)</f>
        <v>0</v>
      </c>
      <c r="BP277" s="116">
        <f t="shared" si="157"/>
        <v>0</v>
      </c>
      <c r="BQ277" s="116">
        <f>IF($G277=Paramètres!H$6,$D277,0)</f>
        <v>0</v>
      </c>
      <c r="BR277" s="116">
        <f>IF($G277=Paramètres!I$2,$D277,0)</f>
        <v>0</v>
      </c>
      <c r="BS277" s="116">
        <f>IF($G277=Paramètres!I$3,$D277,0)</f>
        <v>0</v>
      </c>
      <c r="BT277" s="116">
        <f>IF($G277=Paramètres!I$4,$D277,0)</f>
        <v>0</v>
      </c>
      <c r="BU277" s="116">
        <f>IF($G277=Paramètres!J$2,$D277,0)</f>
        <v>0</v>
      </c>
      <c r="BV277" s="116">
        <f>IF($G277=Paramètres!J$3,$D277,0)</f>
        <v>0</v>
      </c>
      <c r="BW277" s="116">
        <f>IF($G277=Paramètres!J$4,$D277,0)</f>
        <v>0</v>
      </c>
      <c r="BX277" s="116">
        <f t="shared" si="159"/>
        <v>0</v>
      </c>
      <c r="BY277" s="116">
        <f t="shared" si="160"/>
        <v>0</v>
      </c>
      <c r="BZ277" s="116">
        <f t="shared" si="161"/>
        <v>0</v>
      </c>
      <c r="CA277" s="116">
        <f t="shared" si="162"/>
        <v>0</v>
      </c>
      <c r="CB277" s="116">
        <f t="shared" si="163"/>
        <v>0</v>
      </c>
      <c r="CC277" s="116">
        <f t="shared" si="164"/>
        <v>0</v>
      </c>
      <c r="CD277" s="116">
        <f t="shared" si="165"/>
        <v>0</v>
      </c>
      <c r="CE277" s="116">
        <f t="shared" si="166"/>
        <v>0</v>
      </c>
      <c r="CF277" s="116">
        <f t="shared" si="167"/>
        <v>0</v>
      </c>
      <c r="CG277" s="116">
        <f t="shared" si="168"/>
        <v>0</v>
      </c>
      <c r="CH277" s="116">
        <f t="shared" si="169"/>
        <v>0</v>
      </c>
      <c r="CI277" s="116">
        <f t="shared" si="170"/>
        <v>0</v>
      </c>
      <c r="CJ277" s="116">
        <f t="shared" si="171"/>
        <v>0</v>
      </c>
      <c r="CK277" s="116">
        <f t="shared" si="172"/>
        <v>0</v>
      </c>
      <c r="CL277" s="116">
        <f t="shared" si="173"/>
        <v>0</v>
      </c>
      <c r="CM277" s="116">
        <f t="shared" si="174"/>
        <v>0</v>
      </c>
      <c r="CN277" s="116">
        <f t="shared" si="175"/>
        <v>0</v>
      </c>
      <c r="CO277" s="116">
        <f t="shared" si="176"/>
        <v>0</v>
      </c>
      <c r="CP277" s="116">
        <f t="shared" si="177"/>
        <v>0</v>
      </c>
      <c r="CQ277" s="116">
        <f t="shared" si="178"/>
        <v>0</v>
      </c>
      <c r="CR277" s="116">
        <f t="shared" si="179"/>
        <v>0</v>
      </c>
      <c r="CS277" s="116">
        <f t="shared" si="180"/>
        <v>0</v>
      </c>
      <c r="CT277" s="116">
        <f t="shared" si="181"/>
        <v>0</v>
      </c>
      <c r="CU277" s="116">
        <f t="shared" si="182"/>
        <v>0</v>
      </c>
    </row>
    <row r="278" spans="5:99">
      <c r="E278" s="106"/>
      <c r="F278" s="109"/>
      <c r="G278" s="109"/>
      <c r="H278" s="109"/>
      <c r="I278" s="109"/>
      <c r="J278" s="110" t="str">
        <f t="shared" si="158"/>
        <v/>
      </c>
      <c r="K278" s="116">
        <f>IF(MONTH($B278)=1,IF($G278=Paramètres!H$2,$D278,0),0)</f>
        <v>0</v>
      </c>
      <c r="L278" s="116">
        <f>IF(OR(MONTH($B278)=1,MONTH($B278)=2,MONTH($B278)=3),IF($G278=Paramètres!H$3,$D278,0),0)</f>
        <v>0</v>
      </c>
      <c r="M278" s="116">
        <f>IF(OR(MONTH($B278)=1,MONTH($B278)=2,MONTH($B278)=3),IF($G278=Paramètres!H$4,$D278,0),0)</f>
        <v>0</v>
      </c>
      <c r="N278" s="116">
        <f>IF(OR(MONTH($B278)=1,MONTH($B278)=2,MONTH($B278)=3),IF($G278=Paramètres!H$5,$D278,0),0)</f>
        <v>0</v>
      </c>
      <c r="O278" s="116">
        <f>IF(MONTH($B278)=1,IF($G278=Paramètres!F$4,$D278,0),0)</f>
        <v>0</v>
      </c>
      <c r="P278" s="116">
        <f>IF(MONTH($B278)=2,IF($G278=Paramètres!$H$2,$D278,0),0)</f>
        <v>0</v>
      </c>
      <c r="Q278" s="116">
        <f>IF(MONTH($B278)=2,IF($G278=Paramètres!$F$4,$D278,0),0)</f>
        <v>0</v>
      </c>
      <c r="R278" s="116">
        <f>IF(MONTH($B278)=3,IF($G278=Paramètres!$H$2,$D278,0),0)</f>
        <v>0</v>
      </c>
      <c r="S278" s="116">
        <f>IF(MONTH($B278)=3,IF($G278=Paramètres!$F$4,$D278,0),0)</f>
        <v>0</v>
      </c>
      <c r="T278" s="116">
        <f>IF(MONTH($B278)=4,IF($G278=Paramètres!$H$2,$D278,0),0)</f>
        <v>0</v>
      </c>
      <c r="U278" s="116">
        <f>IF(OR(MONTH($B278)=4,MONTH($B278)=5,MONTH($B278)=6),IF($G278=Paramètres!$H$3,$D278,0),0)</f>
        <v>0</v>
      </c>
      <c r="V278" s="116">
        <f>IF(OR(MONTH($B278)=4,MONTH($B278)=5,MONTH($B278)=6),IF($G278=Paramètres!$H$4,$D278,0),0)</f>
        <v>0</v>
      </c>
      <c r="W278" s="116">
        <f>IF(OR(MONTH($B278)=4,MONTH($B278)=5,MONTH($B278)=6),IF($G278=Paramètres!$H$5,$D278,0),0)</f>
        <v>0</v>
      </c>
      <c r="X278" s="116">
        <f>IF(MONTH($B278)=4,IF($G278=Paramètres!$F$4,$D278,0),0)</f>
        <v>0</v>
      </c>
      <c r="Y278" s="116">
        <f>IF(MONTH($B278)=5,IF($G278=Paramètres!$H$2,$D278,0),0)</f>
        <v>0</v>
      </c>
      <c r="Z278" s="116">
        <f>IF(MONTH($B278)=5,IF($G278=Paramètres!$F$4,$D278,0),0)</f>
        <v>0</v>
      </c>
      <c r="AA278" s="116">
        <f>IF(MONTH($B278)=6,IF($G278=Paramètres!$H$2,$D278,0),0)</f>
        <v>0</v>
      </c>
      <c r="AB278" s="116">
        <f>IF(MONTH($B278)=6,IF($G278=Paramètres!$F$4,$D278,0),0)</f>
        <v>0</v>
      </c>
      <c r="AC278" s="116">
        <f>IF(MONTH($B278)=7,IF($G278=Paramètres!$H$2,$D278,0),0)</f>
        <v>0</v>
      </c>
      <c r="AD278" s="116">
        <f>IF(OR(MONTH($B278)=7,MONTH($B278)=8,MONTH($B278)=9),IF($G278=Paramètres!$H$3,$D278,0),0)</f>
        <v>0</v>
      </c>
      <c r="AE278" s="116">
        <f>IF(OR(MONTH($B278)=7,MONTH($B278)=8,MONTH($B278)=9),IF($G278=Paramètres!$H$4,$D278,0),0)</f>
        <v>0</v>
      </c>
      <c r="AF278" s="116">
        <f>IF(OR(MONTH($B278)=7,MONTH($B278)=8,MONTH($B278)=9),IF($G278=Paramètres!$H$5,$D278,0),0)</f>
        <v>0</v>
      </c>
      <c r="AG278" s="116">
        <f>IF(MONTH($B278)=7,IF($G278=Paramètres!$F$4,$D278,0),0)</f>
        <v>0</v>
      </c>
      <c r="AH278" s="116">
        <f>IF(MONTH($B278)=8,IF($G278=Paramètres!$H$2,$D278,0),0)</f>
        <v>0</v>
      </c>
      <c r="AI278" s="116">
        <f>IF(MONTH($B278)=8,IF($G278=Paramètres!$F$4,$D278,0),0)</f>
        <v>0</v>
      </c>
      <c r="AJ278" s="116">
        <f>IF(MONTH($B278)=9,IF($G278=Paramètres!$H$2,$D278,0),0)</f>
        <v>0</v>
      </c>
      <c r="AK278" s="116">
        <f>IF(MONTH($B278)=9,IF($G278=Paramètres!$F$4,$D278,0),0)</f>
        <v>0</v>
      </c>
      <c r="AL278" s="116">
        <f>IF(MONTH($B278)=10,IF($G278=Paramètres!$H$2,$D278,0),0)</f>
        <v>0</v>
      </c>
      <c r="AM278" s="116">
        <f>IF(OR(MONTH($B278)=10,MONTH($B278)=11,MONTH($B278)=12),IF($G278=Paramètres!$H$3,$D278,0),0)</f>
        <v>0</v>
      </c>
      <c r="AN278" s="116">
        <f>IF(OR(MONTH($B278)=10,MONTH($B278)=11,MONTH($B278)=12),IF($G278=Paramètres!$H$4,$D278,0),0)</f>
        <v>0</v>
      </c>
      <c r="AO278" s="116">
        <f>IF(OR(MONTH($B278)=10,MONTH($B278)=11,MONTH($B278)=12),IF($G278=Paramètres!$H$5,$D278,0),0)</f>
        <v>0</v>
      </c>
      <c r="AP278" s="116">
        <f>IF(MONTH($B278)=10,IF($G278=Paramètres!$F$4,$D278,0),0)</f>
        <v>0</v>
      </c>
      <c r="AQ278" s="116">
        <f>IF(MONTH($B278)=11,IF($G278=Paramètres!$H$2,$D278,0),0)</f>
        <v>0</v>
      </c>
      <c r="AR278" s="116">
        <f>IF(MONTH($B278)=11,IF($G278=Paramètres!$F$4,$D278,0),0)</f>
        <v>0</v>
      </c>
      <c r="AS278" s="116">
        <f>IF(MONTH($B278)=12,IF($G278=Paramètres!$H$2,$D278,0),0)</f>
        <v>0</v>
      </c>
      <c r="AT278" s="116">
        <f>IF(MONTH($B278)=12,IF($G278=Paramètres!$F$4,$D278,0),0)</f>
        <v>0</v>
      </c>
      <c r="AU278" s="116">
        <f>IF($G278=Paramètres!D$2,$D278,0)</f>
        <v>0</v>
      </c>
      <c r="AV278" s="116">
        <f>IF($G278=Paramètres!D$3,$D278,0)</f>
        <v>0</v>
      </c>
      <c r="AW278" s="116">
        <f>IF($G278=Paramètres!D$4,$D278,0)</f>
        <v>0</v>
      </c>
      <c r="AX278" s="116">
        <f>IF($G278=Paramètres!D$5,$D278,0)</f>
        <v>0</v>
      </c>
      <c r="AY278" s="116">
        <f>IF($G278=Paramètres!D$6,$D278,0)</f>
        <v>0</v>
      </c>
      <c r="AZ278" s="116">
        <f>IF($G278=Paramètres!D$7,$D278,0)</f>
        <v>0</v>
      </c>
      <c r="BA278" s="116">
        <f>IF($G278=Paramètres!D$8,$D278,0)</f>
        <v>0</v>
      </c>
      <c r="BB278" s="116">
        <f>IF($G278=Paramètres!D$9,$D278,0)</f>
        <v>0</v>
      </c>
      <c r="BC278" s="116">
        <f>IF($G278=Paramètres!D$10,$D278,0)</f>
        <v>0</v>
      </c>
      <c r="BD278" s="116">
        <f>IF($G278=Paramètres!D$11,$D278,0)</f>
        <v>0</v>
      </c>
      <c r="BE278" s="116">
        <f>IF($G278=Paramètres!D$12,$D278,0)</f>
        <v>0</v>
      </c>
      <c r="BF278" s="116">
        <f>IF($G278=Paramètres!E$2,$D278,0)</f>
        <v>0</v>
      </c>
      <c r="BG278" s="116">
        <f>IF($G278=Paramètres!E$3,$D278,0)</f>
        <v>0</v>
      </c>
      <c r="BH278" s="116">
        <f>IF($G278=Paramètres!E$4,$D278,0)</f>
        <v>0</v>
      </c>
      <c r="BI278" s="116">
        <f>IF($G278=Paramètres!F$2,$D278,0)</f>
        <v>0</v>
      </c>
      <c r="BJ278" s="116">
        <f>IF($G278=Paramètres!F$3,$D278,0)</f>
        <v>0</v>
      </c>
      <c r="BK278" s="116">
        <f>IF($G278=Paramètres!F$5,$D278,0)</f>
        <v>0</v>
      </c>
      <c r="BL278" s="116">
        <f>IF($G278=Paramètres!F$6,$D278,0)</f>
        <v>0</v>
      </c>
      <c r="BM278" s="116">
        <f>IF($G278=Paramètres!F$7,$D278,0)</f>
        <v>0</v>
      </c>
      <c r="BN278" s="116">
        <f>IF($G278=Paramètres!F$8,$D278,0)</f>
        <v>0</v>
      </c>
      <c r="BO278" s="116">
        <f>IF($G278=Paramètres!F$9,$D278,0)</f>
        <v>0</v>
      </c>
      <c r="BP278" s="116">
        <f t="shared" si="157"/>
        <v>0</v>
      </c>
      <c r="BQ278" s="116">
        <f>IF($G278=Paramètres!H$6,$D278,0)</f>
        <v>0</v>
      </c>
      <c r="BR278" s="116">
        <f>IF($G278=Paramètres!I$2,$D278,0)</f>
        <v>0</v>
      </c>
      <c r="BS278" s="116">
        <f>IF($G278=Paramètres!I$3,$D278,0)</f>
        <v>0</v>
      </c>
      <c r="BT278" s="116">
        <f>IF($G278=Paramètres!I$4,$D278,0)</f>
        <v>0</v>
      </c>
      <c r="BU278" s="116">
        <f>IF($G278=Paramètres!J$2,$D278,0)</f>
        <v>0</v>
      </c>
      <c r="BV278" s="116">
        <f>IF($G278=Paramètres!J$3,$D278,0)</f>
        <v>0</v>
      </c>
      <c r="BW278" s="116">
        <f>IF($G278=Paramètres!J$4,$D278,0)</f>
        <v>0</v>
      </c>
      <c r="BX278" s="116">
        <f t="shared" si="159"/>
        <v>0</v>
      </c>
      <c r="BY278" s="116">
        <f t="shared" si="160"/>
        <v>0</v>
      </c>
      <c r="BZ278" s="116">
        <f t="shared" si="161"/>
        <v>0</v>
      </c>
      <c r="CA278" s="116">
        <f t="shared" si="162"/>
        <v>0</v>
      </c>
      <c r="CB278" s="116">
        <f t="shared" si="163"/>
        <v>0</v>
      </c>
      <c r="CC278" s="116">
        <f t="shared" si="164"/>
        <v>0</v>
      </c>
      <c r="CD278" s="116">
        <f t="shared" si="165"/>
        <v>0</v>
      </c>
      <c r="CE278" s="116">
        <f t="shared" si="166"/>
        <v>0</v>
      </c>
      <c r="CF278" s="116">
        <f t="shared" si="167"/>
        <v>0</v>
      </c>
      <c r="CG278" s="116">
        <f t="shared" si="168"/>
        <v>0</v>
      </c>
      <c r="CH278" s="116">
        <f t="shared" si="169"/>
        <v>0</v>
      </c>
      <c r="CI278" s="116">
        <f t="shared" si="170"/>
        <v>0</v>
      </c>
      <c r="CJ278" s="116">
        <f t="shared" si="171"/>
        <v>0</v>
      </c>
      <c r="CK278" s="116">
        <f t="shared" si="172"/>
        <v>0</v>
      </c>
      <c r="CL278" s="116">
        <f t="shared" si="173"/>
        <v>0</v>
      </c>
      <c r="CM278" s="116">
        <f t="shared" si="174"/>
        <v>0</v>
      </c>
      <c r="CN278" s="116">
        <f t="shared" si="175"/>
        <v>0</v>
      </c>
      <c r="CO278" s="116">
        <f t="shared" si="176"/>
        <v>0</v>
      </c>
      <c r="CP278" s="116">
        <f t="shared" si="177"/>
        <v>0</v>
      </c>
      <c r="CQ278" s="116">
        <f t="shared" si="178"/>
        <v>0</v>
      </c>
      <c r="CR278" s="116">
        <f t="shared" si="179"/>
        <v>0</v>
      </c>
      <c r="CS278" s="116">
        <f t="shared" si="180"/>
        <v>0</v>
      </c>
      <c r="CT278" s="116">
        <f t="shared" si="181"/>
        <v>0</v>
      </c>
      <c r="CU278" s="116">
        <f t="shared" si="182"/>
        <v>0</v>
      </c>
    </row>
    <row r="279" spans="5:99">
      <c r="E279" s="106"/>
      <c r="F279" s="109"/>
      <c r="G279" s="109"/>
      <c r="H279" s="109"/>
      <c r="I279" s="109"/>
      <c r="J279" s="110" t="str">
        <f t="shared" si="158"/>
        <v/>
      </c>
      <c r="K279" s="116">
        <f>IF(MONTH($B279)=1,IF($G279=Paramètres!H$2,$D279,0),0)</f>
        <v>0</v>
      </c>
      <c r="L279" s="116">
        <f>IF(OR(MONTH($B279)=1,MONTH($B279)=2,MONTH($B279)=3),IF($G279=Paramètres!H$3,$D279,0),0)</f>
        <v>0</v>
      </c>
      <c r="M279" s="116">
        <f>IF(OR(MONTH($B279)=1,MONTH($B279)=2,MONTH($B279)=3),IF($G279=Paramètres!H$4,$D279,0),0)</f>
        <v>0</v>
      </c>
      <c r="N279" s="116">
        <f>IF(OR(MONTH($B279)=1,MONTH($B279)=2,MONTH($B279)=3),IF($G279=Paramètres!H$5,$D279,0),0)</f>
        <v>0</v>
      </c>
      <c r="O279" s="116">
        <f>IF(MONTH($B279)=1,IF($G279=Paramètres!F$4,$D279,0),0)</f>
        <v>0</v>
      </c>
      <c r="P279" s="116">
        <f>IF(MONTH($B279)=2,IF($G279=Paramètres!$H$2,$D279,0),0)</f>
        <v>0</v>
      </c>
      <c r="Q279" s="116">
        <f>IF(MONTH($B279)=2,IF($G279=Paramètres!$F$4,$D279,0),0)</f>
        <v>0</v>
      </c>
      <c r="R279" s="116">
        <f>IF(MONTH($B279)=3,IF($G279=Paramètres!$H$2,$D279,0),0)</f>
        <v>0</v>
      </c>
      <c r="S279" s="116">
        <f>IF(MONTH($B279)=3,IF($G279=Paramètres!$F$4,$D279,0),0)</f>
        <v>0</v>
      </c>
      <c r="T279" s="116">
        <f>IF(MONTH($B279)=4,IF($G279=Paramètres!$H$2,$D279,0),0)</f>
        <v>0</v>
      </c>
      <c r="U279" s="116">
        <f>IF(OR(MONTH($B279)=4,MONTH($B279)=5,MONTH($B279)=6),IF($G279=Paramètres!$H$3,$D279,0),0)</f>
        <v>0</v>
      </c>
      <c r="V279" s="116">
        <f>IF(OR(MONTH($B279)=4,MONTH($B279)=5,MONTH($B279)=6),IF($G279=Paramètres!$H$4,$D279,0),0)</f>
        <v>0</v>
      </c>
      <c r="W279" s="116">
        <f>IF(OR(MONTH($B279)=4,MONTH($B279)=5,MONTH($B279)=6),IF($G279=Paramètres!$H$5,$D279,0),0)</f>
        <v>0</v>
      </c>
      <c r="X279" s="116">
        <f>IF(MONTH($B279)=4,IF($G279=Paramètres!$F$4,$D279,0),0)</f>
        <v>0</v>
      </c>
      <c r="Y279" s="116">
        <f>IF(MONTH($B279)=5,IF($G279=Paramètres!$H$2,$D279,0),0)</f>
        <v>0</v>
      </c>
      <c r="Z279" s="116">
        <f>IF(MONTH($B279)=5,IF($G279=Paramètres!$F$4,$D279,0),0)</f>
        <v>0</v>
      </c>
      <c r="AA279" s="116">
        <f>IF(MONTH($B279)=6,IF($G279=Paramètres!$H$2,$D279,0),0)</f>
        <v>0</v>
      </c>
      <c r="AB279" s="116">
        <f>IF(MONTH($B279)=6,IF($G279=Paramètres!$F$4,$D279,0),0)</f>
        <v>0</v>
      </c>
      <c r="AC279" s="116">
        <f>IF(MONTH($B279)=7,IF($G279=Paramètres!$H$2,$D279,0),0)</f>
        <v>0</v>
      </c>
      <c r="AD279" s="116">
        <f>IF(OR(MONTH($B279)=7,MONTH($B279)=8,MONTH($B279)=9),IF($G279=Paramètres!$H$3,$D279,0),0)</f>
        <v>0</v>
      </c>
      <c r="AE279" s="116">
        <f>IF(OR(MONTH($B279)=7,MONTH($B279)=8,MONTH($B279)=9),IF($G279=Paramètres!$H$4,$D279,0),0)</f>
        <v>0</v>
      </c>
      <c r="AF279" s="116">
        <f>IF(OR(MONTH($B279)=7,MONTH($B279)=8,MONTH($B279)=9),IF($G279=Paramètres!$H$5,$D279,0),0)</f>
        <v>0</v>
      </c>
      <c r="AG279" s="116">
        <f>IF(MONTH($B279)=7,IF($G279=Paramètres!$F$4,$D279,0),0)</f>
        <v>0</v>
      </c>
      <c r="AH279" s="116">
        <f>IF(MONTH($B279)=8,IF($G279=Paramètres!$H$2,$D279,0),0)</f>
        <v>0</v>
      </c>
      <c r="AI279" s="116">
        <f>IF(MONTH($B279)=8,IF($G279=Paramètres!$F$4,$D279,0),0)</f>
        <v>0</v>
      </c>
      <c r="AJ279" s="116">
        <f>IF(MONTH($B279)=9,IF($G279=Paramètres!$H$2,$D279,0),0)</f>
        <v>0</v>
      </c>
      <c r="AK279" s="116">
        <f>IF(MONTH($B279)=9,IF($G279=Paramètres!$F$4,$D279,0),0)</f>
        <v>0</v>
      </c>
      <c r="AL279" s="116">
        <f>IF(MONTH($B279)=10,IF($G279=Paramètres!$H$2,$D279,0),0)</f>
        <v>0</v>
      </c>
      <c r="AM279" s="116">
        <f>IF(OR(MONTH($B279)=10,MONTH($B279)=11,MONTH($B279)=12),IF($G279=Paramètres!$H$3,$D279,0),0)</f>
        <v>0</v>
      </c>
      <c r="AN279" s="116">
        <f>IF(OR(MONTH($B279)=10,MONTH($B279)=11,MONTH($B279)=12),IF($G279=Paramètres!$H$4,$D279,0),0)</f>
        <v>0</v>
      </c>
      <c r="AO279" s="116">
        <f>IF(OR(MONTH($B279)=10,MONTH($B279)=11,MONTH($B279)=12),IF($G279=Paramètres!$H$5,$D279,0),0)</f>
        <v>0</v>
      </c>
      <c r="AP279" s="116">
        <f>IF(MONTH($B279)=10,IF($G279=Paramètres!$F$4,$D279,0),0)</f>
        <v>0</v>
      </c>
      <c r="AQ279" s="116">
        <f>IF(MONTH($B279)=11,IF($G279=Paramètres!$H$2,$D279,0),0)</f>
        <v>0</v>
      </c>
      <c r="AR279" s="116">
        <f>IF(MONTH($B279)=11,IF($G279=Paramètres!$F$4,$D279,0),0)</f>
        <v>0</v>
      </c>
      <c r="AS279" s="116">
        <f>IF(MONTH($B279)=12,IF($G279=Paramètres!$H$2,$D279,0),0)</f>
        <v>0</v>
      </c>
      <c r="AT279" s="116">
        <f>IF(MONTH($B279)=12,IF($G279=Paramètres!$F$4,$D279,0),0)</f>
        <v>0</v>
      </c>
      <c r="AU279" s="116">
        <f>IF($G279=Paramètres!D$2,$D279,0)</f>
        <v>0</v>
      </c>
      <c r="AV279" s="116">
        <f>IF($G279=Paramètres!D$3,$D279,0)</f>
        <v>0</v>
      </c>
      <c r="AW279" s="116">
        <f>IF($G279=Paramètres!D$4,$D279,0)</f>
        <v>0</v>
      </c>
      <c r="AX279" s="116">
        <f>IF($G279=Paramètres!D$5,$D279,0)</f>
        <v>0</v>
      </c>
      <c r="AY279" s="116">
        <f>IF($G279=Paramètres!D$6,$D279,0)</f>
        <v>0</v>
      </c>
      <c r="AZ279" s="116">
        <f>IF($G279=Paramètres!D$7,$D279,0)</f>
        <v>0</v>
      </c>
      <c r="BA279" s="116">
        <f>IF($G279=Paramètres!D$8,$D279,0)</f>
        <v>0</v>
      </c>
      <c r="BB279" s="116">
        <f>IF($G279=Paramètres!D$9,$D279,0)</f>
        <v>0</v>
      </c>
      <c r="BC279" s="116">
        <f>IF($G279=Paramètres!D$10,$D279,0)</f>
        <v>0</v>
      </c>
      <c r="BD279" s="116">
        <f>IF($G279=Paramètres!D$11,$D279,0)</f>
        <v>0</v>
      </c>
      <c r="BE279" s="116">
        <f>IF($G279=Paramètres!D$12,$D279,0)</f>
        <v>0</v>
      </c>
      <c r="BF279" s="116">
        <f>IF($G279=Paramètres!E$2,$D279,0)</f>
        <v>0</v>
      </c>
      <c r="BG279" s="116">
        <f>IF($G279=Paramètres!E$3,$D279,0)</f>
        <v>0</v>
      </c>
      <c r="BH279" s="116">
        <f>IF($G279=Paramètres!E$4,$D279,0)</f>
        <v>0</v>
      </c>
      <c r="BI279" s="116">
        <f>IF($G279=Paramètres!F$2,$D279,0)</f>
        <v>0</v>
      </c>
      <c r="BJ279" s="116">
        <f>IF($G279=Paramètres!F$3,$D279,0)</f>
        <v>0</v>
      </c>
      <c r="BK279" s="116">
        <f>IF($G279=Paramètres!F$5,$D279,0)</f>
        <v>0</v>
      </c>
      <c r="BL279" s="116">
        <f>IF($G279=Paramètres!F$6,$D279,0)</f>
        <v>0</v>
      </c>
      <c r="BM279" s="116">
        <f>IF($G279=Paramètres!F$7,$D279,0)</f>
        <v>0</v>
      </c>
      <c r="BN279" s="116">
        <f>IF($G279=Paramètres!F$8,$D279,0)</f>
        <v>0</v>
      </c>
      <c r="BO279" s="116">
        <f>IF($G279=Paramètres!F$9,$D279,0)</f>
        <v>0</v>
      </c>
      <c r="BP279" s="116">
        <f t="shared" si="157"/>
        <v>0</v>
      </c>
      <c r="BQ279" s="116">
        <f>IF($G279=Paramètres!H$6,$D279,0)</f>
        <v>0</v>
      </c>
      <c r="BR279" s="116">
        <f>IF($G279=Paramètres!I$2,$D279,0)</f>
        <v>0</v>
      </c>
      <c r="BS279" s="116">
        <f>IF($G279=Paramètres!I$3,$D279,0)</f>
        <v>0</v>
      </c>
      <c r="BT279" s="116">
        <f>IF($G279=Paramètres!I$4,$D279,0)</f>
        <v>0</v>
      </c>
      <c r="BU279" s="116">
        <f>IF($G279=Paramètres!J$2,$D279,0)</f>
        <v>0</v>
      </c>
      <c r="BV279" s="116">
        <f>IF($G279=Paramètres!J$3,$D279,0)</f>
        <v>0</v>
      </c>
      <c r="BW279" s="116">
        <f>IF($G279=Paramètres!J$4,$D279,0)</f>
        <v>0</v>
      </c>
      <c r="BX279" s="116">
        <f t="shared" si="159"/>
        <v>0</v>
      </c>
      <c r="BY279" s="116">
        <f t="shared" si="160"/>
        <v>0</v>
      </c>
      <c r="BZ279" s="116">
        <f t="shared" si="161"/>
        <v>0</v>
      </c>
      <c r="CA279" s="116">
        <f t="shared" si="162"/>
        <v>0</v>
      </c>
      <c r="CB279" s="116">
        <f t="shared" si="163"/>
        <v>0</v>
      </c>
      <c r="CC279" s="116">
        <f t="shared" si="164"/>
        <v>0</v>
      </c>
      <c r="CD279" s="116">
        <f t="shared" si="165"/>
        <v>0</v>
      </c>
      <c r="CE279" s="116">
        <f t="shared" si="166"/>
        <v>0</v>
      </c>
      <c r="CF279" s="116">
        <f t="shared" si="167"/>
        <v>0</v>
      </c>
      <c r="CG279" s="116">
        <f t="shared" si="168"/>
        <v>0</v>
      </c>
      <c r="CH279" s="116">
        <f t="shared" si="169"/>
        <v>0</v>
      </c>
      <c r="CI279" s="116">
        <f t="shared" si="170"/>
        <v>0</v>
      </c>
      <c r="CJ279" s="116">
        <f t="shared" si="171"/>
        <v>0</v>
      </c>
      <c r="CK279" s="116">
        <f t="shared" si="172"/>
        <v>0</v>
      </c>
      <c r="CL279" s="116">
        <f t="shared" si="173"/>
        <v>0</v>
      </c>
      <c r="CM279" s="116">
        <f t="shared" si="174"/>
        <v>0</v>
      </c>
      <c r="CN279" s="116">
        <f t="shared" si="175"/>
        <v>0</v>
      </c>
      <c r="CO279" s="116">
        <f t="shared" si="176"/>
        <v>0</v>
      </c>
      <c r="CP279" s="116">
        <f t="shared" si="177"/>
        <v>0</v>
      </c>
      <c r="CQ279" s="116">
        <f t="shared" si="178"/>
        <v>0</v>
      </c>
      <c r="CR279" s="116">
        <f t="shared" si="179"/>
        <v>0</v>
      </c>
      <c r="CS279" s="116">
        <f t="shared" si="180"/>
        <v>0</v>
      </c>
      <c r="CT279" s="116">
        <f t="shared" si="181"/>
        <v>0</v>
      </c>
      <c r="CU279" s="116">
        <f t="shared" si="182"/>
        <v>0</v>
      </c>
    </row>
    <row r="280" spans="5:99">
      <c r="E280" s="106"/>
      <c r="F280" s="109"/>
      <c r="G280" s="109"/>
      <c r="H280" s="109"/>
      <c r="I280" s="109"/>
      <c r="J280" s="110" t="str">
        <f t="shared" si="158"/>
        <v/>
      </c>
      <c r="K280" s="116">
        <f>IF(MONTH($B280)=1,IF($G280=Paramètres!H$2,$D280,0),0)</f>
        <v>0</v>
      </c>
      <c r="L280" s="116">
        <f>IF(OR(MONTH($B280)=1,MONTH($B280)=2,MONTH($B280)=3),IF($G280=Paramètres!H$3,$D280,0),0)</f>
        <v>0</v>
      </c>
      <c r="M280" s="116">
        <f>IF(OR(MONTH($B280)=1,MONTH($B280)=2,MONTH($B280)=3),IF($G280=Paramètres!H$4,$D280,0),0)</f>
        <v>0</v>
      </c>
      <c r="N280" s="116">
        <f>IF(OR(MONTH($B280)=1,MONTH($B280)=2,MONTH($B280)=3),IF($G280=Paramètres!H$5,$D280,0),0)</f>
        <v>0</v>
      </c>
      <c r="O280" s="116">
        <f>IF(MONTH($B280)=1,IF($G280=Paramètres!F$4,$D280,0),0)</f>
        <v>0</v>
      </c>
      <c r="P280" s="116">
        <f>IF(MONTH($B280)=2,IF($G280=Paramètres!$H$2,$D280,0),0)</f>
        <v>0</v>
      </c>
      <c r="Q280" s="116">
        <f>IF(MONTH($B280)=2,IF($G280=Paramètres!$F$4,$D280,0),0)</f>
        <v>0</v>
      </c>
      <c r="R280" s="116">
        <f>IF(MONTH($B280)=3,IF($G280=Paramètres!$H$2,$D280,0),0)</f>
        <v>0</v>
      </c>
      <c r="S280" s="116">
        <f>IF(MONTH($B280)=3,IF($G280=Paramètres!$F$4,$D280,0),0)</f>
        <v>0</v>
      </c>
      <c r="T280" s="116">
        <f>IF(MONTH($B280)=4,IF($G280=Paramètres!$H$2,$D280,0),0)</f>
        <v>0</v>
      </c>
      <c r="U280" s="116">
        <f>IF(OR(MONTH($B280)=4,MONTH($B280)=5,MONTH($B280)=6),IF($G280=Paramètres!$H$3,$D280,0),0)</f>
        <v>0</v>
      </c>
      <c r="V280" s="116">
        <f>IF(OR(MONTH($B280)=4,MONTH($B280)=5,MONTH($B280)=6),IF($G280=Paramètres!$H$4,$D280,0),0)</f>
        <v>0</v>
      </c>
      <c r="W280" s="116">
        <f>IF(OR(MONTH($B280)=4,MONTH($B280)=5,MONTH($B280)=6),IF($G280=Paramètres!$H$5,$D280,0),0)</f>
        <v>0</v>
      </c>
      <c r="X280" s="116">
        <f>IF(MONTH($B280)=4,IF($G280=Paramètres!$F$4,$D280,0),0)</f>
        <v>0</v>
      </c>
      <c r="Y280" s="116">
        <f>IF(MONTH($B280)=5,IF($G280=Paramètres!$H$2,$D280,0),0)</f>
        <v>0</v>
      </c>
      <c r="Z280" s="116">
        <f>IF(MONTH($B280)=5,IF($G280=Paramètres!$F$4,$D280,0),0)</f>
        <v>0</v>
      </c>
      <c r="AA280" s="116">
        <f>IF(MONTH($B280)=6,IF($G280=Paramètres!$H$2,$D280,0),0)</f>
        <v>0</v>
      </c>
      <c r="AB280" s="116">
        <f>IF(MONTH($B280)=6,IF($G280=Paramètres!$F$4,$D280,0),0)</f>
        <v>0</v>
      </c>
      <c r="AC280" s="116">
        <f>IF(MONTH($B280)=7,IF($G280=Paramètres!$H$2,$D280,0),0)</f>
        <v>0</v>
      </c>
      <c r="AD280" s="116">
        <f>IF(OR(MONTH($B280)=7,MONTH($B280)=8,MONTH($B280)=9),IF($G280=Paramètres!$H$3,$D280,0),0)</f>
        <v>0</v>
      </c>
      <c r="AE280" s="116">
        <f>IF(OR(MONTH($B280)=7,MONTH($B280)=8,MONTH($B280)=9),IF($G280=Paramètres!$H$4,$D280,0),0)</f>
        <v>0</v>
      </c>
      <c r="AF280" s="116">
        <f>IF(OR(MONTH($B280)=7,MONTH($B280)=8,MONTH($B280)=9),IF($G280=Paramètres!$H$5,$D280,0),0)</f>
        <v>0</v>
      </c>
      <c r="AG280" s="116">
        <f>IF(MONTH($B280)=7,IF($G280=Paramètres!$F$4,$D280,0),0)</f>
        <v>0</v>
      </c>
      <c r="AH280" s="116">
        <f>IF(MONTH($B280)=8,IF($G280=Paramètres!$H$2,$D280,0),0)</f>
        <v>0</v>
      </c>
      <c r="AI280" s="116">
        <f>IF(MONTH($B280)=8,IF($G280=Paramètres!$F$4,$D280,0),0)</f>
        <v>0</v>
      </c>
      <c r="AJ280" s="116">
        <f>IF(MONTH($B280)=9,IF($G280=Paramètres!$H$2,$D280,0),0)</f>
        <v>0</v>
      </c>
      <c r="AK280" s="116">
        <f>IF(MONTH($B280)=9,IF($G280=Paramètres!$F$4,$D280,0),0)</f>
        <v>0</v>
      </c>
      <c r="AL280" s="116">
        <f>IF(MONTH($B280)=10,IF($G280=Paramètres!$H$2,$D280,0),0)</f>
        <v>0</v>
      </c>
      <c r="AM280" s="116">
        <f>IF(OR(MONTH($B280)=10,MONTH($B280)=11,MONTH($B280)=12),IF($G280=Paramètres!$H$3,$D280,0),0)</f>
        <v>0</v>
      </c>
      <c r="AN280" s="116">
        <f>IF(OR(MONTH($B280)=10,MONTH($B280)=11,MONTH($B280)=12),IF($G280=Paramètres!$H$4,$D280,0),0)</f>
        <v>0</v>
      </c>
      <c r="AO280" s="116">
        <f>IF(OR(MONTH($B280)=10,MONTH($B280)=11,MONTH($B280)=12),IF($G280=Paramètres!$H$5,$D280,0),0)</f>
        <v>0</v>
      </c>
      <c r="AP280" s="116">
        <f>IF(MONTH($B280)=10,IF($G280=Paramètres!$F$4,$D280,0),0)</f>
        <v>0</v>
      </c>
      <c r="AQ280" s="116">
        <f>IF(MONTH($B280)=11,IF($G280=Paramètres!$H$2,$D280,0),0)</f>
        <v>0</v>
      </c>
      <c r="AR280" s="116">
        <f>IF(MONTH($B280)=11,IF($G280=Paramètres!$F$4,$D280,0),0)</f>
        <v>0</v>
      </c>
      <c r="AS280" s="116">
        <f>IF(MONTH($B280)=12,IF($G280=Paramètres!$H$2,$D280,0),0)</f>
        <v>0</v>
      </c>
      <c r="AT280" s="116">
        <f>IF(MONTH($B280)=12,IF($G280=Paramètres!$F$4,$D280,0),0)</f>
        <v>0</v>
      </c>
      <c r="AU280" s="116">
        <f>IF($G280=Paramètres!D$2,$D280,0)</f>
        <v>0</v>
      </c>
      <c r="AV280" s="116">
        <f>IF($G280=Paramètres!D$3,$D280,0)</f>
        <v>0</v>
      </c>
      <c r="AW280" s="116">
        <f>IF($G280=Paramètres!D$4,$D280,0)</f>
        <v>0</v>
      </c>
      <c r="AX280" s="116">
        <f>IF($G280=Paramètres!D$5,$D280,0)</f>
        <v>0</v>
      </c>
      <c r="AY280" s="116">
        <f>IF($G280=Paramètres!D$6,$D280,0)</f>
        <v>0</v>
      </c>
      <c r="AZ280" s="116">
        <f>IF($G280=Paramètres!D$7,$D280,0)</f>
        <v>0</v>
      </c>
      <c r="BA280" s="116">
        <f>IF($G280=Paramètres!D$8,$D280,0)</f>
        <v>0</v>
      </c>
      <c r="BB280" s="116">
        <f>IF($G280=Paramètres!D$9,$D280,0)</f>
        <v>0</v>
      </c>
      <c r="BC280" s="116">
        <f>IF($G280=Paramètres!D$10,$D280,0)</f>
        <v>0</v>
      </c>
      <c r="BD280" s="116">
        <f>IF($G280=Paramètres!D$11,$D280,0)</f>
        <v>0</v>
      </c>
      <c r="BE280" s="116">
        <f>IF($G280=Paramètres!D$12,$D280,0)</f>
        <v>0</v>
      </c>
      <c r="BF280" s="116">
        <f>IF($G280=Paramètres!E$2,$D280,0)</f>
        <v>0</v>
      </c>
      <c r="BG280" s="116">
        <f>IF($G280=Paramètres!E$3,$D280,0)</f>
        <v>0</v>
      </c>
      <c r="BH280" s="116">
        <f>IF($G280=Paramètres!E$4,$D280,0)</f>
        <v>0</v>
      </c>
      <c r="BI280" s="116">
        <f>IF($G280=Paramètres!F$2,$D280,0)</f>
        <v>0</v>
      </c>
      <c r="BJ280" s="116">
        <f>IF($G280=Paramètres!F$3,$D280,0)</f>
        <v>0</v>
      </c>
      <c r="BK280" s="116">
        <f>IF($G280=Paramètres!F$5,$D280,0)</f>
        <v>0</v>
      </c>
      <c r="BL280" s="116">
        <f>IF($G280=Paramètres!F$6,$D280,0)</f>
        <v>0</v>
      </c>
      <c r="BM280" s="116">
        <f>IF($G280=Paramètres!F$7,$D280,0)</f>
        <v>0</v>
      </c>
      <c r="BN280" s="116">
        <f>IF($G280=Paramètres!F$8,$D280,0)</f>
        <v>0</v>
      </c>
      <c r="BO280" s="116">
        <f>IF($G280=Paramètres!F$9,$D280,0)</f>
        <v>0</v>
      </c>
      <c r="BP280" s="116">
        <f t="shared" si="157"/>
        <v>0</v>
      </c>
      <c r="BQ280" s="116">
        <f>IF($G280=Paramètres!H$6,$D280,0)</f>
        <v>0</v>
      </c>
      <c r="BR280" s="116">
        <f>IF($G280=Paramètres!I$2,$D280,0)</f>
        <v>0</v>
      </c>
      <c r="BS280" s="116">
        <f>IF($G280=Paramètres!I$3,$D280,0)</f>
        <v>0</v>
      </c>
      <c r="BT280" s="116">
        <f>IF($G280=Paramètres!I$4,$D280,0)</f>
        <v>0</v>
      </c>
      <c r="BU280" s="116">
        <f>IF($G280=Paramètres!J$2,$D280,0)</f>
        <v>0</v>
      </c>
      <c r="BV280" s="116">
        <f>IF($G280=Paramètres!J$3,$D280,0)</f>
        <v>0</v>
      </c>
      <c r="BW280" s="116">
        <f>IF($G280=Paramètres!J$4,$D280,0)</f>
        <v>0</v>
      </c>
      <c r="BX280" s="116">
        <f t="shared" si="159"/>
        <v>0</v>
      </c>
      <c r="BY280" s="116">
        <f t="shared" si="160"/>
        <v>0</v>
      </c>
      <c r="BZ280" s="116">
        <f t="shared" si="161"/>
        <v>0</v>
      </c>
      <c r="CA280" s="116">
        <f t="shared" si="162"/>
        <v>0</v>
      </c>
      <c r="CB280" s="116">
        <f t="shared" si="163"/>
        <v>0</v>
      </c>
      <c r="CC280" s="116">
        <f t="shared" si="164"/>
        <v>0</v>
      </c>
      <c r="CD280" s="116">
        <f t="shared" si="165"/>
        <v>0</v>
      </c>
      <c r="CE280" s="116">
        <f t="shared" si="166"/>
        <v>0</v>
      </c>
      <c r="CF280" s="116">
        <f t="shared" si="167"/>
        <v>0</v>
      </c>
      <c r="CG280" s="116">
        <f t="shared" si="168"/>
        <v>0</v>
      </c>
      <c r="CH280" s="116">
        <f t="shared" si="169"/>
        <v>0</v>
      </c>
      <c r="CI280" s="116">
        <f t="shared" si="170"/>
        <v>0</v>
      </c>
      <c r="CJ280" s="116">
        <f t="shared" si="171"/>
        <v>0</v>
      </c>
      <c r="CK280" s="116">
        <f t="shared" si="172"/>
        <v>0</v>
      </c>
      <c r="CL280" s="116">
        <f t="shared" si="173"/>
        <v>0</v>
      </c>
      <c r="CM280" s="116">
        <f t="shared" si="174"/>
        <v>0</v>
      </c>
      <c r="CN280" s="116">
        <f t="shared" si="175"/>
        <v>0</v>
      </c>
      <c r="CO280" s="116">
        <f t="shared" si="176"/>
        <v>0</v>
      </c>
      <c r="CP280" s="116">
        <f t="shared" si="177"/>
        <v>0</v>
      </c>
      <c r="CQ280" s="116">
        <f t="shared" si="178"/>
        <v>0</v>
      </c>
      <c r="CR280" s="116">
        <f t="shared" si="179"/>
        <v>0</v>
      </c>
      <c r="CS280" s="116">
        <f t="shared" si="180"/>
        <v>0</v>
      </c>
      <c r="CT280" s="116">
        <f t="shared" si="181"/>
        <v>0</v>
      </c>
      <c r="CU280" s="116">
        <f t="shared" si="182"/>
        <v>0</v>
      </c>
    </row>
    <row r="281" spans="5:99">
      <c r="E281" s="106"/>
      <c r="F281" s="109"/>
      <c r="G281" s="109"/>
      <c r="H281" s="109"/>
      <c r="I281" s="109"/>
      <c r="J281" s="110" t="str">
        <f t="shared" si="158"/>
        <v/>
      </c>
      <c r="K281" s="116">
        <f>IF(MONTH($B281)=1,IF($G281=Paramètres!H$2,$D281,0),0)</f>
        <v>0</v>
      </c>
      <c r="L281" s="116">
        <f>IF(OR(MONTH($B281)=1,MONTH($B281)=2,MONTH($B281)=3),IF($G281=Paramètres!H$3,$D281,0),0)</f>
        <v>0</v>
      </c>
      <c r="M281" s="116">
        <f>IF(OR(MONTH($B281)=1,MONTH($B281)=2,MONTH($B281)=3),IF($G281=Paramètres!H$4,$D281,0),0)</f>
        <v>0</v>
      </c>
      <c r="N281" s="116">
        <f>IF(OR(MONTH($B281)=1,MONTH($B281)=2,MONTH($B281)=3),IF($G281=Paramètres!H$5,$D281,0),0)</f>
        <v>0</v>
      </c>
      <c r="O281" s="116">
        <f>IF(MONTH($B281)=1,IF($G281=Paramètres!F$4,$D281,0),0)</f>
        <v>0</v>
      </c>
      <c r="P281" s="116">
        <f>IF(MONTH($B281)=2,IF($G281=Paramètres!$H$2,$D281,0),0)</f>
        <v>0</v>
      </c>
      <c r="Q281" s="116">
        <f>IF(MONTH($B281)=2,IF($G281=Paramètres!$F$4,$D281,0),0)</f>
        <v>0</v>
      </c>
      <c r="R281" s="116">
        <f>IF(MONTH($B281)=3,IF($G281=Paramètres!$H$2,$D281,0),0)</f>
        <v>0</v>
      </c>
      <c r="S281" s="116">
        <f>IF(MONTH($B281)=3,IF($G281=Paramètres!$F$4,$D281,0),0)</f>
        <v>0</v>
      </c>
      <c r="T281" s="116">
        <f>IF(MONTH($B281)=4,IF($G281=Paramètres!$H$2,$D281,0),0)</f>
        <v>0</v>
      </c>
      <c r="U281" s="116">
        <f>IF(OR(MONTH($B281)=4,MONTH($B281)=5,MONTH($B281)=6),IF($G281=Paramètres!$H$3,$D281,0),0)</f>
        <v>0</v>
      </c>
      <c r="V281" s="116">
        <f>IF(OR(MONTH($B281)=4,MONTH($B281)=5,MONTH($B281)=6),IF($G281=Paramètres!$H$4,$D281,0),0)</f>
        <v>0</v>
      </c>
      <c r="W281" s="116">
        <f>IF(OR(MONTH($B281)=4,MONTH($B281)=5,MONTH($B281)=6),IF($G281=Paramètres!$H$5,$D281,0),0)</f>
        <v>0</v>
      </c>
      <c r="X281" s="116">
        <f>IF(MONTH($B281)=4,IF($G281=Paramètres!$F$4,$D281,0),0)</f>
        <v>0</v>
      </c>
      <c r="Y281" s="116">
        <f>IF(MONTH($B281)=5,IF($G281=Paramètres!$H$2,$D281,0),0)</f>
        <v>0</v>
      </c>
      <c r="Z281" s="116">
        <f>IF(MONTH($B281)=5,IF($G281=Paramètres!$F$4,$D281,0),0)</f>
        <v>0</v>
      </c>
      <c r="AA281" s="116">
        <f>IF(MONTH($B281)=6,IF($G281=Paramètres!$H$2,$D281,0),0)</f>
        <v>0</v>
      </c>
      <c r="AB281" s="116">
        <f>IF(MONTH($B281)=6,IF($G281=Paramètres!$F$4,$D281,0),0)</f>
        <v>0</v>
      </c>
      <c r="AC281" s="116">
        <f>IF(MONTH($B281)=7,IF($G281=Paramètres!$H$2,$D281,0),0)</f>
        <v>0</v>
      </c>
      <c r="AD281" s="116">
        <f>IF(OR(MONTH($B281)=7,MONTH($B281)=8,MONTH($B281)=9),IF($G281=Paramètres!$H$3,$D281,0),0)</f>
        <v>0</v>
      </c>
      <c r="AE281" s="116">
        <f>IF(OR(MONTH($B281)=7,MONTH($B281)=8,MONTH($B281)=9),IF($G281=Paramètres!$H$4,$D281,0),0)</f>
        <v>0</v>
      </c>
      <c r="AF281" s="116">
        <f>IF(OR(MONTH($B281)=7,MONTH($B281)=8,MONTH($B281)=9),IF($G281=Paramètres!$H$5,$D281,0),0)</f>
        <v>0</v>
      </c>
      <c r="AG281" s="116">
        <f>IF(MONTH($B281)=7,IF($G281=Paramètres!$F$4,$D281,0),0)</f>
        <v>0</v>
      </c>
      <c r="AH281" s="116">
        <f>IF(MONTH($B281)=8,IF($G281=Paramètres!$H$2,$D281,0),0)</f>
        <v>0</v>
      </c>
      <c r="AI281" s="116">
        <f>IF(MONTH($B281)=8,IF($G281=Paramètres!$F$4,$D281,0),0)</f>
        <v>0</v>
      </c>
      <c r="AJ281" s="116">
        <f>IF(MONTH($B281)=9,IF($G281=Paramètres!$H$2,$D281,0),0)</f>
        <v>0</v>
      </c>
      <c r="AK281" s="116">
        <f>IF(MONTH($B281)=9,IF($G281=Paramètres!$F$4,$D281,0),0)</f>
        <v>0</v>
      </c>
      <c r="AL281" s="116">
        <f>IF(MONTH($B281)=10,IF($G281=Paramètres!$H$2,$D281,0),0)</f>
        <v>0</v>
      </c>
      <c r="AM281" s="116">
        <f>IF(OR(MONTH($B281)=10,MONTH($B281)=11,MONTH($B281)=12),IF($G281=Paramètres!$H$3,$D281,0),0)</f>
        <v>0</v>
      </c>
      <c r="AN281" s="116">
        <f>IF(OR(MONTH($B281)=10,MONTH($B281)=11,MONTH($B281)=12),IF($G281=Paramètres!$H$4,$D281,0),0)</f>
        <v>0</v>
      </c>
      <c r="AO281" s="116">
        <f>IF(OR(MONTH($B281)=10,MONTH($B281)=11,MONTH($B281)=12),IF($G281=Paramètres!$H$5,$D281,0),0)</f>
        <v>0</v>
      </c>
      <c r="AP281" s="116">
        <f>IF(MONTH($B281)=10,IF($G281=Paramètres!$F$4,$D281,0),0)</f>
        <v>0</v>
      </c>
      <c r="AQ281" s="116">
        <f>IF(MONTH($B281)=11,IF($G281=Paramètres!$H$2,$D281,0),0)</f>
        <v>0</v>
      </c>
      <c r="AR281" s="116">
        <f>IF(MONTH($B281)=11,IF($G281=Paramètres!$F$4,$D281,0),0)</f>
        <v>0</v>
      </c>
      <c r="AS281" s="116">
        <f>IF(MONTH($B281)=12,IF($G281=Paramètres!$H$2,$D281,0),0)</f>
        <v>0</v>
      </c>
      <c r="AT281" s="116">
        <f>IF(MONTH($B281)=12,IF($G281=Paramètres!$F$4,$D281,0),0)</f>
        <v>0</v>
      </c>
      <c r="AU281" s="116">
        <f>IF($G281=Paramètres!D$2,$D281,0)</f>
        <v>0</v>
      </c>
      <c r="AV281" s="116">
        <f>IF($G281=Paramètres!D$3,$D281,0)</f>
        <v>0</v>
      </c>
      <c r="AW281" s="116">
        <f>IF($G281=Paramètres!D$4,$D281,0)</f>
        <v>0</v>
      </c>
      <c r="AX281" s="116">
        <f>IF($G281=Paramètres!D$5,$D281,0)</f>
        <v>0</v>
      </c>
      <c r="AY281" s="116">
        <f>IF($G281=Paramètres!D$6,$D281,0)</f>
        <v>0</v>
      </c>
      <c r="AZ281" s="116">
        <f>IF($G281=Paramètres!D$7,$D281,0)</f>
        <v>0</v>
      </c>
      <c r="BA281" s="116">
        <f>IF($G281=Paramètres!D$8,$D281,0)</f>
        <v>0</v>
      </c>
      <c r="BB281" s="116">
        <f>IF($G281=Paramètres!D$9,$D281,0)</f>
        <v>0</v>
      </c>
      <c r="BC281" s="116">
        <f>IF($G281=Paramètres!D$10,$D281,0)</f>
        <v>0</v>
      </c>
      <c r="BD281" s="116">
        <f>IF($G281=Paramètres!D$11,$D281,0)</f>
        <v>0</v>
      </c>
      <c r="BE281" s="116">
        <f>IF($G281=Paramètres!D$12,$D281,0)</f>
        <v>0</v>
      </c>
      <c r="BF281" s="116">
        <f>IF($G281=Paramètres!E$2,$D281,0)</f>
        <v>0</v>
      </c>
      <c r="BG281" s="116">
        <f>IF($G281=Paramètres!E$3,$D281,0)</f>
        <v>0</v>
      </c>
      <c r="BH281" s="116">
        <f>IF($G281=Paramètres!E$4,$D281,0)</f>
        <v>0</v>
      </c>
      <c r="BI281" s="116">
        <f>IF($G281=Paramètres!F$2,$D281,0)</f>
        <v>0</v>
      </c>
      <c r="BJ281" s="116">
        <f>IF($G281=Paramètres!F$3,$D281,0)</f>
        <v>0</v>
      </c>
      <c r="BK281" s="116">
        <f>IF($G281=Paramètres!F$5,$D281,0)</f>
        <v>0</v>
      </c>
      <c r="BL281" s="116">
        <f>IF($G281=Paramètres!F$6,$D281,0)</f>
        <v>0</v>
      </c>
      <c r="BM281" s="116">
        <f>IF($G281=Paramètres!F$7,$D281,0)</f>
        <v>0</v>
      </c>
      <c r="BN281" s="116">
        <f>IF($G281=Paramètres!F$8,$D281,0)</f>
        <v>0</v>
      </c>
      <c r="BO281" s="116">
        <f>IF($G281=Paramètres!F$9,$D281,0)</f>
        <v>0</v>
      </c>
      <c r="BP281" s="116">
        <f t="shared" si="157"/>
        <v>0</v>
      </c>
      <c r="BQ281" s="116">
        <f>IF($G281=Paramètres!H$6,$D281,0)</f>
        <v>0</v>
      </c>
      <c r="BR281" s="116">
        <f>IF($G281=Paramètres!I$2,$D281,0)</f>
        <v>0</v>
      </c>
      <c r="BS281" s="116">
        <f>IF($G281=Paramètres!I$3,$D281,0)</f>
        <v>0</v>
      </c>
      <c r="BT281" s="116">
        <f>IF($G281=Paramètres!I$4,$D281,0)</f>
        <v>0</v>
      </c>
      <c r="BU281" s="116">
        <f>IF($G281=Paramètres!J$2,$D281,0)</f>
        <v>0</v>
      </c>
      <c r="BV281" s="116">
        <f>IF($G281=Paramètres!J$3,$D281,0)</f>
        <v>0</v>
      </c>
      <c r="BW281" s="116">
        <f>IF($G281=Paramètres!J$4,$D281,0)</f>
        <v>0</v>
      </c>
      <c r="BX281" s="116">
        <f t="shared" si="159"/>
        <v>0</v>
      </c>
      <c r="BY281" s="116">
        <f t="shared" si="160"/>
        <v>0</v>
      </c>
      <c r="BZ281" s="116">
        <f t="shared" si="161"/>
        <v>0</v>
      </c>
      <c r="CA281" s="116">
        <f t="shared" si="162"/>
        <v>0</v>
      </c>
      <c r="CB281" s="116">
        <f t="shared" si="163"/>
        <v>0</v>
      </c>
      <c r="CC281" s="116">
        <f t="shared" si="164"/>
        <v>0</v>
      </c>
      <c r="CD281" s="116">
        <f t="shared" si="165"/>
        <v>0</v>
      </c>
      <c r="CE281" s="116">
        <f t="shared" si="166"/>
        <v>0</v>
      </c>
      <c r="CF281" s="116">
        <f t="shared" si="167"/>
        <v>0</v>
      </c>
      <c r="CG281" s="116">
        <f t="shared" si="168"/>
        <v>0</v>
      </c>
      <c r="CH281" s="116">
        <f t="shared" si="169"/>
        <v>0</v>
      </c>
      <c r="CI281" s="116">
        <f t="shared" si="170"/>
        <v>0</v>
      </c>
      <c r="CJ281" s="116">
        <f t="shared" si="171"/>
        <v>0</v>
      </c>
      <c r="CK281" s="116">
        <f t="shared" si="172"/>
        <v>0</v>
      </c>
      <c r="CL281" s="116">
        <f t="shared" si="173"/>
        <v>0</v>
      </c>
      <c r="CM281" s="116">
        <f t="shared" si="174"/>
        <v>0</v>
      </c>
      <c r="CN281" s="116">
        <f t="shared" si="175"/>
        <v>0</v>
      </c>
      <c r="CO281" s="116">
        <f t="shared" si="176"/>
        <v>0</v>
      </c>
      <c r="CP281" s="116">
        <f t="shared" si="177"/>
        <v>0</v>
      </c>
      <c r="CQ281" s="116">
        <f t="shared" si="178"/>
        <v>0</v>
      </c>
      <c r="CR281" s="116">
        <f t="shared" si="179"/>
        <v>0</v>
      </c>
      <c r="CS281" s="116">
        <f t="shared" si="180"/>
        <v>0</v>
      </c>
      <c r="CT281" s="116">
        <f t="shared" si="181"/>
        <v>0</v>
      </c>
      <c r="CU281" s="116">
        <f t="shared" si="182"/>
        <v>0</v>
      </c>
    </row>
    <row r="282" spans="5:99">
      <c r="E282" s="106"/>
      <c r="F282" s="109"/>
      <c r="G282" s="109"/>
      <c r="H282" s="109"/>
      <c r="I282" s="109"/>
      <c r="J282" s="110" t="str">
        <f t="shared" si="158"/>
        <v/>
      </c>
      <c r="K282" s="116">
        <f>IF(MONTH($B282)=1,IF($G282=Paramètres!H$2,$D282,0),0)</f>
        <v>0</v>
      </c>
      <c r="L282" s="116">
        <f>IF(OR(MONTH($B282)=1,MONTH($B282)=2,MONTH($B282)=3),IF($G282=Paramètres!H$3,$D282,0),0)</f>
        <v>0</v>
      </c>
      <c r="M282" s="116">
        <f>IF(OR(MONTH($B282)=1,MONTH($B282)=2,MONTH($B282)=3),IF($G282=Paramètres!H$4,$D282,0),0)</f>
        <v>0</v>
      </c>
      <c r="N282" s="116">
        <f>IF(OR(MONTH($B282)=1,MONTH($B282)=2,MONTH($B282)=3),IF($G282=Paramètres!H$5,$D282,0),0)</f>
        <v>0</v>
      </c>
      <c r="O282" s="116">
        <f>IF(MONTH($B282)=1,IF($G282=Paramètres!F$4,$D282,0),0)</f>
        <v>0</v>
      </c>
      <c r="P282" s="116">
        <f>IF(MONTH($B282)=2,IF($G282=Paramètres!$H$2,$D282,0),0)</f>
        <v>0</v>
      </c>
      <c r="Q282" s="116">
        <f>IF(MONTH($B282)=2,IF($G282=Paramètres!$F$4,$D282,0),0)</f>
        <v>0</v>
      </c>
      <c r="R282" s="116">
        <f>IF(MONTH($B282)=3,IF($G282=Paramètres!$H$2,$D282,0),0)</f>
        <v>0</v>
      </c>
      <c r="S282" s="116">
        <f>IF(MONTH($B282)=3,IF($G282=Paramètres!$F$4,$D282,0),0)</f>
        <v>0</v>
      </c>
      <c r="T282" s="116">
        <f>IF(MONTH($B282)=4,IF($G282=Paramètres!$H$2,$D282,0),0)</f>
        <v>0</v>
      </c>
      <c r="U282" s="116">
        <f>IF(OR(MONTH($B282)=4,MONTH($B282)=5,MONTH($B282)=6),IF($G282=Paramètres!$H$3,$D282,0),0)</f>
        <v>0</v>
      </c>
      <c r="V282" s="116">
        <f>IF(OR(MONTH($B282)=4,MONTH($B282)=5,MONTH($B282)=6),IF($G282=Paramètres!$H$4,$D282,0),0)</f>
        <v>0</v>
      </c>
      <c r="W282" s="116">
        <f>IF(OR(MONTH($B282)=4,MONTH($B282)=5,MONTH($B282)=6),IF($G282=Paramètres!$H$5,$D282,0),0)</f>
        <v>0</v>
      </c>
      <c r="X282" s="116">
        <f>IF(MONTH($B282)=4,IF($G282=Paramètres!$F$4,$D282,0),0)</f>
        <v>0</v>
      </c>
      <c r="Y282" s="116">
        <f>IF(MONTH($B282)=5,IF($G282=Paramètres!$H$2,$D282,0),0)</f>
        <v>0</v>
      </c>
      <c r="Z282" s="116">
        <f>IF(MONTH($B282)=5,IF($G282=Paramètres!$F$4,$D282,0),0)</f>
        <v>0</v>
      </c>
      <c r="AA282" s="116">
        <f>IF(MONTH($B282)=6,IF($G282=Paramètres!$H$2,$D282,0),0)</f>
        <v>0</v>
      </c>
      <c r="AB282" s="116">
        <f>IF(MONTH($B282)=6,IF($G282=Paramètres!$F$4,$D282,0),0)</f>
        <v>0</v>
      </c>
      <c r="AC282" s="116">
        <f>IF(MONTH($B282)=7,IF($G282=Paramètres!$H$2,$D282,0),0)</f>
        <v>0</v>
      </c>
      <c r="AD282" s="116">
        <f>IF(OR(MONTH($B282)=7,MONTH($B282)=8,MONTH($B282)=9),IF($G282=Paramètres!$H$3,$D282,0),0)</f>
        <v>0</v>
      </c>
      <c r="AE282" s="116">
        <f>IF(OR(MONTH($B282)=7,MONTH($B282)=8,MONTH($B282)=9),IF($G282=Paramètres!$H$4,$D282,0),0)</f>
        <v>0</v>
      </c>
      <c r="AF282" s="116">
        <f>IF(OR(MONTH($B282)=7,MONTH($B282)=8,MONTH($B282)=9),IF($G282=Paramètres!$H$5,$D282,0),0)</f>
        <v>0</v>
      </c>
      <c r="AG282" s="116">
        <f>IF(MONTH($B282)=7,IF($G282=Paramètres!$F$4,$D282,0),0)</f>
        <v>0</v>
      </c>
      <c r="AH282" s="116">
        <f>IF(MONTH($B282)=8,IF($G282=Paramètres!$H$2,$D282,0),0)</f>
        <v>0</v>
      </c>
      <c r="AI282" s="116">
        <f>IF(MONTH($B282)=8,IF($G282=Paramètres!$F$4,$D282,0),0)</f>
        <v>0</v>
      </c>
      <c r="AJ282" s="116">
        <f>IF(MONTH($B282)=9,IF($G282=Paramètres!$H$2,$D282,0),0)</f>
        <v>0</v>
      </c>
      <c r="AK282" s="116">
        <f>IF(MONTH($B282)=9,IF($G282=Paramètres!$F$4,$D282,0),0)</f>
        <v>0</v>
      </c>
      <c r="AL282" s="116">
        <f>IF(MONTH($B282)=10,IF($G282=Paramètres!$H$2,$D282,0),0)</f>
        <v>0</v>
      </c>
      <c r="AM282" s="116">
        <f>IF(OR(MONTH($B282)=10,MONTH($B282)=11,MONTH($B282)=12),IF($G282=Paramètres!$H$3,$D282,0),0)</f>
        <v>0</v>
      </c>
      <c r="AN282" s="116">
        <f>IF(OR(MONTH($B282)=10,MONTH($B282)=11,MONTH($B282)=12),IF($G282=Paramètres!$H$4,$D282,0),0)</f>
        <v>0</v>
      </c>
      <c r="AO282" s="116">
        <f>IF(OR(MONTH($B282)=10,MONTH($B282)=11,MONTH($B282)=12),IF($G282=Paramètres!$H$5,$D282,0),0)</f>
        <v>0</v>
      </c>
      <c r="AP282" s="116">
        <f>IF(MONTH($B282)=10,IF($G282=Paramètres!$F$4,$D282,0),0)</f>
        <v>0</v>
      </c>
      <c r="AQ282" s="116">
        <f>IF(MONTH($B282)=11,IF($G282=Paramètres!$H$2,$D282,0),0)</f>
        <v>0</v>
      </c>
      <c r="AR282" s="116">
        <f>IF(MONTH($B282)=11,IF($G282=Paramètres!$F$4,$D282,0),0)</f>
        <v>0</v>
      </c>
      <c r="AS282" s="116">
        <f>IF(MONTH($B282)=12,IF($G282=Paramètres!$H$2,$D282,0),0)</f>
        <v>0</v>
      </c>
      <c r="AT282" s="116">
        <f>IF(MONTH($B282)=12,IF($G282=Paramètres!$F$4,$D282,0),0)</f>
        <v>0</v>
      </c>
      <c r="AU282" s="116">
        <f>IF($G282=Paramètres!D$2,$D282,0)</f>
        <v>0</v>
      </c>
      <c r="AV282" s="116">
        <f>IF($G282=Paramètres!D$3,$D282,0)</f>
        <v>0</v>
      </c>
      <c r="AW282" s="116">
        <f>IF($G282=Paramètres!D$4,$D282,0)</f>
        <v>0</v>
      </c>
      <c r="AX282" s="116">
        <f>IF($G282=Paramètres!D$5,$D282,0)</f>
        <v>0</v>
      </c>
      <c r="AY282" s="116">
        <f>IF($G282=Paramètres!D$6,$D282,0)</f>
        <v>0</v>
      </c>
      <c r="AZ282" s="116">
        <f>IF($G282=Paramètres!D$7,$D282,0)</f>
        <v>0</v>
      </c>
      <c r="BA282" s="116">
        <f>IF($G282=Paramètres!D$8,$D282,0)</f>
        <v>0</v>
      </c>
      <c r="BB282" s="116">
        <f>IF($G282=Paramètres!D$9,$D282,0)</f>
        <v>0</v>
      </c>
      <c r="BC282" s="116">
        <f>IF($G282=Paramètres!D$10,$D282,0)</f>
        <v>0</v>
      </c>
      <c r="BD282" s="116">
        <f>IF($G282=Paramètres!D$11,$D282,0)</f>
        <v>0</v>
      </c>
      <c r="BE282" s="116">
        <f>IF($G282=Paramètres!D$12,$D282,0)</f>
        <v>0</v>
      </c>
      <c r="BF282" s="116">
        <f>IF($G282=Paramètres!E$2,$D282,0)</f>
        <v>0</v>
      </c>
      <c r="BG282" s="116">
        <f>IF($G282=Paramètres!E$3,$D282,0)</f>
        <v>0</v>
      </c>
      <c r="BH282" s="116">
        <f>IF($G282=Paramètres!E$4,$D282,0)</f>
        <v>0</v>
      </c>
      <c r="BI282" s="116">
        <f>IF($G282=Paramètres!F$2,$D282,0)</f>
        <v>0</v>
      </c>
      <c r="BJ282" s="116">
        <f>IF($G282=Paramètres!F$3,$D282,0)</f>
        <v>0</v>
      </c>
      <c r="BK282" s="116">
        <f>IF($G282=Paramètres!F$5,$D282,0)</f>
        <v>0</v>
      </c>
      <c r="BL282" s="116">
        <f>IF($G282=Paramètres!F$6,$D282,0)</f>
        <v>0</v>
      </c>
      <c r="BM282" s="116">
        <f>IF($G282=Paramètres!F$7,$D282,0)</f>
        <v>0</v>
      </c>
      <c r="BN282" s="116">
        <f>IF($G282=Paramètres!F$8,$D282,0)</f>
        <v>0</v>
      </c>
      <c r="BO282" s="116">
        <f>IF($G282=Paramètres!F$9,$D282,0)</f>
        <v>0</v>
      </c>
      <c r="BP282" s="116">
        <f t="shared" si="157"/>
        <v>0</v>
      </c>
      <c r="BQ282" s="116">
        <f>IF($G282=Paramètres!H$6,$D282,0)</f>
        <v>0</v>
      </c>
      <c r="BR282" s="116">
        <f>IF($G282=Paramètres!I$2,$D282,0)</f>
        <v>0</v>
      </c>
      <c r="BS282" s="116">
        <f>IF($G282=Paramètres!I$3,$D282,0)</f>
        <v>0</v>
      </c>
      <c r="BT282" s="116">
        <f>IF($G282=Paramètres!I$4,$D282,0)</f>
        <v>0</v>
      </c>
      <c r="BU282" s="116">
        <f>IF($G282=Paramètres!J$2,$D282,0)</f>
        <v>0</v>
      </c>
      <c r="BV282" s="116">
        <f>IF($G282=Paramètres!J$3,$D282,0)</f>
        <v>0</v>
      </c>
      <c r="BW282" s="116">
        <f>IF($G282=Paramètres!J$4,$D282,0)</f>
        <v>0</v>
      </c>
      <c r="BX282" s="116">
        <f t="shared" si="159"/>
        <v>0</v>
      </c>
      <c r="BY282" s="116">
        <f t="shared" si="160"/>
        <v>0</v>
      </c>
      <c r="BZ282" s="116">
        <f t="shared" si="161"/>
        <v>0</v>
      </c>
      <c r="CA282" s="116">
        <f t="shared" si="162"/>
        <v>0</v>
      </c>
      <c r="CB282" s="116">
        <f t="shared" si="163"/>
        <v>0</v>
      </c>
      <c r="CC282" s="116">
        <f t="shared" si="164"/>
        <v>0</v>
      </c>
      <c r="CD282" s="116">
        <f t="shared" si="165"/>
        <v>0</v>
      </c>
      <c r="CE282" s="116">
        <f t="shared" si="166"/>
        <v>0</v>
      </c>
      <c r="CF282" s="116">
        <f t="shared" si="167"/>
        <v>0</v>
      </c>
      <c r="CG282" s="116">
        <f t="shared" si="168"/>
        <v>0</v>
      </c>
      <c r="CH282" s="116">
        <f t="shared" si="169"/>
        <v>0</v>
      </c>
      <c r="CI282" s="116">
        <f t="shared" si="170"/>
        <v>0</v>
      </c>
      <c r="CJ282" s="116">
        <f t="shared" si="171"/>
        <v>0</v>
      </c>
      <c r="CK282" s="116">
        <f t="shared" si="172"/>
        <v>0</v>
      </c>
      <c r="CL282" s="116">
        <f t="shared" si="173"/>
        <v>0</v>
      </c>
      <c r="CM282" s="116">
        <f t="shared" si="174"/>
        <v>0</v>
      </c>
      <c r="CN282" s="116">
        <f t="shared" si="175"/>
        <v>0</v>
      </c>
      <c r="CO282" s="116">
        <f t="shared" si="176"/>
        <v>0</v>
      </c>
      <c r="CP282" s="116">
        <f t="shared" si="177"/>
        <v>0</v>
      </c>
      <c r="CQ282" s="116">
        <f t="shared" si="178"/>
        <v>0</v>
      </c>
      <c r="CR282" s="116">
        <f t="shared" si="179"/>
        <v>0</v>
      </c>
      <c r="CS282" s="116">
        <f t="shared" si="180"/>
        <v>0</v>
      </c>
      <c r="CT282" s="116">
        <f t="shared" si="181"/>
        <v>0</v>
      </c>
      <c r="CU282" s="116">
        <f t="shared" si="182"/>
        <v>0</v>
      </c>
    </row>
    <row r="283" spans="5:99">
      <c r="E283" s="106"/>
      <c r="F283" s="109"/>
      <c r="G283" s="109"/>
      <c r="H283" s="109"/>
      <c r="I283" s="109"/>
      <c r="J283" s="110" t="str">
        <f t="shared" si="158"/>
        <v/>
      </c>
      <c r="K283" s="116">
        <f>IF(MONTH($B283)=1,IF($G283=Paramètres!H$2,$D283,0),0)</f>
        <v>0</v>
      </c>
      <c r="L283" s="116">
        <f>IF(OR(MONTH($B283)=1,MONTH($B283)=2,MONTH($B283)=3),IF($G283=Paramètres!H$3,$D283,0),0)</f>
        <v>0</v>
      </c>
      <c r="M283" s="116">
        <f>IF(OR(MONTH($B283)=1,MONTH($B283)=2,MONTH($B283)=3),IF($G283=Paramètres!H$4,$D283,0),0)</f>
        <v>0</v>
      </c>
      <c r="N283" s="116">
        <f>IF(OR(MONTH($B283)=1,MONTH($B283)=2,MONTH($B283)=3),IF($G283=Paramètres!H$5,$D283,0),0)</f>
        <v>0</v>
      </c>
      <c r="O283" s="116">
        <f>IF(MONTH($B283)=1,IF($G283=Paramètres!F$4,$D283,0),0)</f>
        <v>0</v>
      </c>
      <c r="P283" s="116">
        <f>IF(MONTH($B283)=2,IF($G283=Paramètres!$H$2,$D283,0),0)</f>
        <v>0</v>
      </c>
      <c r="Q283" s="116">
        <f>IF(MONTH($B283)=2,IF($G283=Paramètres!$F$4,$D283,0),0)</f>
        <v>0</v>
      </c>
      <c r="R283" s="116">
        <f>IF(MONTH($B283)=3,IF($G283=Paramètres!$H$2,$D283,0),0)</f>
        <v>0</v>
      </c>
      <c r="S283" s="116">
        <f>IF(MONTH($B283)=3,IF($G283=Paramètres!$F$4,$D283,0),0)</f>
        <v>0</v>
      </c>
      <c r="T283" s="116">
        <f>IF(MONTH($B283)=4,IF($G283=Paramètres!$H$2,$D283,0),0)</f>
        <v>0</v>
      </c>
      <c r="U283" s="116">
        <f>IF(OR(MONTH($B283)=4,MONTH($B283)=5,MONTH($B283)=6),IF($G283=Paramètres!$H$3,$D283,0),0)</f>
        <v>0</v>
      </c>
      <c r="V283" s="116">
        <f>IF(OR(MONTH($B283)=4,MONTH($B283)=5,MONTH($B283)=6),IF($G283=Paramètres!$H$4,$D283,0),0)</f>
        <v>0</v>
      </c>
      <c r="W283" s="116">
        <f>IF(OR(MONTH($B283)=4,MONTH($B283)=5,MONTH($B283)=6),IF($G283=Paramètres!$H$5,$D283,0),0)</f>
        <v>0</v>
      </c>
      <c r="X283" s="116">
        <f>IF(MONTH($B283)=4,IF($G283=Paramètres!$F$4,$D283,0),0)</f>
        <v>0</v>
      </c>
      <c r="Y283" s="116">
        <f>IF(MONTH($B283)=5,IF($G283=Paramètres!$H$2,$D283,0),0)</f>
        <v>0</v>
      </c>
      <c r="Z283" s="116">
        <f>IF(MONTH($B283)=5,IF($G283=Paramètres!$F$4,$D283,0),0)</f>
        <v>0</v>
      </c>
      <c r="AA283" s="116">
        <f>IF(MONTH($B283)=6,IF($G283=Paramètres!$H$2,$D283,0),0)</f>
        <v>0</v>
      </c>
      <c r="AB283" s="116">
        <f>IF(MONTH($B283)=6,IF($G283=Paramètres!$F$4,$D283,0),0)</f>
        <v>0</v>
      </c>
      <c r="AC283" s="116">
        <f>IF(MONTH($B283)=7,IF($G283=Paramètres!$H$2,$D283,0),0)</f>
        <v>0</v>
      </c>
      <c r="AD283" s="116">
        <f>IF(OR(MONTH($B283)=7,MONTH($B283)=8,MONTH($B283)=9),IF($G283=Paramètres!$H$3,$D283,0),0)</f>
        <v>0</v>
      </c>
      <c r="AE283" s="116">
        <f>IF(OR(MONTH($B283)=7,MONTH($B283)=8,MONTH($B283)=9),IF($G283=Paramètres!$H$4,$D283,0),0)</f>
        <v>0</v>
      </c>
      <c r="AF283" s="116">
        <f>IF(OR(MONTH($B283)=7,MONTH($B283)=8,MONTH($B283)=9),IF($G283=Paramètres!$H$5,$D283,0),0)</f>
        <v>0</v>
      </c>
      <c r="AG283" s="116">
        <f>IF(MONTH($B283)=7,IF($G283=Paramètres!$F$4,$D283,0),0)</f>
        <v>0</v>
      </c>
      <c r="AH283" s="116">
        <f>IF(MONTH($B283)=8,IF($G283=Paramètres!$H$2,$D283,0),0)</f>
        <v>0</v>
      </c>
      <c r="AI283" s="116">
        <f>IF(MONTH($B283)=8,IF($G283=Paramètres!$F$4,$D283,0),0)</f>
        <v>0</v>
      </c>
      <c r="AJ283" s="116">
        <f>IF(MONTH($B283)=9,IF($G283=Paramètres!$H$2,$D283,0),0)</f>
        <v>0</v>
      </c>
      <c r="AK283" s="116">
        <f>IF(MONTH($B283)=9,IF($G283=Paramètres!$F$4,$D283,0),0)</f>
        <v>0</v>
      </c>
      <c r="AL283" s="116">
        <f>IF(MONTH($B283)=10,IF($G283=Paramètres!$H$2,$D283,0),0)</f>
        <v>0</v>
      </c>
      <c r="AM283" s="116">
        <f>IF(OR(MONTH($B283)=10,MONTH($B283)=11,MONTH($B283)=12),IF($G283=Paramètres!$H$3,$D283,0),0)</f>
        <v>0</v>
      </c>
      <c r="AN283" s="116">
        <f>IF(OR(MONTH($B283)=10,MONTH($B283)=11,MONTH($B283)=12),IF($G283=Paramètres!$H$4,$D283,0),0)</f>
        <v>0</v>
      </c>
      <c r="AO283" s="116">
        <f>IF(OR(MONTH($B283)=10,MONTH($B283)=11,MONTH($B283)=12),IF($G283=Paramètres!$H$5,$D283,0),0)</f>
        <v>0</v>
      </c>
      <c r="AP283" s="116">
        <f>IF(MONTH($B283)=10,IF($G283=Paramètres!$F$4,$D283,0),0)</f>
        <v>0</v>
      </c>
      <c r="AQ283" s="116">
        <f>IF(MONTH($B283)=11,IF($G283=Paramètres!$H$2,$D283,0),0)</f>
        <v>0</v>
      </c>
      <c r="AR283" s="116">
        <f>IF(MONTH($B283)=11,IF($G283=Paramètres!$F$4,$D283,0),0)</f>
        <v>0</v>
      </c>
      <c r="AS283" s="116">
        <f>IF(MONTH($B283)=12,IF($G283=Paramètres!$H$2,$D283,0),0)</f>
        <v>0</v>
      </c>
      <c r="AT283" s="116">
        <f>IF(MONTH($B283)=12,IF($G283=Paramètres!$F$4,$D283,0),0)</f>
        <v>0</v>
      </c>
      <c r="AU283" s="116">
        <f>IF($G283=Paramètres!D$2,$D283,0)</f>
        <v>0</v>
      </c>
      <c r="AV283" s="116">
        <f>IF($G283=Paramètres!D$3,$D283,0)</f>
        <v>0</v>
      </c>
      <c r="AW283" s="116">
        <f>IF($G283=Paramètres!D$4,$D283,0)</f>
        <v>0</v>
      </c>
      <c r="AX283" s="116">
        <f>IF($G283=Paramètres!D$5,$D283,0)</f>
        <v>0</v>
      </c>
      <c r="AY283" s="116">
        <f>IF($G283=Paramètres!D$6,$D283,0)</f>
        <v>0</v>
      </c>
      <c r="AZ283" s="116">
        <f>IF($G283=Paramètres!D$7,$D283,0)</f>
        <v>0</v>
      </c>
      <c r="BA283" s="116">
        <f>IF($G283=Paramètres!D$8,$D283,0)</f>
        <v>0</v>
      </c>
      <c r="BB283" s="116">
        <f>IF($G283=Paramètres!D$9,$D283,0)</f>
        <v>0</v>
      </c>
      <c r="BC283" s="116">
        <f>IF($G283=Paramètres!D$10,$D283,0)</f>
        <v>0</v>
      </c>
      <c r="BD283" s="116">
        <f>IF($G283=Paramètres!D$11,$D283,0)</f>
        <v>0</v>
      </c>
      <c r="BE283" s="116">
        <f>IF($G283=Paramètres!D$12,$D283,0)</f>
        <v>0</v>
      </c>
      <c r="BF283" s="116">
        <f>IF($G283=Paramètres!E$2,$D283,0)</f>
        <v>0</v>
      </c>
      <c r="BG283" s="116">
        <f>IF($G283=Paramètres!E$3,$D283,0)</f>
        <v>0</v>
      </c>
      <c r="BH283" s="116">
        <f>IF($G283=Paramètres!E$4,$D283,0)</f>
        <v>0</v>
      </c>
      <c r="BI283" s="116">
        <f>IF($G283=Paramètres!F$2,$D283,0)</f>
        <v>0</v>
      </c>
      <c r="BJ283" s="116">
        <f>IF($G283=Paramètres!F$3,$D283,0)</f>
        <v>0</v>
      </c>
      <c r="BK283" s="116">
        <f>IF($G283=Paramètres!F$5,$D283,0)</f>
        <v>0</v>
      </c>
      <c r="BL283" s="116">
        <f>IF($G283=Paramètres!F$6,$D283,0)</f>
        <v>0</v>
      </c>
      <c r="BM283" s="116">
        <f>IF($G283=Paramètres!F$7,$D283,0)</f>
        <v>0</v>
      </c>
      <c r="BN283" s="116">
        <f>IF($G283=Paramètres!F$8,$D283,0)</f>
        <v>0</v>
      </c>
      <c r="BO283" s="116">
        <f>IF($G283=Paramètres!F$9,$D283,0)</f>
        <v>0</v>
      </c>
      <c r="BP283" s="116">
        <f t="shared" si="157"/>
        <v>0</v>
      </c>
      <c r="BQ283" s="116">
        <f>IF($G283=Paramètres!H$6,$D283,0)</f>
        <v>0</v>
      </c>
      <c r="BR283" s="116">
        <f>IF($G283=Paramètres!I$2,$D283,0)</f>
        <v>0</v>
      </c>
      <c r="BS283" s="116">
        <f>IF($G283=Paramètres!I$3,$D283,0)</f>
        <v>0</v>
      </c>
      <c r="BT283" s="116">
        <f>IF($G283=Paramètres!I$4,$D283,0)</f>
        <v>0</v>
      </c>
      <c r="BU283" s="116">
        <f>IF($G283=Paramètres!J$2,$D283,0)</f>
        <v>0</v>
      </c>
      <c r="BV283" s="116">
        <f>IF($G283=Paramètres!J$3,$D283,0)</f>
        <v>0</v>
      </c>
      <c r="BW283" s="116">
        <f>IF($G283=Paramètres!J$4,$D283,0)</f>
        <v>0</v>
      </c>
      <c r="BX283" s="116">
        <f t="shared" si="159"/>
        <v>0</v>
      </c>
      <c r="BY283" s="116">
        <f t="shared" si="160"/>
        <v>0</v>
      </c>
      <c r="BZ283" s="116">
        <f t="shared" si="161"/>
        <v>0</v>
      </c>
      <c r="CA283" s="116">
        <f t="shared" si="162"/>
        <v>0</v>
      </c>
      <c r="CB283" s="116">
        <f t="shared" si="163"/>
        <v>0</v>
      </c>
      <c r="CC283" s="116">
        <f t="shared" si="164"/>
        <v>0</v>
      </c>
      <c r="CD283" s="116">
        <f t="shared" si="165"/>
        <v>0</v>
      </c>
      <c r="CE283" s="116">
        <f t="shared" si="166"/>
        <v>0</v>
      </c>
      <c r="CF283" s="116">
        <f t="shared" si="167"/>
        <v>0</v>
      </c>
      <c r="CG283" s="116">
        <f t="shared" si="168"/>
        <v>0</v>
      </c>
      <c r="CH283" s="116">
        <f t="shared" si="169"/>
        <v>0</v>
      </c>
      <c r="CI283" s="116">
        <f t="shared" si="170"/>
        <v>0</v>
      </c>
      <c r="CJ283" s="116">
        <f t="shared" si="171"/>
        <v>0</v>
      </c>
      <c r="CK283" s="116">
        <f t="shared" si="172"/>
        <v>0</v>
      </c>
      <c r="CL283" s="116">
        <f t="shared" si="173"/>
        <v>0</v>
      </c>
      <c r="CM283" s="116">
        <f t="shared" si="174"/>
        <v>0</v>
      </c>
      <c r="CN283" s="116">
        <f t="shared" si="175"/>
        <v>0</v>
      </c>
      <c r="CO283" s="116">
        <f t="shared" si="176"/>
        <v>0</v>
      </c>
      <c r="CP283" s="116">
        <f t="shared" si="177"/>
        <v>0</v>
      </c>
      <c r="CQ283" s="116">
        <f t="shared" si="178"/>
        <v>0</v>
      </c>
      <c r="CR283" s="116">
        <f t="shared" si="179"/>
        <v>0</v>
      </c>
      <c r="CS283" s="116">
        <f t="shared" si="180"/>
        <v>0</v>
      </c>
      <c r="CT283" s="116">
        <f t="shared" si="181"/>
        <v>0</v>
      </c>
      <c r="CU283" s="116">
        <f t="shared" si="182"/>
        <v>0</v>
      </c>
    </row>
    <row r="284" spans="5:99">
      <c r="E284" s="106"/>
      <c r="F284" s="109"/>
      <c r="G284" s="109"/>
      <c r="H284" s="109"/>
      <c r="I284" s="109"/>
      <c r="J284" s="110" t="str">
        <f t="shared" si="158"/>
        <v/>
      </c>
      <c r="K284" s="116">
        <f>IF(MONTH($B284)=1,IF($G284=Paramètres!H$2,$D284,0),0)</f>
        <v>0</v>
      </c>
      <c r="L284" s="116">
        <f>IF(OR(MONTH($B284)=1,MONTH($B284)=2,MONTH($B284)=3),IF($G284=Paramètres!H$3,$D284,0),0)</f>
        <v>0</v>
      </c>
      <c r="M284" s="116">
        <f>IF(OR(MONTH($B284)=1,MONTH($B284)=2,MONTH($B284)=3),IF($G284=Paramètres!H$4,$D284,0),0)</f>
        <v>0</v>
      </c>
      <c r="N284" s="116">
        <f>IF(OR(MONTH($B284)=1,MONTH($B284)=2,MONTH($B284)=3),IF($G284=Paramètres!H$5,$D284,0),0)</f>
        <v>0</v>
      </c>
      <c r="O284" s="116">
        <f>IF(MONTH($B284)=1,IF($G284=Paramètres!F$4,$D284,0),0)</f>
        <v>0</v>
      </c>
      <c r="P284" s="116">
        <f>IF(MONTH($B284)=2,IF($G284=Paramètres!$H$2,$D284,0),0)</f>
        <v>0</v>
      </c>
      <c r="Q284" s="116">
        <f>IF(MONTH($B284)=2,IF($G284=Paramètres!$F$4,$D284,0),0)</f>
        <v>0</v>
      </c>
      <c r="R284" s="116">
        <f>IF(MONTH($B284)=3,IF($G284=Paramètres!$H$2,$D284,0),0)</f>
        <v>0</v>
      </c>
      <c r="S284" s="116">
        <f>IF(MONTH($B284)=3,IF($G284=Paramètres!$F$4,$D284,0),0)</f>
        <v>0</v>
      </c>
      <c r="T284" s="116">
        <f>IF(MONTH($B284)=4,IF($G284=Paramètres!$H$2,$D284,0),0)</f>
        <v>0</v>
      </c>
      <c r="U284" s="116">
        <f>IF(OR(MONTH($B284)=4,MONTH($B284)=5,MONTH($B284)=6),IF($G284=Paramètres!$H$3,$D284,0),0)</f>
        <v>0</v>
      </c>
      <c r="V284" s="116">
        <f>IF(OR(MONTH($B284)=4,MONTH($B284)=5,MONTH($B284)=6),IF($G284=Paramètres!$H$4,$D284,0),0)</f>
        <v>0</v>
      </c>
      <c r="W284" s="116">
        <f>IF(OR(MONTH($B284)=4,MONTH($B284)=5,MONTH($B284)=6),IF($G284=Paramètres!$H$5,$D284,0),0)</f>
        <v>0</v>
      </c>
      <c r="X284" s="116">
        <f>IF(MONTH($B284)=4,IF($G284=Paramètres!$F$4,$D284,0),0)</f>
        <v>0</v>
      </c>
      <c r="Y284" s="116">
        <f>IF(MONTH($B284)=5,IF($G284=Paramètres!$H$2,$D284,0),0)</f>
        <v>0</v>
      </c>
      <c r="Z284" s="116">
        <f>IF(MONTH($B284)=5,IF($G284=Paramètres!$F$4,$D284,0),0)</f>
        <v>0</v>
      </c>
      <c r="AA284" s="116">
        <f>IF(MONTH($B284)=6,IF($G284=Paramètres!$H$2,$D284,0),0)</f>
        <v>0</v>
      </c>
      <c r="AB284" s="116">
        <f>IF(MONTH($B284)=6,IF($G284=Paramètres!$F$4,$D284,0),0)</f>
        <v>0</v>
      </c>
      <c r="AC284" s="116">
        <f>IF(MONTH($B284)=7,IF($G284=Paramètres!$H$2,$D284,0),0)</f>
        <v>0</v>
      </c>
      <c r="AD284" s="116">
        <f>IF(OR(MONTH($B284)=7,MONTH($B284)=8,MONTH($B284)=9),IF($G284=Paramètres!$H$3,$D284,0),0)</f>
        <v>0</v>
      </c>
      <c r="AE284" s="116">
        <f>IF(OR(MONTH($B284)=7,MONTH($B284)=8,MONTH($B284)=9),IF($G284=Paramètres!$H$4,$D284,0),0)</f>
        <v>0</v>
      </c>
      <c r="AF284" s="116">
        <f>IF(OR(MONTH($B284)=7,MONTH($B284)=8,MONTH($B284)=9),IF($G284=Paramètres!$H$5,$D284,0),0)</f>
        <v>0</v>
      </c>
      <c r="AG284" s="116">
        <f>IF(MONTH($B284)=7,IF($G284=Paramètres!$F$4,$D284,0),0)</f>
        <v>0</v>
      </c>
      <c r="AH284" s="116">
        <f>IF(MONTH($B284)=8,IF($G284=Paramètres!$H$2,$D284,0),0)</f>
        <v>0</v>
      </c>
      <c r="AI284" s="116">
        <f>IF(MONTH($B284)=8,IF($G284=Paramètres!$F$4,$D284,0),0)</f>
        <v>0</v>
      </c>
      <c r="AJ284" s="116">
        <f>IF(MONTH($B284)=9,IF($G284=Paramètres!$H$2,$D284,0),0)</f>
        <v>0</v>
      </c>
      <c r="AK284" s="116">
        <f>IF(MONTH($B284)=9,IF($G284=Paramètres!$F$4,$D284,0),0)</f>
        <v>0</v>
      </c>
      <c r="AL284" s="116">
        <f>IF(MONTH($B284)=10,IF($G284=Paramètres!$H$2,$D284,0),0)</f>
        <v>0</v>
      </c>
      <c r="AM284" s="116">
        <f>IF(OR(MONTH($B284)=10,MONTH($B284)=11,MONTH($B284)=12),IF($G284=Paramètres!$H$3,$D284,0),0)</f>
        <v>0</v>
      </c>
      <c r="AN284" s="116">
        <f>IF(OR(MONTH($B284)=10,MONTH($B284)=11,MONTH($B284)=12),IF($G284=Paramètres!$H$4,$D284,0),0)</f>
        <v>0</v>
      </c>
      <c r="AO284" s="116">
        <f>IF(OR(MONTH($B284)=10,MONTH($B284)=11,MONTH($B284)=12),IF($G284=Paramètres!$H$5,$D284,0),0)</f>
        <v>0</v>
      </c>
      <c r="AP284" s="116">
        <f>IF(MONTH($B284)=10,IF($G284=Paramètres!$F$4,$D284,0),0)</f>
        <v>0</v>
      </c>
      <c r="AQ284" s="116">
        <f>IF(MONTH($B284)=11,IF($G284=Paramètres!$H$2,$D284,0),0)</f>
        <v>0</v>
      </c>
      <c r="AR284" s="116">
        <f>IF(MONTH($B284)=11,IF($G284=Paramètres!$F$4,$D284,0),0)</f>
        <v>0</v>
      </c>
      <c r="AS284" s="116">
        <f>IF(MONTH($B284)=12,IF($G284=Paramètres!$H$2,$D284,0),0)</f>
        <v>0</v>
      </c>
      <c r="AT284" s="116">
        <f>IF(MONTH($B284)=12,IF($G284=Paramètres!$F$4,$D284,0),0)</f>
        <v>0</v>
      </c>
      <c r="AU284" s="116">
        <f>IF($G284=Paramètres!D$2,$D284,0)</f>
        <v>0</v>
      </c>
      <c r="AV284" s="116">
        <f>IF($G284=Paramètres!D$3,$D284,0)</f>
        <v>0</v>
      </c>
      <c r="AW284" s="116">
        <f>IF($G284=Paramètres!D$4,$D284,0)</f>
        <v>0</v>
      </c>
      <c r="AX284" s="116">
        <f>IF($G284=Paramètres!D$5,$D284,0)</f>
        <v>0</v>
      </c>
      <c r="AY284" s="116">
        <f>IF($G284=Paramètres!D$6,$D284,0)</f>
        <v>0</v>
      </c>
      <c r="AZ284" s="116">
        <f>IF($G284=Paramètres!D$7,$D284,0)</f>
        <v>0</v>
      </c>
      <c r="BA284" s="116">
        <f>IF($G284=Paramètres!D$8,$D284,0)</f>
        <v>0</v>
      </c>
      <c r="BB284" s="116">
        <f>IF($G284=Paramètres!D$9,$D284,0)</f>
        <v>0</v>
      </c>
      <c r="BC284" s="116">
        <f>IF($G284=Paramètres!D$10,$D284,0)</f>
        <v>0</v>
      </c>
      <c r="BD284" s="116">
        <f>IF($G284=Paramètres!D$11,$D284,0)</f>
        <v>0</v>
      </c>
      <c r="BE284" s="116">
        <f>IF($G284=Paramètres!D$12,$D284,0)</f>
        <v>0</v>
      </c>
      <c r="BF284" s="116">
        <f>IF($G284=Paramètres!E$2,$D284,0)</f>
        <v>0</v>
      </c>
      <c r="BG284" s="116">
        <f>IF($G284=Paramètres!E$3,$D284,0)</f>
        <v>0</v>
      </c>
      <c r="BH284" s="116">
        <f>IF($G284=Paramètres!E$4,$D284,0)</f>
        <v>0</v>
      </c>
      <c r="BI284" s="116">
        <f>IF($G284=Paramètres!F$2,$D284,0)</f>
        <v>0</v>
      </c>
      <c r="BJ284" s="116">
        <f>IF($G284=Paramètres!F$3,$D284,0)</f>
        <v>0</v>
      </c>
      <c r="BK284" s="116">
        <f>IF($G284=Paramètres!F$5,$D284,0)</f>
        <v>0</v>
      </c>
      <c r="BL284" s="116">
        <f>IF($G284=Paramètres!F$6,$D284,0)</f>
        <v>0</v>
      </c>
      <c r="BM284" s="116">
        <f>IF($G284=Paramètres!F$7,$D284,0)</f>
        <v>0</v>
      </c>
      <c r="BN284" s="116">
        <f>IF($G284=Paramètres!F$8,$D284,0)</f>
        <v>0</v>
      </c>
      <c r="BO284" s="116">
        <f>IF($G284=Paramètres!F$9,$D284,0)</f>
        <v>0</v>
      </c>
      <c r="BP284" s="116">
        <f t="shared" si="157"/>
        <v>0</v>
      </c>
      <c r="BQ284" s="116">
        <f>IF($G284=Paramètres!H$6,$D284,0)</f>
        <v>0</v>
      </c>
      <c r="BR284" s="116">
        <f>IF($G284=Paramètres!I$2,$D284,0)</f>
        <v>0</v>
      </c>
      <c r="BS284" s="116">
        <f>IF($G284=Paramètres!I$3,$D284,0)</f>
        <v>0</v>
      </c>
      <c r="BT284" s="116">
        <f>IF($G284=Paramètres!I$4,$D284,0)</f>
        <v>0</v>
      </c>
      <c r="BU284" s="116">
        <f>IF($G284=Paramètres!J$2,$D284,0)</f>
        <v>0</v>
      </c>
      <c r="BV284" s="116">
        <f>IF($G284=Paramètres!J$3,$D284,0)</f>
        <v>0</v>
      </c>
      <c r="BW284" s="116">
        <f>IF($G284=Paramètres!J$4,$D284,0)</f>
        <v>0</v>
      </c>
      <c r="BX284" s="116">
        <f t="shared" si="159"/>
        <v>0</v>
      </c>
      <c r="BY284" s="116">
        <f t="shared" si="160"/>
        <v>0</v>
      </c>
      <c r="BZ284" s="116">
        <f t="shared" si="161"/>
        <v>0</v>
      </c>
      <c r="CA284" s="116">
        <f t="shared" si="162"/>
        <v>0</v>
      </c>
      <c r="CB284" s="116">
        <f t="shared" si="163"/>
        <v>0</v>
      </c>
      <c r="CC284" s="116">
        <f t="shared" si="164"/>
        <v>0</v>
      </c>
      <c r="CD284" s="116">
        <f t="shared" si="165"/>
        <v>0</v>
      </c>
      <c r="CE284" s="116">
        <f t="shared" si="166"/>
        <v>0</v>
      </c>
      <c r="CF284" s="116">
        <f t="shared" si="167"/>
        <v>0</v>
      </c>
      <c r="CG284" s="116">
        <f t="shared" si="168"/>
        <v>0</v>
      </c>
      <c r="CH284" s="116">
        <f t="shared" si="169"/>
        <v>0</v>
      </c>
      <c r="CI284" s="116">
        <f t="shared" si="170"/>
        <v>0</v>
      </c>
      <c r="CJ284" s="116">
        <f t="shared" si="171"/>
        <v>0</v>
      </c>
      <c r="CK284" s="116">
        <f t="shared" si="172"/>
        <v>0</v>
      </c>
      <c r="CL284" s="116">
        <f t="shared" si="173"/>
        <v>0</v>
      </c>
      <c r="CM284" s="116">
        <f t="shared" si="174"/>
        <v>0</v>
      </c>
      <c r="CN284" s="116">
        <f t="shared" si="175"/>
        <v>0</v>
      </c>
      <c r="CO284" s="116">
        <f t="shared" si="176"/>
        <v>0</v>
      </c>
      <c r="CP284" s="116">
        <f t="shared" si="177"/>
        <v>0</v>
      </c>
      <c r="CQ284" s="116">
        <f t="shared" si="178"/>
        <v>0</v>
      </c>
      <c r="CR284" s="116">
        <f t="shared" si="179"/>
        <v>0</v>
      </c>
      <c r="CS284" s="116">
        <f t="shared" si="180"/>
        <v>0</v>
      </c>
      <c r="CT284" s="116">
        <f t="shared" si="181"/>
        <v>0</v>
      </c>
      <c r="CU284" s="116">
        <f t="shared" si="182"/>
        <v>0</v>
      </c>
    </row>
    <row r="285" spans="5:99">
      <c r="E285" s="106"/>
      <c r="F285" s="109"/>
      <c r="G285" s="109"/>
      <c r="H285" s="109"/>
      <c r="I285" s="109"/>
      <c r="J285" s="110" t="str">
        <f t="shared" si="158"/>
        <v/>
      </c>
      <c r="K285" s="116">
        <f>IF(MONTH($B285)=1,IF($G285=Paramètres!H$2,$D285,0),0)</f>
        <v>0</v>
      </c>
      <c r="L285" s="116">
        <f>IF(OR(MONTH($B285)=1,MONTH($B285)=2,MONTH($B285)=3),IF($G285=Paramètres!H$3,$D285,0),0)</f>
        <v>0</v>
      </c>
      <c r="M285" s="116">
        <f>IF(OR(MONTH($B285)=1,MONTH($B285)=2,MONTH($B285)=3),IF($G285=Paramètres!H$4,$D285,0),0)</f>
        <v>0</v>
      </c>
      <c r="N285" s="116">
        <f>IF(OR(MONTH($B285)=1,MONTH($B285)=2,MONTH($B285)=3),IF($G285=Paramètres!H$5,$D285,0),0)</f>
        <v>0</v>
      </c>
      <c r="O285" s="116">
        <f>IF(MONTH($B285)=1,IF($G285=Paramètres!F$4,$D285,0),0)</f>
        <v>0</v>
      </c>
      <c r="P285" s="116">
        <f>IF(MONTH($B285)=2,IF($G285=Paramètres!$H$2,$D285,0),0)</f>
        <v>0</v>
      </c>
      <c r="Q285" s="116">
        <f>IF(MONTH($B285)=2,IF($G285=Paramètres!$F$4,$D285,0),0)</f>
        <v>0</v>
      </c>
      <c r="R285" s="116">
        <f>IF(MONTH($B285)=3,IF($G285=Paramètres!$H$2,$D285,0),0)</f>
        <v>0</v>
      </c>
      <c r="S285" s="116">
        <f>IF(MONTH($B285)=3,IF($G285=Paramètres!$F$4,$D285,0),0)</f>
        <v>0</v>
      </c>
      <c r="T285" s="116">
        <f>IF(MONTH($B285)=4,IF($G285=Paramètres!$H$2,$D285,0),0)</f>
        <v>0</v>
      </c>
      <c r="U285" s="116">
        <f>IF(OR(MONTH($B285)=4,MONTH($B285)=5,MONTH($B285)=6),IF($G285=Paramètres!$H$3,$D285,0),0)</f>
        <v>0</v>
      </c>
      <c r="V285" s="116">
        <f>IF(OR(MONTH($B285)=4,MONTH($B285)=5,MONTH($B285)=6),IF($G285=Paramètres!$H$4,$D285,0),0)</f>
        <v>0</v>
      </c>
      <c r="W285" s="116">
        <f>IF(OR(MONTH($B285)=4,MONTH($B285)=5,MONTH($B285)=6),IF($G285=Paramètres!$H$5,$D285,0),0)</f>
        <v>0</v>
      </c>
      <c r="X285" s="116">
        <f>IF(MONTH($B285)=4,IF($G285=Paramètres!$F$4,$D285,0),0)</f>
        <v>0</v>
      </c>
      <c r="Y285" s="116">
        <f>IF(MONTH($B285)=5,IF($G285=Paramètres!$H$2,$D285,0),0)</f>
        <v>0</v>
      </c>
      <c r="Z285" s="116">
        <f>IF(MONTH($B285)=5,IF($G285=Paramètres!$F$4,$D285,0),0)</f>
        <v>0</v>
      </c>
      <c r="AA285" s="116">
        <f>IF(MONTH($B285)=6,IF($G285=Paramètres!$H$2,$D285,0),0)</f>
        <v>0</v>
      </c>
      <c r="AB285" s="116">
        <f>IF(MONTH($B285)=6,IF($G285=Paramètres!$F$4,$D285,0),0)</f>
        <v>0</v>
      </c>
      <c r="AC285" s="116">
        <f>IF(MONTH($B285)=7,IF($G285=Paramètres!$H$2,$D285,0),0)</f>
        <v>0</v>
      </c>
      <c r="AD285" s="116">
        <f>IF(OR(MONTH($B285)=7,MONTH($B285)=8,MONTH($B285)=9),IF($G285=Paramètres!$H$3,$D285,0),0)</f>
        <v>0</v>
      </c>
      <c r="AE285" s="116">
        <f>IF(OR(MONTH($B285)=7,MONTH($B285)=8,MONTH($B285)=9),IF($G285=Paramètres!$H$4,$D285,0),0)</f>
        <v>0</v>
      </c>
      <c r="AF285" s="116">
        <f>IF(OR(MONTH($B285)=7,MONTH($B285)=8,MONTH($B285)=9),IF($G285=Paramètres!$H$5,$D285,0),0)</f>
        <v>0</v>
      </c>
      <c r="AG285" s="116">
        <f>IF(MONTH($B285)=7,IF($G285=Paramètres!$F$4,$D285,0),0)</f>
        <v>0</v>
      </c>
      <c r="AH285" s="116">
        <f>IF(MONTH($B285)=8,IF($G285=Paramètres!$H$2,$D285,0),0)</f>
        <v>0</v>
      </c>
      <c r="AI285" s="116">
        <f>IF(MONTH($B285)=8,IF($G285=Paramètres!$F$4,$D285,0),0)</f>
        <v>0</v>
      </c>
      <c r="AJ285" s="116">
        <f>IF(MONTH($B285)=9,IF($G285=Paramètres!$H$2,$D285,0),0)</f>
        <v>0</v>
      </c>
      <c r="AK285" s="116">
        <f>IF(MONTH($B285)=9,IF($G285=Paramètres!$F$4,$D285,0),0)</f>
        <v>0</v>
      </c>
      <c r="AL285" s="116">
        <f>IF(MONTH($B285)=10,IF($G285=Paramètres!$H$2,$D285,0),0)</f>
        <v>0</v>
      </c>
      <c r="AM285" s="116">
        <f>IF(OR(MONTH($B285)=10,MONTH($B285)=11,MONTH($B285)=12),IF($G285=Paramètres!$H$3,$D285,0),0)</f>
        <v>0</v>
      </c>
      <c r="AN285" s="116">
        <f>IF(OR(MONTH($B285)=10,MONTH($B285)=11,MONTH($B285)=12),IF($G285=Paramètres!$H$4,$D285,0),0)</f>
        <v>0</v>
      </c>
      <c r="AO285" s="116">
        <f>IF(OR(MONTH($B285)=10,MONTH($B285)=11,MONTH($B285)=12),IF($G285=Paramètres!$H$5,$D285,0),0)</f>
        <v>0</v>
      </c>
      <c r="AP285" s="116">
        <f>IF(MONTH($B285)=10,IF($G285=Paramètres!$F$4,$D285,0),0)</f>
        <v>0</v>
      </c>
      <c r="AQ285" s="116">
        <f>IF(MONTH($B285)=11,IF($G285=Paramètres!$H$2,$D285,0),0)</f>
        <v>0</v>
      </c>
      <c r="AR285" s="116">
        <f>IF(MONTH($B285)=11,IF($G285=Paramètres!$F$4,$D285,0),0)</f>
        <v>0</v>
      </c>
      <c r="AS285" s="116">
        <f>IF(MONTH($B285)=12,IF($G285=Paramètres!$H$2,$D285,0),0)</f>
        <v>0</v>
      </c>
      <c r="AT285" s="116">
        <f>IF(MONTH($B285)=12,IF($G285=Paramètres!$F$4,$D285,0),0)</f>
        <v>0</v>
      </c>
      <c r="AU285" s="116">
        <f>IF($G285=Paramètres!D$2,$D285,0)</f>
        <v>0</v>
      </c>
      <c r="AV285" s="116">
        <f>IF($G285=Paramètres!D$3,$D285,0)</f>
        <v>0</v>
      </c>
      <c r="AW285" s="116">
        <f>IF($G285=Paramètres!D$4,$D285,0)</f>
        <v>0</v>
      </c>
      <c r="AX285" s="116">
        <f>IF($G285=Paramètres!D$5,$D285,0)</f>
        <v>0</v>
      </c>
      <c r="AY285" s="116">
        <f>IF($G285=Paramètres!D$6,$D285,0)</f>
        <v>0</v>
      </c>
      <c r="AZ285" s="116">
        <f>IF($G285=Paramètres!D$7,$D285,0)</f>
        <v>0</v>
      </c>
      <c r="BA285" s="116">
        <f>IF($G285=Paramètres!D$8,$D285,0)</f>
        <v>0</v>
      </c>
      <c r="BB285" s="116">
        <f>IF($G285=Paramètres!D$9,$D285,0)</f>
        <v>0</v>
      </c>
      <c r="BC285" s="116">
        <f>IF($G285=Paramètres!D$10,$D285,0)</f>
        <v>0</v>
      </c>
      <c r="BD285" s="116">
        <f>IF($G285=Paramètres!D$11,$D285,0)</f>
        <v>0</v>
      </c>
      <c r="BE285" s="116">
        <f>IF($G285=Paramètres!D$12,$D285,0)</f>
        <v>0</v>
      </c>
      <c r="BF285" s="116">
        <f>IF($G285=Paramètres!E$2,$D285,0)</f>
        <v>0</v>
      </c>
      <c r="BG285" s="116">
        <f>IF($G285=Paramètres!E$3,$D285,0)</f>
        <v>0</v>
      </c>
      <c r="BH285" s="116">
        <f>IF($G285=Paramètres!E$4,$D285,0)</f>
        <v>0</v>
      </c>
      <c r="BI285" s="116">
        <f>IF($G285=Paramètres!F$2,$D285,0)</f>
        <v>0</v>
      </c>
      <c r="BJ285" s="116">
        <f>IF($G285=Paramètres!F$3,$D285,0)</f>
        <v>0</v>
      </c>
      <c r="BK285" s="116">
        <f>IF($G285=Paramètres!F$5,$D285,0)</f>
        <v>0</v>
      </c>
      <c r="BL285" s="116">
        <f>IF($G285=Paramètres!F$6,$D285,0)</f>
        <v>0</v>
      </c>
      <c r="BM285" s="116">
        <f>IF($G285=Paramètres!F$7,$D285,0)</f>
        <v>0</v>
      </c>
      <c r="BN285" s="116">
        <f>IF($G285=Paramètres!F$8,$D285,0)</f>
        <v>0</v>
      </c>
      <c r="BO285" s="116">
        <f>IF($G285=Paramètres!F$9,$D285,0)</f>
        <v>0</v>
      </c>
      <c r="BP285" s="116">
        <f t="shared" si="157"/>
        <v>0</v>
      </c>
      <c r="BQ285" s="116">
        <f>IF($G285=Paramètres!H$6,$D285,0)</f>
        <v>0</v>
      </c>
      <c r="BR285" s="116">
        <f>IF($G285=Paramètres!I$2,$D285,0)</f>
        <v>0</v>
      </c>
      <c r="BS285" s="116">
        <f>IF($G285=Paramètres!I$3,$D285,0)</f>
        <v>0</v>
      </c>
      <c r="BT285" s="116">
        <f>IF($G285=Paramètres!I$4,$D285,0)</f>
        <v>0</v>
      </c>
      <c r="BU285" s="116">
        <f>IF($G285=Paramètres!J$2,$D285,0)</f>
        <v>0</v>
      </c>
      <c r="BV285" s="116">
        <f>IF($G285=Paramètres!J$3,$D285,0)</f>
        <v>0</v>
      </c>
      <c r="BW285" s="116">
        <f>IF($G285=Paramètres!J$4,$D285,0)</f>
        <v>0</v>
      </c>
      <c r="BX285" s="116">
        <f t="shared" si="159"/>
        <v>0</v>
      </c>
      <c r="BY285" s="116">
        <f t="shared" si="160"/>
        <v>0</v>
      </c>
      <c r="BZ285" s="116">
        <f t="shared" si="161"/>
        <v>0</v>
      </c>
      <c r="CA285" s="116">
        <f t="shared" si="162"/>
        <v>0</v>
      </c>
      <c r="CB285" s="116">
        <f t="shared" si="163"/>
        <v>0</v>
      </c>
      <c r="CC285" s="116">
        <f t="shared" si="164"/>
        <v>0</v>
      </c>
      <c r="CD285" s="116">
        <f t="shared" si="165"/>
        <v>0</v>
      </c>
      <c r="CE285" s="116">
        <f t="shared" si="166"/>
        <v>0</v>
      </c>
      <c r="CF285" s="116">
        <f t="shared" si="167"/>
        <v>0</v>
      </c>
      <c r="CG285" s="116">
        <f t="shared" si="168"/>
        <v>0</v>
      </c>
      <c r="CH285" s="116">
        <f t="shared" si="169"/>
        <v>0</v>
      </c>
      <c r="CI285" s="116">
        <f t="shared" si="170"/>
        <v>0</v>
      </c>
      <c r="CJ285" s="116">
        <f t="shared" si="171"/>
        <v>0</v>
      </c>
      <c r="CK285" s="116">
        <f t="shared" si="172"/>
        <v>0</v>
      </c>
      <c r="CL285" s="116">
        <f t="shared" si="173"/>
        <v>0</v>
      </c>
      <c r="CM285" s="116">
        <f t="shared" si="174"/>
        <v>0</v>
      </c>
      <c r="CN285" s="116">
        <f t="shared" si="175"/>
        <v>0</v>
      </c>
      <c r="CO285" s="116">
        <f t="shared" si="176"/>
        <v>0</v>
      </c>
      <c r="CP285" s="116">
        <f t="shared" si="177"/>
        <v>0</v>
      </c>
      <c r="CQ285" s="116">
        <f t="shared" si="178"/>
        <v>0</v>
      </c>
      <c r="CR285" s="116">
        <f t="shared" si="179"/>
        <v>0</v>
      </c>
      <c r="CS285" s="116">
        <f t="shared" si="180"/>
        <v>0</v>
      </c>
      <c r="CT285" s="116">
        <f t="shared" si="181"/>
        <v>0</v>
      </c>
      <c r="CU285" s="116">
        <f t="shared" si="182"/>
        <v>0</v>
      </c>
    </row>
    <row r="286" spans="5:99">
      <c r="E286" s="106"/>
      <c r="F286" s="109"/>
      <c r="G286" s="109"/>
      <c r="H286" s="109"/>
      <c r="I286" s="109"/>
      <c r="J286" s="110" t="str">
        <f t="shared" si="158"/>
        <v/>
      </c>
      <c r="K286" s="116">
        <f>IF(MONTH($B286)=1,IF($G286=Paramètres!H$2,$D286,0),0)</f>
        <v>0</v>
      </c>
      <c r="L286" s="116">
        <f>IF(OR(MONTH($B286)=1,MONTH($B286)=2,MONTH($B286)=3),IF($G286=Paramètres!H$3,$D286,0),0)</f>
        <v>0</v>
      </c>
      <c r="M286" s="116">
        <f>IF(OR(MONTH($B286)=1,MONTH($B286)=2,MONTH($B286)=3),IF($G286=Paramètres!H$4,$D286,0),0)</f>
        <v>0</v>
      </c>
      <c r="N286" s="116">
        <f>IF(OR(MONTH($B286)=1,MONTH($B286)=2,MONTH($B286)=3),IF($G286=Paramètres!H$5,$D286,0),0)</f>
        <v>0</v>
      </c>
      <c r="O286" s="116">
        <f>IF(MONTH($B286)=1,IF($G286=Paramètres!F$4,$D286,0),0)</f>
        <v>0</v>
      </c>
      <c r="P286" s="116">
        <f>IF(MONTH($B286)=2,IF($G286=Paramètres!$H$2,$D286,0),0)</f>
        <v>0</v>
      </c>
      <c r="Q286" s="116">
        <f>IF(MONTH($B286)=2,IF($G286=Paramètres!$F$4,$D286,0),0)</f>
        <v>0</v>
      </c>
      <c r="R286" s="116">
        <f>IF(MONTH($B286)=3,IF($G286=Paramètres!$H$2,$D286,0),0)</f>
        <v>0</v>
      </c>
      <c r="S286" s="116">
        <f>IF(MONTH($B286)=3,IF($G286=Paramètres!$F$4,$D286,0),0)</f>
        <v>0</v>
      </c>
      <c r="T286" s="116">
        <f>IF(MONTH($B286)=4,IF($G286=Paramètres!$H$2,$D286,0),0)</f>
        <v>0</v>
      </c>
      <c r="U286" s="116">
        <f>IF(OR(MONTH($B286)=4,MONTH($B286)=5,MONTH($B286)=6),IF($G286=Paramètres!$H$3,$D286,0),0)</f>
        <v>0</v>
      </c>
      <c r="V286" s="116">
        <f>IF(OR(MONTH($B286)=4,MONTH($B286)=5,MONTH($B286)=6),IF($G286=Paramètres!$H$4,$D286,0),0)</f>
        <v>0</v>
      </c>
      <c r="W286" s="116">
        <f>IF(OR(MONTH($B286)=4,MONTH($B286)=5,MONTH($B286)=6),IF($G286=Paramètres!$H$5,$D286,0),0)</f>
        <v>0</v>
      </c>
      <c r="X286" s="116">
        <f>IF(MONTH($B286)=4,IF($G286=Paramètres!$F$4,$D286,0),0)</f>
        <v>0</v>
      </c>
      <c r="Y286" s="116">
        <f>IF(MONTH($B286)=5,IF($G286=Paramètres!$H$2,$D286,0),0)</f>
        <v>0</v>
      </c>
      <c r="Z286" s="116">
        <f>IF(MONTH($B286)=5,IF($G286=Paramètres!$F$4,$D286,0),0)</f>
        <v>0</v>
      </c>
      <c r="AA286" s="116">
        <f>IF(MONTH($B286)=6,IF($G286=Paramètres!$H$2,$D286,0),0)</f>
        <v>0</v>
      </c>
      <c r="AB286" s="116">
        <f>IF(MONTH($B286)=6,IF($G286=Paramètres!$F$4,$D286,0),0)</f>
        <v>0</v>
      </c>
      <c r="AC286" s="116">
        <f>IF(MONTH($B286)=7,IF($G286=Paramètres!$H$2,$D286,0),0)</f>
        <v>0</v>
      </c>
      <c r="AD286" s="116">
        <f>IF(OR(MONTH($B286)=7,MONTH($B286)=8,MONTH($B286)=9),IF($G286=Paramètres!$H$3,$D286,0),0)</f>
        <v>0</v>
      </c>
      <c r="AE286" s="116">
        <f>IF(OR(MONTH($B286)=7,MONTH($B286)=8,MONTH($B286)=9),IF($G286=Paramètres!$H$4,$D286,0),0)</f>
        <v>0</v>
      </c>
      <c r="AF286" s="116">
        <f>IF(OR(MONTH($B286)=7,MONTH($B286)=8,MONTH($B286)=9),IF($G286=Paramètres!$H$5,$D286,0),0)</f>
        <v>0</v>
      </c>
      <c r="AG286" s="116">
        <f>IF(MONTH($B286)=7,IF($G286=Paramètres!$F$4,$D286,0),0)</f>
        <v>0</v>
      </c>
      <c r="AH286" s="116">
        <f>IF(MONTH($B286)=8,IF($G286=Paramètres!$H$2,$D286,0),0)</f>
        <v>0</v>
      </c>
      <c r="AI286" s="116">
        <f>IF(MONTH($B286)=8,IF($G286=Paramètres!$F$4,$D286,0),0)</f>
        <v>0</v>
      </c>
      <c r="AJ286" s="116">
        <f>IF(MONTH($B286)=9,IF($G286=Paramètres!$H$2,$D286,0),0)</f>
        <v>0</v>
      </c>
      <c r="AK286" s="116">
        <f>IF(MONTH($B286)=9,IF($G286=Paramètres!$F$4,$D286,0),0)</f>
        <v>0</v>
      </c>
      <c r="AL286" s="116">
        <f>IF(MONTH($B286)=10,IF($G286=Paramètres!$H$2,$D286,0),0)</f>
        <v>0</v>
      </c>
      <c r="AM286" s="116">
        <f>IF(OR(MONTH($B286)=10,MONTH($B286)=11,MONTH($B286)=12),IF($G286=Paramètres!$H$3,$D286,0),0)</f>
        <v>0</v>
      </c>
      <c r="AN286" s="116">
        <f>IF(OR(MONTH($B286)=10,MONTH($B286)=11,MONTH($B286)=12),IF($G286=Paramètres!$H$4,$D286,0),0)</f>
        <v>0</v>
      </c>
      <c r="AO286" s="116">
        <f>IF(OR(MONTH($B286)=10,MONTH($B286)=11,MONTH($B286)=12),IF($G286=Paramètres!$H$5,$D286,0),0)</f>
        <v>0</v>
      </c>
      <c r="AP286" s="116">
        <f>IF(MONTH($B286)=10,IF($G286=Paramètres!$F$4,$D286,0),0)</f>
        <v>0</v>
      </c>
      <c r="AQ286" s="116">
        <f>IF(MONTH($B286)=11,IF($G286=Paramètres!$H$2,$D286,0),0)</f>
        <v>0</v>
      </c>
      <c r="AR286" s="116">
        <f>IF(MONTH($B286)=11,IF($G286=Paramètres!$F$4,$D286,0),0)</f>
        <v>0</v>
      </c>
      <c r="AS286" s="116">
        <f>IF(MONTH($B286)=12,IF($G286=Paramètres!$H$2,$D286,0),0)</f>
        <v>0</v>
      </c>
      <c r="AT286" s="116">
        <f>IF(MONTH($B286)=12,IF($G286=Paramètres!$F$4,$D286,0),0)</f>
        <v>0</v>
      </c>
      <c r="AU286" s="116">
        <f>IF($G286=Paramètres!D$2,$D286,0)</f>
        <v>0</v>
      </c>
      <c r="AV286" s="116">
        <f>IF($G286=Paramètres!D$3,$D286,0)</f>
        <v>0</v>
      </c>
      <c r="AW286" s="116">
        <f>IF($G286=Paramètres!D$4,$D286,0)</f>
        <v>0</v>
      </c>
      <c r="AX286" s="116">
        <f>IF($G286=Paramètres!D$5,$D286,0)</f>
        <v>0</v>
      </c>
      <c r="AY286" s="116">
        <f>IF($G286=Paramètres!D$6,$D286,0)</f>
        <v>0</v>
      </c>
      <c r="AZ286" s="116">
        <f>IF($G286=Paramètres!D$7,$D286,0)</f>
        <v>0</v>
      </c>
      <c r="BA286" s="116">
        <f>IF($G286=Paramètres!D$8,$D286,0)</f>
        <v>0</v>
      </c>
      <c r="BB286" s="116">
        <f>IF($G286=Paramètres!D$9,$D286,0)</f>
        <v>0</v>
      </c>
      <c r="BC286" s="116">
        <f>IF($G286=Paramètres!D$10,$D286,0)</f>
        <v>0</v>
      </c>
      <c r="BD286" s="116">
        <f>IF($G286=Paramètres!D$11,$D286,0)</f>
        <v>0</v>
      </c>
      <c r="BE286" s="116">
        <f>IF($G286=Paramètres!D$12,$D286,0)</f>
        <v>0</v>
      </c>
      <c r="BF286" s="116">
        <f>IF($G286=Paramètres!E$2,$D286,0)</f>
        <v>0</v>
      </c>
      <c r="BG286" s="116">
        <f>IF($G286=Paramètres!E$3,$D286,0)</f>
        <v>0</v>
      </c>
      <c r="BH286" s="116">
        <f>IF($G286=Paramètres!E$4,$D286,0)</f>
        <v>0</v>
      </c>
      <c r="BI286" s="116">
        <f>IF($G286=Paramètres!F$2,$D286,0)</f>
        <v>0</v>
      </c>
      <c r="BJ286" s="116">
        <f>IF($G286=Paramètres!F$3,$D286,0)</f>
        <v>0</v>
      </c>
      <c r="BK286" s="116">
        <f>IF($G286=Paramètres!F$5,$D286,0)</f>
        <v>0</v>
      </c>
      <c r="BL286" s="116">
        <f>IF($G286=Paramètres!F$6,$D286,0)</f>
        <v>0</v>
      </c>
      <c r="BM286" s="116">
        <f>IF($G286=Paramètres!F$7,$D286,0)</f>
        <v>0</v>
      </c>
      <c r="BN286" s="116">
        <f>IF($G286=Paramètres!F$8,$D286,0)</f>
        <v>0</v>
      </c>
      <c r="BO286" s="116">
        <f>IF($G286=Paramètres!F$9,$D286,0)</f>
        <v>0</v>
      </c>
      <c r="BP286" s="116">
        <f t="shared" si="157"/>
        <v>0</v>
      </c>
      <c r="BQ286" s="116">
        <f>IF($G286=Paramètres!H$6,$D286,0)</f>
        <v>0</v>
      </c>
      <c r="BR286" s="116">
        <f>IF($G286=Paramètres!I$2,$D286,0)</f>
        <v>0</v>
      </c>
      <c r="BS286" s="116">
        <f>IF($G286=Paramètres!I$3,$D286,0)</f>
        <v>0</v>
      </c>
      <c r="BT286" s="116">
        <f>IF($G286=Paramètres!I$4,$D286,0)</f>
        <v>0</v>
      </c>
      <c r="BU286" s="116">
        <f>IF($G286=Paramètres!J$2,$D286,0)</f>
        <v>0</v>
      </c>
      <c r="BV286" s="116">
        <f>IF($G286=Paramètres!J$3,$D286,0)</f>
        <v>0</v>
      </c>
      <c r="BW286" s="116">
        <f>IF($G286=Paramètres!J$4,$D286,0)</f>
        <v>0</v>
      </c>
      <c r="BX286" s="116">
        <f t="shared" si="159"/>
        <v>0</v>
      </c>
      <c r="BY286" s="116">
        <f t="shared" si="160"/>
        <v>0</v>
      </c>
      <c r="BZ286" s="116">
        <f t="shared" si="161"/>
        <v>0</v>
      </c>
      <c r="CA286" s="116">
        <f t="shared" si="162"/>
        <v>0</v>
      </c>
      <c r="CB286" s="116">
        <f t="shared" si="163"/>
        <v>0</v>
      </c>
      <c r="CC286" s="116">
        <f t="shared" si="164"/>
        <v>0</v>
      </c>
      <c r="CD286" s="116">
        <f t="shared" si="165"/>
        <v>0</v>
      </c>
      <c r="CE286" s="116">
        <f t="shared" si="166"/>
        <v>0</v>
      </c>
      <c r="CF286" s="116">
        <f t="shared" si="167"/>
        <v>0</v>
      </c>
      <c r="CG286" s="116">
        <f t="shared" si="168"/>
        <v>0</v>
      </c>
      <c r="CH286" s="116">
        <f t="shared" si="169"/>
        <v>0</v>
      </c>
      <c r="CI286" s="116">
        <f t="shared" si="170"/>
        <v>0</v>
      </c>
      <c r="CJ286" s="116">
        <f t="shared" si="171"/>
        <v>0</v>
      </c>
      <c r="CK286" s="116">
        <f t="shared" si="172"/>
        <v>0</v>
      </c>
      <c r="CL286" s="116">
        <f t="shared" si="173"/>
        <v>0</v>
      </c>
      <c r="CM286" s="116">
        <f t="shared" si="174"/>
        <v>0</v>
      </c>
      <c r="CN286" s="116">
        <f t="shared" si="175"/>
        <v>0</v>
      </c>
      <c r="CO286" s="116">
        <f t="shared" si="176"/>
        <v>0</v>
      </c>
      <c r="CP286" s="116">
        <f t="shared" si="177"/>
        <v>0</v>
      </c>
      <c r="CQ286" s="116">
        <f t="shared" si="178"/>
        <v>0</v>
      </c>
      <c r="CR286" s="116">
        <f t="shared" si="179"/>
        <v>0</v>
      </c>
      <c r="CS286" s="116">
        <f t="shared" si="180"/>
        <v>0</v>
      </c>
      <c r="CT286" s="116">
        <f t="shared" si="181"/>
        <v>0</v>
      </c>
      <c r="CU286" s="116">
        <f t="shared" si="182"/>
        <v>0</v>
      </c>
    </row>
    <row r="287" spans="5:99">
      <c r="E287" s="106"/>
      <c r="F287" s="109"/>
      <c r="G287" s="109"/>
      <c r="H287" s="109"/>
      <c r="I287" s="109"/>
      <c r="J287" s="110" t="str">
        <f t="shared" si="158"/>
        <v/>
      </c>
      <c r="K287" s="116">
        <f>IF(MONTH($B287)=1,IF($G287=Paramètres!H$2,$D287,0),0)</f>
        <v>0</v>
      </c>
      <c r="L287" s="116">
        <f>IF(OR(MONTH($B287)=1,MONTH($B287)=2,MONTH($B287)=3),IF($G287=Paramètres!H$3,$D287,0),0)</f>
        <v>0</v>
      </c>
      <c r="M287" s="116">
        <f>IF(OR(MONTH($B287)=1,MONTH($B287)=2,MONTH($B287)=3),IF($G287=Paramètres!H$4,$D287,0),0)</f>
        <v>0</v>
      </c>
      <c r="N287" s="116">
        <f>IF(OR(MONTH($B287)=1,MONTH($B287)=2,MONTH($B287)=3),IF($G287=Paramètres!H$5,$D287,0),0)</f>
        <v>0</v>
      </c>
      <c r="O287" s="116">
        <f>IF(MONTH($B287)=1,IF($G287=Paramètres!F$4,$D287,0),0)</f>
        <v>0</v>
      </c>
      <c r="P287" s="116">
        <f>IF(MONTH($B287)=2,IF($G287=Paramètres!$H$2,$D287,0),0)</f>
        <v>0</v>
      </c>
      <c r="Q287" s="116">
        <f>IF(MONTH($B287)=2,IF($G287=Paramètres!$F$4,$D287,0),0)</f>
        <v>0</v>
      </c>
      <c r="R287" s="116">
        <f>IF(MONTH($B287)=3,IF($G287=Paramètres!$H$2,$D287,0),0)</f>
        <v>0</v>
      </c>
      <c r="S287" s="116">
        <f>IF(MONTH($B287)=3,IF($G287=Paramètres!$F$4,$D287,0),0)</f>
        <v>0</v>
      </c>
      <c r="T287" s="116">
        <f>IF(MONTH($B287)=4,IF($G287=Paramètres!$H$2,$D287,0),0)</f>
        <v>0</v>
      </c>
      <c r="U287" s="116">
        <f>IF(OR(MONTH($B287)=4,MONTH($B287)=5,MONTH($B287)=6),IF($G287=Paramètres!$H$3,$D287,0),0)</f>
        <v>0</v>
      </c>
      <c r="V287" s="116">
        <f>IF(OR(MONTH($B287)=4,MONTH($B287)=5,MONTH($B287)=6),IF($G287=Paramètres!$H$4,$D287,0),0)</f>
        <v>0</v>
      </c>
      <c r="W287" s="116">
        <f>IF(OR(MONTH($B287)=4,MONTH($B287)=5,MONTH($B287)=6),IF($G287=Paramètres!$H$5,$D287,0),0)</f>
        <v>0</v>
      </c>
      <c r="X287" s="116">
        <f>IF(MONTH($B287)=4,IF($G287=Paramètres!$F$4,$D287,0),0)</f>
        <v>0</v>
      </c>
      <c r="Y287" s="116">
        <f>IF(MONTH($B287)=5,IF($G287=Paramètres!$H$2,$D287,0),0)</f>
        <v>0</v>
      </c>
      <c r="Z287" s="116">
        <f>IF(MONTH($B287)=5,IF($G287=Paramètres!$F$4,$D287,0),0)</f>
        <v>0</v>
      </c>
      <c r="AA287" s="116">
        <f>IF(MONTH($B287)=6,IF($G287=Paramètres!$H$2,$D287,0),0)</f>
        <v>0</v>
      </c>
      <c r="AB287" s="116">
        <f>IF(MONTH($B287)=6,IF($G287=Paramètres!$F$4,$D287,0),0)</f>
        <v>0</v>
      </c>
      <c r="AC287" s="116">
        <f>IF(MONTH($B287)=7,IF($G287=Paramètres!$H$2,$D287,0),0)</f>
        <v>0</v>
      </c>
      <c r="AD287" s="116">
        <f>IF(OR(MONTH($B287)=7,MONTH($B287)=8,MONTH($B287)=9),IF($G287=Paramètres!$H$3,$D287,0),0)</f>
        <v>0</v>
      </c>
      <c r="AE287" s="116">
        <f>IF(OR(MONTH($B287)=7,MONTH($B287)=8,MONTH($B287)=9),IF($G287=Paramètres!$H$4,$D287,0),0)</f>
        <v>0</v>
      </c>
      <c r="AF287" s="116">
        <f>IF(OR(MONTH($B287)=7,MONTH($B287)=8,MONTH($B287)=9),IF($G287=Paramètres!$H$5,$D287,0),0)</f>
        <v>0</v>
      </c>
      <c r="AG287" s="116">
        <f>IF(MONTH($B287)=7,IF($G287=Paramètres!$F$4,$D287,0),0)</f>
        <v>0</v>
      </c>
      <c r="AH287" s="116">
        <f>IF(MONTH($B287)=8,IF($G287=Paramètres!$H$2,$D287,0),0)</f>
        <v>0</v>
      </c>
      <c r="AI287" s="116">
        <f>IF(MONTH($B287)=8,IF($G287=Paramètres!$F$4,$D287,0),0)</f>
        <v>0</v>
      </c>
      <c r="AJ287" s="116">
        <f>IF(MONTH($B287)=9,IF($G287=Paramètres!$H$2,$D287,0),0)</f>
        <v>0</v>
      </c>
      <c r="AK287" s="116">
        <f>IF(MONTH($B287)=9,IF($G287=Paramètres!$F$4,$D287,0),0)</f>
        <v>0</v>
      </c>
      <c r="AL287" s="116">
        <f>IF(MONTH($B287)=10,IF($G287=Paramètres!$H$2,$D287,0),0)</f>
        <v>0</v>
      </c>
      <c r="AM287" s="116">
        <f>IF(OR(MONTH($B287)=10,MONTH($B287)=11,MONTH($B287)=12),IF($G287=Paramètres!$H$3,$D287,0),0)</f>
        <v>0</v>
      </c>
      <c r="AN287" s="116">
        <f>IF(OR(MONTH($B287)=10,MONTH($B287)=11,MONTH($B287)=12),IF($G287=Paramètres!$H$4,$D287,0),0)</f>
        <v>0</v>
      </c>
      <c r="AO287" s="116">
        <f>IF(OR(MONTH($B287)=10,MONTH($B287)=11,MONTH($B287)=12),IF($G287=Paramètres!$H$5,$D287,0),0)</f>
        <v>0</v>
      </c>
      <c r="AP287" s="116">
        <f>IF(MONTH($B287)=10,IF($G287=Paramètres!$F$4,$D287,0),0)</f>
        <v>0</v>
      </c>
      <c r="AQ287" s="116">
        <f>IF(MONTH($B287)=11,IF($G287=Paramètres!$H$2,$D287,0),0)</f>
        <v>0</v>
      </c>
      <c r="AR287" s="116">
        <f>IF(MONTH($B287)=11,IF($G287=Paramètres!$F$4,$D287,0),0)</f>
        <v>0</v>
      </c>
      <c r="AS287" s="116">
        <f>IF(MONTH($B287)=12,IF($G287=Paramètres!$H$2,$D287,0),0)</f>
        <v>0</v>
      </c>
      <c r="AT287" s="116">
        <f>IF(MONTH($B287)=12,IF($G287=Paramètres!$F$4,$D287,0),0)</f>
        <v>0</v>
      </c>
      <c r="AU287" s="116">
        <f>IF($G287=Paramètres!D$2,$D287,0)</f>
        <v>0</v>
      </c>
      <c r="AV287" s="116">
        <f>IF($G287=Paramètres!D$3,$D287,0)</f>
        <v>0</v>
      </c>
      <c r="AW287" s="116">
        <f>IF($G287=Paramètres!D$4,$D287,0)</f>
        <v>0</v>
      </c>
      <c r="AX287" s="116">
        <f>IF($G287=Paramètres!D$5,$D287,0)</f>
        <v>0</v>
      </c>
      <c r="AY287" s="116">
        <f>IF($G287=Paramètres!D$6,$D287,0)</f>
        <v>0</v>
      </c>
      <c r="AZ287" s="116">
        <f>IF($G287=Paramètres!D$7,$D287,0)</f>
        <v>0</v>
      </c>
      <c r="BA287" s="116">
        <f>IF($G287=Paramètres!D$8,$D287,0)</f>
        <v>0</v>
      </c>
      <c r="BB287" s="116">
        <f>IF($G287=Paramètres!D$9,$D287,0)</f>
        <v>0</v>
      </c>
      <c r="BC287" s="116">
        <f>IF($G287=Paramètres!D$10,$D287,0)</f>
        <v>0</v>
      </c>
      <c r="BD287" s="116">
        <f>IF($G287=Paramètres!D$11,$D287,0)</f>
        <v>0</v>
      </c>
      <c r="BE287" s="116">
        <f>IF($G287=Paramètres!D$12,$D287,0)</f>
        <v>0</v>
      </c>
      <c r="BF287" s="116">
        <f>IF($G287=Paramètres!E$2,$D287,0)</f>
        <v>0</v>
      </c>
      <c r="BG287" s="116">
        <f>IF($G287=Paramètres!E$3,$D287,0)</f>
        <v>0</v>
      </c>
      <c r="BH287" s="116">
        <f>IF($G287=Paramètres!E$4,$D287,0)</f>
        <v>0</v>
      </c>
      <c r="BI287" s="116">
        <f>IF($G287=Paramètres!F$2,$D287,0)</f>
        <v>0</v>
      </c>
      <c r="BJ287" s="116">
        <f>IF($G287=Paramètres!F$3,$D287,0)</f>
        <v>0</v>
      </c>
      <c r="BK287" s="116">
        <f>IF($G287=Paramètres!F$5,$D287,0)</f>
        <v>0</v>
      </c>
      <c r="BL287" s="116">
        <f>IF($G287=Paramètres!F$6,$D287,0)</f>
        <v>0</v>
      </c>
      <c r="BM287" s="116">
        <f>IF($G287=Paramètres!F$7,$D287,0)</f>
        <v>0</v>
      </c>
      <c r="BN287" s="116">
        <f>IF($G287=Paramètres!F$8,$D287,0)</f>
        <v>0</v>
      </c>
      <c r="BO287" s="116">
        <f>IF($G287=Paramètres!F$9,$D287,0)</f>
        <v>0</v>
      </c>
      <c r="BP287" s="116">
        <f t="shared" si="157"/>
        <v>0</v>
      </c>
      <c r="BQ287" s="116">
        <f>IF($G287=Paramètres!H$6,$D287,0)</f>
        <v>0</v>
      </c>
      <c r="BR287" s="116">
        <f>IF($G287=Paramètres!I$2,$D287,0)</f>
        <v>0</v>
      </c>
      <c r="BS287" s="116">
        <f>IF($G287=Paramètres!I$3,$D287,0)</f>
        <v>0</v>
      </c>
      <c r="BT287" s="116">
        <f>IF($G287=Paramètres!I$4,$D287,0)</f>
        <v>0</v>
      </c>
      <c r="BU287" s="116">
        <f>IF($G287=Paramètres!J$2,$D287,0)</f>
        <v>0</v>
      </c>
      <c r="BV287" s="116">
        <f>IF($G287=Paramètres!J$3,$D287,0)</f>
        <v>0</v>
      </c>
      <c r="BW287" s="116">
        <f>IF($G287=Paramètres!J$4,$D287,0)</f>
        <v>0</v>
      </c>
      <c r="BX287" s="116">
        <f t="shared" si="159"/>
        <v>0</v>
      </c>
      <c r="BY287" s="116">
        <f t="shared" si="160"/>
        <v>0</v>
      </c>
      <c r="BZ287" s="116">
        <f t="shared" si="161"/>
        <v>0</v>
      </c>
      <c r="CA287" s="116">
        <f t="shared" si="162"/>
        <v>0</v>
      </c>
      <c r="CB287" s="116">
        <f t="shared" si="163"/>
        <v>0</v>
      </c>
      <c r="CC287" s="116">
        <f t="shared" si="164"/>
        <v>0</v>
      </c>
      <c r="CD287" s="116">
        <f t="shared" si="165"/>
        <v>0</v>
      </c>
      <c r="CE287" s="116">
        <f t="shared" si="166"/>
        <v>0</v>
      </c>
      <c r="CF287" s="116">
        <f t="shared" si="167"/>
        <v>0</v>
      </c>
      <c r="CG287" s="116">
        <f t="shared" si="168"/>
        <v>0</v>
      </c>
      <c r="CH287" s="116">
        <f t="shared" si="169"/>
        <v>0</v>
      </c>
      <c r="CI287" s="116">
        <f t="shared" si="170"/>
        <v>0</v>
      </c>
      <c r="CJ287" s="116">
        <f t="shared" si="171"/>
        <v>0</v>
      </c>
      <c r="CK287" s="116">
        <f t="shared" si="172"/>
        <v>0</v>
      </c>
      <c r="CL287" s="116">
        <f t="shared" si="173"/>
        <v>0</v>
      </c>
      <c r="CM287" s="116">
        <f t="shared" si="174"/>
        <v>0</v>
      </c>
      <c r="CN287" s="116">
        <f t="shared" si="175"/>
        <v>0</v>
      </c>
      <c r="CO287" s="116">
        <f t="shared" si="176"/>
        <v>0</v>
      </c>
      <c r="CP287" s="116">
        <f t="shared" si="177"/>
        <v>0</v>
      </c>
      <c r="CQ287" s="116">
        <f t="shared" si="178"/>
        <v>0</v>
      </c>
      <c r="CR287" s="116">
        <f t="shared" si="179"/>
        <v>0</v>
      </c>
      <c r="CS287" s="116">
        <f t="shared" si="180"/>
        <v>0</v>
      </c>
      <c r="CT287" s="116">
        <f t="shared" si="181"/>
        <v>0</v>
      </c>
      <c r="CU287" s="116">
        <f t="shared" si="182"/>
        <v>0</v>
      </c>
    </row>
    <row r="288" spans="5:99">
      <c r="E288" s="106"/>
      <c r="F288" s="109"/>
      <c r="G288" s="109"/>
      <c r="H288" s="109"/>
      <c r="I288" s="109"/>
      <c r="J288" s="110" t="str">
        <f t="shared" si="158"/>
        <v/>
      </c>
      <c r="K288" s="116">
        <f>IF(MONTH($B288)=1,IF($G288=Paramètres!H$2,$D288,0),0)</f>
        <v>0</v>
      </c>
      <c r="L288" s="116">
        <f>IF(OR(MONTH($B288)=1,MONTH($B288)=2,MONTH($B288)=3),IF($G288=Paramètres!H$3,$D288,0),0)</f>
        <v>0</v>
      </c>
      <c r="M288" s="116">
        <f>IF(OR(MONTH($B288)=1,MONTH($B288)=2,MONTH($B288)=3),IF($G288=Paramètres!H$4,$D288,0),0)</f>
        <v>0</v>
      </c>
      <c r="N288" s="116">
        <f>IF(OR(MONTH($B288)=1,MONTH($B288)=2,MONTH($B288)=3),IF($G288=Paramètres!H$5,$D288,0),0)</f>
        <v>0</v>
      </c>
      <c r="O288" s="116">
        <f>IF(MONTH($B288)=1,IF($G288=Paramètres!F$4,$D288,0),0)</f>
        <v>0</v>
      </c>
      <c r="P288" s="116">
        <f>IF(MONTH($B288)=2,IF($G288=Paramètres!$H$2,$D288,0),0)</f>
        <v>0</v>
      </c>
      <c r="Q288" s="116">
        <f>IF(MONTH($B288)=2,IF($G288=Paramètres!$F$4,$D288,0),0)</f>
        <v>0</v>
      </c>
      <c r="R288" s="116">
        <f>IF(MONTH($B288)=3,IF($G288=Paramètres!$H$2,$D288,0),0)</f>
        <v>0</v>
      </c>
      <c r="S288" s="116">
        <f>IF(MONTH($B288)=3,IF($G288=Paramètres!$F$4,$D288,0),0)</f>
        <v>0</v>
      </c>
      <c r="T288" s="116">
        <f>IF(MONTH($B288)=4,IF($G288=Paramètres!$H$2,$D288,0),0)</f>
        <v>0</v>
      </c>
      <c r="U288" s="116">
        <f>IF(OR(MONTH($B288)=4,MONTH($B288)=5,MONTH($B288)=6),IF($G288=Paramètres!$H$3,$D288,0),0)</f>
        <v>0</v>
      </c>
      <c r="V288" s="116">
        <f>IF(OR(MONTH($B288)=4,MONTH($B288)=5,MONTH($B288)=6),IF($G288=Paramètres!$H$4,$D288,0),0)</f>
        <v>0</v>
      </c>
      <c r="W288" s="116">
        <f>IF(OR(MONTH($B288)=4,MONTH($B288)=5,MONTH($B288)=6),IF($G288=Paramètres!$H$5,$D288,0),0)</f>
        <v>0</v>
      </c>
      <c r="X288" s="116">
        <f>IF(MONTH($B288)=4,IF($G288=Paramètres!$F$4,$D288,0),0)</f>
        <v>0</v>
      </c>
      <c r="Y288" s="116">
        <f>IF(MONTH($B288)=5,IF($G288=Paramètres!$H$2,$D288,0),0)</f>
        <v>0</v>
      </c>
      <c r="Z288" s="116">
        <f>IF(MONTH($B288)=5,IF($G288=Paramètres!$F$4,$D288,0),0)</f>
        <v>0</v>
      </c>
      <c r="AA288" s="116">
        <f>IF(MONTH($B288)=6,IF($G288=Paramètres!$H$2,$D288,0),0)</f>
        <v>0</v>
      </c>
      <c r="AB288" s="116">
        <f>IF(MONTH($B288)=6,IF($G288=Paramètres!$F$4,$D288,0),0)</f>
        <v>0</v>
      </c>
      <c r="AC288" s="116">
        <f>IF(MONTH($B288)=7,IF($G288=Paramètres!$H$2,$D288,0),0)</f>
        <v>0</v>
      </c>
      <c r="AD288" s="116">
        <f>IF(OR(MONTH($B288)=7,MONTH($B288)=8,MONTH($B288)=9),IF($G288=Paramètres!$H$3,$D288,0),0)</f>
        <v>0</v>
      </c>
      <c r="AE288" s="116">
        <f>IF(OR(MONTH($B288)=7,MONTH($B288)=8,MONTH($B288)=9),IF($G288=Paramètres!$H$4,$D288,0),0)</f>
        <v>0</v>
      </c>
      <c r="AF288" s="116">
        <f>IF(OR(MONTH($B288)=7,MONTH($B288)=8,MONTH($B288)=9),IF($G288=Paramètres!$H$5,$D288,0),0)</f>
        <v>0</v>
      </c>
      <c r="AG288" s="116">
        <f>IF(MONTH($B288)=7,IF($G288=Paramètres!$F$4,$D288,0),0)</f>
        <v>0</v>
      </c>
      <c r="AH288" s="116">
        <f>IF(MONTH($B288)=8,IF($G288=Paramètres!$H$2,$D288,0),0)</f>
        <v>0</v>
      </c>
      <c r="AI288" s="116">
        <f>IF(MONTH($B288)=8,IF($G288=Paramètres!$F$4,$D288,0),0)</f>
        <v>0</v>
      </c>
      <c r="AJ288" s="116">
        <f>IF(MONTH($B288)=9,IF($G288=Paramètres!$H$2,$D288,0),0)</f>
        <v>0</v>
      </c>
      <c r="AK288" s="116">
        <f>IF(MONTH($B288)=9,IF($G288=Paramètres!$F$4,$D288,0),0)</f>
        <v>0</v>
      </c>
      <c r="AL288" s="116">
        <f>IF(MONTH($B288)=10,IF($G288=Paramètres!$H$2,$D288,0),0)</f>
        <v>0</v>
      </c>
      <c r="AM288" s="116">
        <f>IF(OR(MONTH($B288)=10,MONTH($B288)=11,MONTH($B288)=12),IF($G288=Paramètres!$H$3,$D288,0),0)</f>
        <v>0</v>
      </c>
      <c r="AN288" s="116">
        <f>IF(OR(MONTH($B288)=10,MONTH($B288)=11,MONTH($B288)=12),IF($G288=Paramètres!$H$4,$D288,0),0)</f>
        <v>0</v>
      </c>
      <c r="AO288" s="116">
        <f>IF(OR(MONTH($B288)=10,MONTH($B288)=11,MONTH($B288)=12),IF($G288=Paramètres!$H$5,$D288,0),0)</f>
        <v>0</v>
      </c>
      <c r="AP288" s="116">
        <f>IF(MONTH($B288)=10,IF($G288=Paramètres!$F$4,$D288,0),0)</f>
        <v>0</v>
      </c>
      <c r="AQ288" s="116">
        <f>IF(MONTH($B288)=11,IF($G288=Paramètres!$H$2,$D288,0),0)</f>
        <v>0</v>
      </c>
      <c r="AR288" s="116">
        <f>IF(MONTH($B288)=11,IF($G288=Paramètres!$F$4,$D288,0),0)</f>
        <v>0</v>
      </c>
      <c r="AS288" s="116">
        <f>IF(MONTH($B288)=12,IF($G288=Paramètres!$H$2,$D288,0),0)</f>
        <v>0</v>
      </c>
      <c r="AT288" s="116">
        <f>IF(MONTH($B288)=12,IF($G288=Paramètres!$F$4,$D288,0),0)</f>
        <v>0</v>
      </c>
      <c r="AU288" s="116">
        <f>IF($G288=Paramètres!D$2,$D288,0)</f>
        <v>0</v>
      </c>
      <c r="AV288" s="116">
        <f>IF($G288=Paramètres!D$3,$D288,0)</f>
        <v>0</v>
      </c>
      <c r="AW288" s="116">
        <f>IF($G288=Paramètres!D$4,$D288,0)</f>
        <v>0</v>
      </c>
      <c r="AX288" s="116">
        <f>IF($G288=Paramètres!D$5,$D288,0)</f>
        <v>0</v>
      </c>
      <c r="AY288" s="116">
        <f>IF($G288=Paramètres!D$6,$D288,0)</f>
        <v>0</v>
      </c>
      <c r="AZ288" s="116">
        <f>IF($G288=Paramètres!D$7,$D288,0)</f>
        <v>0</v>
      </c>
      <c r="BA288" s="116">
        <f>IF($G288=Paramètres!D$8,$D288,0)</f>
        <v>0</v>
      </c>
      <c r="BB288" s="116">
        <f>IF($G288=Paramètres!D$9,$D288,0)</f>
        <v>0</v>
      </c>
      <c r="BC288" s="116">
        <f>IF($G288=Paramètres!D$10,$D288,0)</f>
        <v>0</v>
      </c>
      <c r="BD288" s="116">
        <f>IF($G288=Paramètres!D$11,$D288,0)</f>
        <v>0</v>
      </c>
      <c r="BE288" s="116">
        <f>IF($G288=Paramètres!D$12,$D288,0)</f>
        <v>0</v>
      </c>
      <c r="BF288" s="116">
        <f>IF($G288=Paramètres!E$2,$D288,0)</f>
        <v>0</v>
      </c>
      <c r="BG288" s="116">
        <f>IF($G288=Paramètres!E$3,$D288,0)</f>
        <v>0</v>
      </c>
      <c r="BH288" s="116">
        <f>IF($G288=Paramètres!E$4,$D288,0)</f>
        <v>0</v>
      </c>
      <c r="BI288" s="116">
        <f>IF($G288=Paramètres!F$2,$D288,0)</f>
        <v>0</v>
      </c>
      <c r="BJ288" s="116">
        <f>IF($G288=Paramètres!F$3,$D288,0)</f>
        <v>0</v>
      </c>
      <c r="BK288" s="116">
        <f>IF($G288=Paramètres!F$5,$D288,0)</f>
        <v>0</v>
      </c>
      <c r="BL288" s="116">
        <f>IF($G288=Paramètres!F$6,$D288,0)</f>
        <v>0</v>
      </c>
      <c r="BM288" s="116">
        <f>IF($G288=Paramètres!F$7,$D288,0)</f>
        <v>0</v>
      </c>
      <c r="BN288" s="116">
        <f>IF($G288=Paramètres!F$8,$D288,0)</f>
        <v>0</v>
      </c>
      <c r="BO288" s="116">
        <f>IF($G288=Paramètres!F$9,$D288,0)</f>
        <v>0</v>
      </c>
      <c r="BP288" s="116">
        <f t="shared" si="157"/>
        <v>0</v>
      </c>
      <c r="BQ288" s="116">
        <f>IF($G288=Paramètres!H$6,$D288,0)</f>
        <v>0</v>
      </c>
      <c r="BR288" s="116">
        <f>IF($G288=Paramètres!I$2,$D288,0)</f>
        <v>0</v>
      </c>
      <c r="BS288" s="116">
        <f>IF($G288=Paramètres!I$3,$D288,0)</f>
        <v>0</v>
      </c>
      <c r="BT288" s="116">
        <f>IF($G288=Paramètres!I$4,$D288,0)</f>
        <v>0</v>
      </c>
      <c r="BU288" s="116">
        <f>IF($G288=Paramètres!J$2,$D288,0)</f>
        <v>0</v>
      </c>
      <c r="BV288" s="116">
        <f>IF($G288=Paramètres!J$3,$D288,0)</f>
        <v>0</v>
      </c>
      <c r="BW288" s="116">
        <f>IF($G288=Paramètres!J$4,$D288,0)</f>
        <v>0</v>
      </c>
      <c r="BX288" s="116">
        <f t="shared" si="159"/>
        <v>0</v>
      </c>
      <c r="BY288" s="116">
        <f t="shared" si="160"/>
        <v>0</v>
      </c>
      <c r="BZ288" s="116">
        <f t="shared" si="161"/>
        <v>0</v>
      </c>
      <c r="CA288" s="116">
        <f t="shared" si="162"/>
        <v>0</v>
      </c>
      <c r="CB288" s="116">
        <f t="shared" si="163"/>
        <v>0</v>
      </c>
      <c r="CC288" s="116">
        <f t="shared" si="164"/>
        <v>0</v>
      </c>
      <c r="CD288" s="116">
        <f t="shared" si="165"/>
        <v>0</v>
      </c>
      <c r="CE288" s="116">
        <f t="shared" si="166"/>
        <v>0</v>
      </c>
      <c r="CF288" s="116">
        <f t="shared" si="167"/>
        <v>0</v>
      </c>
      <c r="CG288" s="116">
        <f t="shared" si="168"/>
        <v>0</v>
      </c>
      <c r="CH288" s="116">
        <f t="shared" si="169"/>
        <v>0</v>
      </c>
      <c r="CI288" s="116">
        <f t="shared" si="170"/>
        <v>0</v>
      </c>
      <c r="CJ288" s="116">
        <f t="shared" si="171"/>
        <v>0</v>
      </c>
      <c r="CK288" s="116">
        <f t="shared" si="172"/>
        <v>0</v>
      </c>
      <c r="CL288" s="116">
        <f t="shared" si="173"/>
        <v>0</v>
      </c>
      <c r="CM288" s="116">
        <f t="shared" si="174"/>
        <v>0</v>
      </c>
      <c r="CN288" s="116">
        <f t="shared" si="175"/>
        <v>0</v>
      </c>
      <c r="CO288" s="116">
        <f t="shared" si="176"/>
        <v>0</v>
      </c>
      <c r="CP288" s="116">
        <f t="shared" si="177"/>
        <v>0</v>
      </c>
      <c r="CQ288" s="116">
        <f t="shared" si="178"/>
        <v>0</v>
      </c>
      <c r="CR288" s="116">
        <f t="shared" si="179"/>
        <v>0</v>
      </c>
      <c r="CS288" s="116">
        <f t="shared" si="180"/>
        <v>0</v>
      </c>
      <c r="CT288" s="116">
        <f t="shared" si="181"/>
        <v>0</v>
      </c>
      <c r="CU288" s="116">
        <f t="shared" si="182"/>
        <v>0</v>
      </c>
    </row>
    <row r="289" spans="5:99">
      <c r="E289" s="106"/>
      <c r="F289" s="109"/>
      <c r="G289" s="109"/>
      <c r="H289" s="109"/>
      <c r="I289" s="109"/>
      <c r="J289" s="110" t="str">
        <f t="shared" si="158"/>
        <v/>
      </c>
      <c r="K289" s="116">
        <f>IF(MONTH($B289)=1,IF($G289=Paramètres!H$2,$D289,0),0)</f>
        <v>0</v>
      </c>
      <c r="L289" s="116">
        <f>IF(OR(MONTH($B289)=1,MONTH($B289)=2,MONTH($B289)=3),IF($G289=Paramètres!H$3,$D289,0),0)</f>
        <v>0</v>
      </c>
      <c r="M289" s="116">
        <f>IF(OR(MONTH($B289)=1,MONTH($B289)=2,MONTH($B289)=3),IF($G289=Paramètres!H$4,$D289,0),0)</f>
        <v>0</v>
      </c>
      <c r="N289" s="116">
        <f>IF(OR(MONTH($B289)=1,MONTH($B289)=2,MONTH($B289)=3),IF($G289=Paramètres!H$5,$D289,0),0)</f>
        <v>0</v>
      </c>
      <c r="O289" s="116">
        <f>IF(MONTH($B289)=1,IF($G289=Paramètres!F$4,$D289,0),0)</f>
        <v>0</v>
      </c>
      <c r="P289" s="116">
        <f>IF(MONTH($B289)=2,IF($G289=Paramètres!$H$2,$D289,0),0)</f>
        <v>0</v>
      </c>
      <c r="Q289" s="116">
        <f>IF(MONTH($B289)=2,IF($G289=Paramètres!$F$4,$D289,0),0)</f>
        <v>0</v>
      </c>
      <c r="R289" s="116">
        <f>IF(MONTH($B289)=3,IF($G289=Paramètres!$H$2,$D289,0),0)</f>
        <v>0</v>
      </c>
      <c r="S289" s="116">
        <f>IF(MONTH($B289)=3,IF($G289=Paramètres!$F$4,$D289,0),0)</f>
        <v>0</v>
      </c>
      <c r="T289" s="116">
        <f>IF(MONTH($B289)=4,IF($G289=Paramètres!$H$2,$D289,0),0)</f>
        <v>0</v>
      </c>
      <c r="U289" s="116">
        <f>IF(OR(MONTH($B289)=4,MONTH($B289)=5,MONTH($B289)=6),IF($G289=Paramètres!$H$3,$D289,0),0)</f>
        <v>0</v>
      </c>
      <c r="V289" s="116">
        <f>IF(OR(MONTH($B289)=4,MONTH($B289)=5,MONTH($B289)=6),IF($G289=Paramètres!$H$4,$D289,0),0)</f>
        <v>0</v>
      </c>
      <c r="W289" s="116">
        <f>IF(OR(MONTH($B289)=4,MONTH($B289)=5,MONTH($B289)=6),IF($G289=Paramètres!$H$5,$D289,0),0)</f>
        <v>0</v>
      </c>
      <c r="X289" s="116">
        <f>IF(MONTH($B289)=4,IF($G289=Paramètres!$F$4,$D289,0),0)</f>
        <v>0</v>
      </c>
      <c r="Y289" s="116">
        <f>IF(MONTH($B289)=5,IF($G289=Paramètres!$H$2,$D289,0),0)</f>
        <v>0</v>
      </c>
      <c r="Z289" s="116">
        <f>IF(MONTH($B289)=5,IF($G289=Paramètres!$F$4,$D289,0),0)</f>
        <v>0</v>
      </c>
      <c r="AA289" s="116">
        <f>IF(MONTH($B289)=6,IF($G289=Paramètres!$H$2,$D289,0),0)</f>
        <v>0</v>
      </c>
      <c r="AB289" s="116">
        <f>IF(MONTH($B289)=6,IF($G289=Paramètres!$F$4,$D289,0),0)</f>
        <v>0</v>
      </c>
      <c r="AC289" s="116">
        <f>IF(MONTH($B289)=7,IF($G289=Paramètres!$H$2,$D289,0),0)</f>
        <v>0</v>
      </c>
      <c r="AD289" s="116">
        <f>IF(OR(MONTH($B289)=7,MONTH($B289)=8,MONTH($B289)=9),IF($G289=Paramètres!$H$3,$D289,0),0)</f>
        <v>0</v>
      </c>
      <c r="AE289" s="116">
        <f>IF(OR(MONTH($B289)=7,MONTH($B289)=8,MONTH($B289)=9),IF($G289=Paramètres!$H$4,$D289,0),0)</f>
        <v>0</v>
      </c>
      <c r="AF289" s="116">
        <f>IF(OR(MONTH($B289)=7,MONTH($B289)=8,MONTH($B289)=9),IF($G289=Paramètres!$H$5,$D289,0),0)</f>
        <v>0</v>
      </c>
      <c r="AG289" s="116">
        <f>IF(MONTH($B289)=7,IF($G289=Paramètres!$F$4,$D289,0),0)</f>
        <v>0</v>
      </c>
      <c r="AH289" s="116">
        <f>IF(MONTH($B289)=8,IF($G289=Paramètres!$H$2,$D289,0),0)</f>
        <v>0</v>
      </c>
      <c r="AI289" s="116">
        <f>IF(MONTH($B289)=8,IF($G289=Paramètres!$F$4,$D289,0),0)</f>
        <v>0</v>
      </c>
      <c r="AJ289" s="116">
        <f>IF(MONTH($B289)=9,IF($G289=Paramètres!$H$2,$D289,0),0)</f>
        <v>0</v>
      </c>
      <c r="AK289" s="116">
        <f>IF(MONTH($B289)=9,IF($G289=Paramètres!$F$4,$D289,0),0)</f>
        <v>0</v>
      </c>
      <c r="AL289" s="116">
        <f>IF(MONTH($B289)=10,IF($G289=Paramètres!$H$2,$D289,0),0)</f>
        <v>0</v>
      </c>
      <c r="AM289" s="116">
        <f>IF(OR(MONTH($B289)=10,MONTH($B289)=11,MONTH($B289)=12),IF($G289=Paramètres!$H$3,$D289,0),0)</f>
        <v>0</v>
      </c>
      <c r="AN289" s="116">
        <f>IF(OR(MONTH($B289)=10,MONTH($B289)=11,MONTH($B289)=12),IF($G289=Paramètres!$H$4,$D289,0),0)</f>
        <v>0</v>
      </c>
      <c r="AO289" s="116">
        <f>IF(OR(MONTH($B289)=10,MONTH($B289)=11,MONTH($B289)=12),IF($G289=Paramètres!$H$5,$D289,0),0)</f>
        <v>0</v>
      </c>
      <c r="AP289" s="116">
        <f>IF(MONTH($B289)=10,IF($G289=Paramètres!$F$4,$D289,0),0)</f>
        <v>0</v>
      </c>
      <c r="AQ289" s="116">
        <f>IF(MONTH($B289)=11,IF($G289=Paramètres!$H$2,$D289,0),0)</f>
        <v>0</v>
      </c>
      <c r="AR289" s="116">
        <f>IF(MONTH($B289)=11,IF($G289=Paramètres!$F$4,$D289,0),0)</f>
        <v>0</v>
      </c>
      <c r="AS289" s="116">
        <f>IF(MONTH($B289)=12,IF($G289=Paramètres!$H$2,$D289,0),0)</f>
        <v>0</v>
      </c>
      <c r="AT289" s="116">
        <f>IF(MONTH($B289)=12,IF($G289=Paramètres!$F$4,$D289,0),0)</f>
        <v>0</v>
      </c>
      <c r="AU289" s="116">
        <f>IF($G289=Paramètres!D$2,$D289,0)</f>
        <v>0</v>
      </c>
      <c r="AV289" s="116">
        <f>IF($G289=Paramètres!D$3,$D289,0)</f>
        <v>0</v>
      </c>
      <c r="AW289" s="116">
        <f>IF($G289=Paramètres!D$4,$D289,0)</f>
        <v>0</v>
      </c>
      <c r="AX289" s="116">
        <f>IF($G289=Paramètres!D$5,$D289,0)</f>
        <v>0</v>
      </c>
      <c r="AY289" s="116">
        <f>IF($G289=Paramètres!D$6,$D289,0)</f>
        <v>0</v>
      </c>
      <c r="AZ289" s="116">
        <f>IF($G289=Paramètres!D$7,$D289,0)</f>
        <v>0</v>
      </c>
      <c r="BA289" s="116">
        <f>IF($G289=Paramètres!D$8,$D289,0)</f>
        <v>0</v>
      </c>
      <c r="BB289" s="116">
        <f>IF($G289=Paramètres!D$9,$D289,0)</f>
        <v>0</v>
      </c>
      <c r="BC289" s="116">
        <f>IF($G289=Paramètres!D$10,$D289,0)</f>
        <v>0</v>
      </c>
      <c r="BD289" s="116">
        <f>IF($G289=Paramètres!D$11,$D289,0)</f>
        <v>0</v>
      </c>
      <c r="BE289" s="116">
        <f>IF($G289=Paramètres!D$12,$D289,0)</f>
        <v>0</v>
      </c>
      <c r="BF289" s="116">
        <f>IF($G289=Paramètres!E$2,$D289,0)</f>
        <v>0</v>
      </c>
      <c r="BG289" s="116">
        <f>IF($G289=Paramètres!E$3,$D289,0)</f>
        <v>0</v>
      </c>
      <c r="BH289" s="116">
        <f>IF($G289=Paramètres!E$4,$D289,0)</f>
        <v>0</v>
      </c>
      <c r="BI289" s="116">
        <f>IF($G289=Paramètres!F$2,$D289,0)</f>
        <v>0</v>
      </c>
      <c r="BJ289" s="116">
        <f>IF($G289=Paramètres!F$3,$D289,0)</f>
        <v>0</v>
      </c>
      <c r="BK289" s="116">
        <f>IF($G289=Paramètres!F$5,$D289,0)</f>
        <v>0</v>
      </c>
      <c r="BL289" s="116">
        <f>IF($G289=Paramètres!F$6,$D289,0)</f>
        <v>0</v>
      </c>
      <c r="BM289" s="116">
        <f>IF($G289=Paramètres!F$7,$D289,0)</f>
        <v>0</v>
      </c>
      <c r="BN289" s="116">
        <f>IF($G289=Paramètres!F$8,$D289,0)</f>
        <v>0</v>
      </c>
      <c r="BO289" s="116">
        <f>IF($G289=Paramètres!F$9,$D289,0)</f>
        <v>0</v>
      </c>
      <c r="BP289" s="116">
        <f t="shared" si="157"/>
        <v>0</v>
      </c>
      <c r="BQ289" s="116">
        <f>IF($G289=Paramètres!H$6,$D289,0)</f>
        <v>0</v>
      </c>
      <c r="BR289" s="116">
        <f>IF($G289=Paramètres!I$2,$D289,0)</f>
        <v>0</v>
      </c>
      <c r="BS289" s="116">
        <f>IF($G289=Paramètres!I$3,$D289,0)</f>
        <v>0</v>
      </c>
      <c r="BT289" s="116">
        <f>IF($G289=Paramètres!I$4,$D289,0)</f>
        <v>0</v>
      </c>
      <c r="BU289" s="116">
        <f>IF($G289=Paramètres!J$2,$D289,0)</f>
        <v>0</v>
      </c>
      <c r="BV289" s="116">
        <f>IF($G289=Paramètres!J$3,$D289,0)</f>
        <v>0</v>
      </c>
      <c r="BW289" s="116">
        <f>IF($G289=Paramètres!J$4,$D289,0)</f>
        <v>0</v>
      </c>
      <c r="BX289" s="116">
        <f t="shared" si="159"/>
        <v>0</v>
      </c>
      <c r="BY289" s="116">
        <f t="shared" si="160"/>
        <v>0</v>
      </c>
      <c r="BZ289" s="116">
        <f t="shared" si="161"/>
        <v>0</v>
      </c>
      <c r="CA289" s="116">
        <f t="shared" si="162"/>
        <v>0</v>
      </c>
      <c r="CB289" s="116">
        <f t="shared" si="163"/>
        <v>0</v>
      </c>
      <c r="CC289" s="116">
        <f t="shared" si="164"/>
        <v>0</v>
      </c>
      <c r="CD289" s="116">
        <f t="shared" si="165"/>
        <v>0</v>
      </c>
      <c r="CE289" s="116">
        <f t="shared" si="166"/>
        <v>0</v>
      </c>
      <c r="CF289" s="116">
        <f t="shared" si="167"/>
        <v>0</v>
      </c>
      <c r="CG289" s="116">
        <f t="shared" si="168"/>
        <v>0</v>
      </c>
      <c r="CH289" s="116">
        <f t="shared" si="169"/>
        <v>0</v>
      </c>
      <c r="CI289" s="116">
        <f t="shared" si="170"/>
        <v>0</v>
      </c>
      <c r="CJ289" s="116">
        <f t="shared" si="171"/>
        <v>0</v>
      </c>
      <c r="CK289" s="116">
        <f t="shared" si="172"/>
        <v>0</v>
      </c>
      <c r="CL289" s="116">
        <f t="shared" si="173"/>
        <v>0</v>
      </c>
      <c r="CM289" s="116">
        <f t="shared" si="174"/>
        <v>0</v>
      </c>
      <c r="CN289" s="116">
        <f t="shared" si="175"/>
        <v>0</v>
      </c>
      <c r="CO289" s="116">
        <f t="shared" si="176"/>
        <v>0</v>
      </c>
      <c r="CP289" s="116">
        <f t="shared" si="177"/>
        <v>0</v>
      </c>
      <c r="CQ289" s="116">
        <f t="shared" si="178"/>
        <v>0</v>
      </c>
      <c r="CR289" s="116">
        <f t="shared" si="179"/>
        <v>0</v>
      </c>
      <c r="CS289" s="116">
        <f t="shared" si="180"/>
        <v>0</v>
      </c>
      <c r="CT289" s="116">
        <f t="shared" si="181"/>
        <v>0</v>
      </c>
      <c r="CU289" s="116">
        <f t="shared" si="182"/>
        <v>0</v>
      </c>
    </row>
    <row r="290" spans="5:99">
      <c r="E290" s="106"/>
      <c r="F290" s="109"/>
      <c r="G290" s="109"/>
      <c r="H290" s="109"/>
      <c r="I290" s="109"/>
      <c r="J290" s="110" t="str">
        <f t="shared" si="158"/>
        <v/>
      </c>
      <c r="K290" s="116">
        <f>IF(MONTH($B290)=1,IF($G290=Paramètres!H$2,$D290,0),0)</f>
        <v>0</v>
      </c>
      <c r="L290" s="116">
        <f>IF(OR(MONTH($B290)=1,MONTH($B290)=2,MONTH($B290)=3),IF($G290=Paramètres!H$3,$D290,0),0)</f>
        <v>0</v>
      </c>
      <c r="M290" s="116">
        <f>IF(OR(MONTH($B290)=1,MONTH($B290)=2,MONTH($B290)=3),IF($G290=Paramètres!H$4,$D290,0),0)</f>
        <v>0</v>
      </c>
      <c r="N290" s="116">
        <f>IF(OR(MONTH($B290)=1,MONTH($B290)=2,MONTH($B290)=3),IF($G290=Paramètres!H$5,$D290,0),0)</f>
        <v>0</v>
      </c>
      <c r="O290" s="116">
        <f>IF(MONTH($B290)=1,IF($G290=Paramètres!F$4,$D290,0),0)</f>
        <v>0</v>
      </c>
      <c r="P290" s="116">
        <f>IF(MONTH($B290)=2,IF($G290=Paramètres!$H$2,$D290,0),0)</f>
        <v>0</v>
      </c>
      <c r="Q290" s="116">
        <f>IF(MONTH($B290)=2,IF($G290=Paramètres!$F$4,$D290,0),0)</f>
        <v>0</v>
      </c>
      <c r="R290" s="116">
        <f>IF(MONTH($B290)=3,IF($G290=Paramètres!$H$2,$D290,0),0)</f>
        <v>0</v>
      </c>
      <c r="S290" s="116">
        <f>IF(MONTH($B290)=3,IF($G290=Paramètres!$F$4,$D290,0),0)</f>
        <v>0</v>
      </c>
      <c r="T290" s="116">
        <f>IF(MONTH($B290)=4,IF($G290=Paramètres!$H$2,$D290,0),0)</f>
        <v>0</v>
      </c>
      <c r="U290" s="116">
        <f>IF(OR(MONTH($B290)=4,MONTH($B290)=5,MONTH($B290)=6),IF($G290=Paramètres!$H$3,$D290,0),0)</f>
        <v>0</v>
      </c>
      <c r="V290" s="116">
        <f>IF(OR(MONTH($B290)=4,MONTH($B290)=5,MONTH($B290)=6),IF($G290=Paramètres!$H$4,$D290,0),0)</f>
        <v>0</v>
      </c>
      <c r="W290" s="116">
        <f>IF(OR(MONTH($B290)=4,MONTH($B290)=5,MONTH($B290)=6),IF($G290=Paramètres!$H$5,$D290,0),0)</f>
        <v>0</v>
      </c>
      <c r="X290" s="116">
        <f>IF(MONTH($B290)=4,IF($G290=Paramètres!$F$4,$D290,0),0)</f>
        <v>0</v>
      </c>
      <c r="Y290" s="116">
        <f>IF(MONTH($B290)=5,IF($G290=Paramètres!$H$2,$D290,0),0)</f>
        <v>0</v>
      </c>
      <c r="Z290" s="116">
        <f>IF(MONTH($B290)=5,IF($G290=Paramètres!$F$4,$D290,0),0)</f>
        <v>0</v>
      </c>
      <c r="AA290" s="116">
        <f>IF(MONTH($B290)=6,IF($G290=Paramètres!$H$2,$D290,0),0)</f>
        <v>0</v>
      </c>
      <c r="AB290" s="116">
        <f>IF(MONTH($B290)=6,IF($G290=Paramètres!$F$4,$D290,0),0)</f>
        <v>0</v>
      </c>
      <c r="AC290" s="116">
        <f>IF(MONTH($B290)=7,IF($G290=Paramètres!$H$2,$D290,0),0)</f>
        <v>0</v>
      </c>
      <c r="AD290" s="116">
        <f>IF(OR(MONTH($B290)=7,MONTH($B290)=8,MONTH($B290)=9),IF($G290=Paramètres!$H$3,$D290,0),0)</f>
        <v>0</v>
      </c>
      <c r="AE290" s="116">
        <f>IF(OR(MONTH($B290)=7,MONTH($B290)=8,MONTH($B290)=9),IF($G290=Paramètres!$H$4,$D290,0),0)</f>
        <v>0</v>
      </c>
      <c r="AF290" s="116">
        <f>IF(OR(MONTH($B290)=7,MONTH($B290)=8,MONTH($B290)=9),IF($G290=Paramètres!$H$5,$D290,0),0)</f>
        <v>0</v>
      </c>
      <c r="AG290" s="116">
        <f>IF(MONTH($B290)=7,IF($G290=Paramètres!$F$4,$D290,0),0)</f>
        <v>0</v>
      </c>
      <c r="AH290" s="116">
        <f>IF(MONTH($B290)=8,IF($G290=Paramètres!$H$2,$D290,0),0)</f>
        <v>0</v>
      </c>
      <c r="AI290" s="116">
        <f>IF(MONTH($B290)=8,IF($G290=Paramètres!$F$4,$D290,0),0)</f>
        <v>0</v>
      </c>
      <c r="AJ290" s="116">
        <f>IF(MONTH($B290)=9,IF($G290=Paramètres!$H$2,$D290,0),0)</f>
        <v>0</v>
      </c>
      <c r="AK290" s="116">
        <f>IF(MONTH($B290)=9,IF($G290=Paramètres!$F$4,$D290,0),0)</f>
        <v>0</v>
      </c>
      <c r="AL290" s="116">
        <f>IF(MONTH($B290)=10,IF($G290=Paramètres!$H$2,$D290,0),0)</f>
        <v>0</v>
      </c>
      <c r="AM290" s="116">
        <f>IF(OR(MONTH($B290)=10,MONTH($B290)=11,MONTH($B290)=12),IF($G290=Paramètres!$H$3,$D290,0),0)</f>
        <v>0</v>
      </c>
      <c r="AN290" s="116">
        <f>IF(OR(MONTH($B290)=10,MONTH($B290)=11,MONTH($B290)=12),IF($G290=Paramètres!$H$4,$D290,0),0)</f>
        <v>0</v>
      </c>
      <c r="AO290" s="116">
        <f>IF(OR(MONTH($B290)=10,MONTH($B290)=11,MONTH($B290)=12),IF($G290=Paramètres!$H$5,$D290,0),0)</f>
        <v>0</v>
      </c>
      <c r="AP290" s="116">
        <f>IF(MONTH($B290)=10,IF($G290=Paramètres!$F$4,$D290,0),0)</f>
        <v>0</v>
      </c>
      <c r="AQ290" s="116">
        <f>IF(MONTH($B290)=11,IF($G290=Paramètres!$H$2,$D290,0),0)</f>
        <v>0</v>
      </c>
      <c r="AR290" s="116">
        <f>IF(MONTH($B290)=11,IF($G290=Paramètres!$F$4,$D290,0),0)</f>
        <v>0</v>
      </c>
      <c r="AS290" s="116">
        <f>IF(MONTH($B290)=12,IF($G290=Paramètres!$H$2,$D290,0),0)</f>
        <v>0</v>
      </c>
      <c r="AT290" s="116">
        <f>IF(MONTH($B290)=12,IF($G290=Paramètres!$F$4,$D290,0),0)</f>
        <v>0</v>
      </c>
      <c r="AU290" s="116">
        <f>IF($G290=Paramètres!D$2,$D290,0)</f>
        <v>0</v>
      </c>
      <c r="AV290" s="116">
        <f>IF($G290=Paramètres!D$3,$D290,0)</f>
        <v>0</v>
      </c>
      <c r="AW290" s="116">
        <f>IF($G290=Paramètres!D$4,$D290,0)</f>
        <v>0</v>
      </c>
      <c r="AX290" s="116">
        <f>IF($G290=Paramètres!D$5,$D290,0)</f>
        <v>0</v>
      </c>
      <c r="AY290" s="116">
        <f>IF($G290=Paramètres!D$6,$D290,0)</f>
        <v>0</v>
      </c>
      <c r="AZ290" s="116">
        <f>IF($G290=Paramètres!D$7,$D290,0)</f>
        <v>0</v>
      </c>
      <c r="BA290" s="116">
        <f>IF($G290=Paramètres!D$8,$D290,0)</f>
        <v>0</v>
      </c>
      <c r="BB290" s="116">
        <f>IF($G290=Paramètres!D$9,$D290,0)</f>
        <v>0</v>
      </c>
      <c r="BC290" s="116">
        <f>IF($G290=Paramètres!D$10,$D290,0)</f>
        <v>0</v>
      </c>
      <c r="BD290" s="116">
        <f>IF($G290=Paramètres!D$11,$D290,0)</f>
        <v>0</v>
      </c>
      <c r="BE290" s="116">
        <f>IF($G290=Paramètres!D$12,$D290,0)</f>
        <v>0</v>
      </c>
      <c r="BF290" s="116">
        <f>IF($G290=Paramètres!E$2,$D290,0)</f>
        <v>0</v>
      </c>
      <c r="BG290" s="116">
        <f>IF($G290=Paramètres!E$3,$D290,0)</f>
        <v>0</v>
      </c>
      <c r="BH290" s="116">
        <f>IF($G290=Paramètres!E$4,$D290,0)</f>
        <v>0</v>
      </c>
      <c r="BI290" s="116">
        <f>IF($G290=Paramètres!F$2,$D290,0)</f>
        <v>0</v>
      </c>
      <c r="BJ290" s="116">
        <f>IF($G290=Paramètres!F$3,$D290,0)</f>
        <v>0</v>
      </c>
      <c r="BK290" s="116">
        <f>IF($G290=Paramètres!F$5,$D290,0)</f>
        <v>0</v>
      </c>
      <c r="BL290" s="116">
        <f>IF($G290=Paramètres!F$6,$D290,0)</f>
        <v>0</v>
      </c>
      <c r="BM290" s="116">
        <f>IF($G290=Paramètres!F$7,$D290,0)</f>
        <v>0</v>
      </c>
      <c r="BN290" s="116">
        <f>IF($G290=Paramètres!F$8,$D290,0)</f>
        <v>0</v>
      </c>
      <c r="BO290" s="116">
        <f>IF($G290=Paramètres!F$9,$D290,0)</f>
        <v>0</v>
      </c>
      <c r="BP290" s="116">
        <f t="shared" si="157"/>
        <v>0</v>
      </c>
      <c r="BQ290" s="116">
        <f>IF($G290=Paramètres!H$6,$D290,0)</f>
        <v>0</v>
      </c>
      <c r="BR290" s="116">
        <f>IF($G290=Paramètres!I$2,$D290,0)</f>
        <v>0</v>
      </c>
      <c r="BS290" s="116">
        <f>IF($G290=Paramètres!I$3,$D290,0)</f>
        <v>0</v>
      </c>
      <c r="BT290" s="116">
        <f>IF($G290=Paramètres!I$4,$D290,0)</f>
        <v>0</v>
      </c>
      <c r="BU290" s="116">
        <f>IF($G290=Paramètres!J$2,$D290,0)</f>
        <v>0</v>
      </c>
      <c r="BV290" s="116">
        <f>IF($G290=Paramètres!J$3,$D290,0)</f>
        <v>0</v>
      </c>
      <c r="BW290" s="116">
        <f>IF($G290=Paramètres!J$4,$D290,0)</f>
        <v>0</v>
      </c>
      <c r="BX290" s="116">
        <f t="shared" si="159"/>
        <v>0</v>
      </c>
      <c r="BY290" s="116">
        <f t="shared" si="160"/>
        <v>0</v>
      </c>
      <c r="BZ290" s="116">
        <f t="shared" si="161"/>
        <v>0</v>
      </c>
      <c r="CA290" s="116">
        <f t="shared" si="162"/>
        <v>0</v>
      </c>
      <c r="CB290" s="116">
        <f t="shared" si="163"/>
        <v>0</v>
      </c>
      <c r="CC290" s="116">
        <f t="shared" si="164"/>
        <v>0</v>
      </c>
      <c r="CD290" s="116">
        <f t="shared" si="165"/>
        <v>0</v>
      </c>
      <c r="CE290" s="116">
        <f t="shared" si="166"/>
        <v>0</v>
      </c>
      <c r="CF290" s="116">
        <f t="shared" si="167"/>
        <v>0</v>
      </c>
      <c r="CG290" s="116">
        <f t="shared" si="168"/>
        <v>0</v>
      </c>
      <c r="CH290" s="116">
        <f t="shared" si="169"/>
        <v>0</v>
      </c>
      <c r="CI290" s="116">
        <f t="shared" si="170"/>
        <v>0</v>
      </c>
      <c r="CJ290" s="116">
        <f t="shared" si="171"/>
        <v>0</v>
      </c>
      <c r="CK290" s="116">
        <f t="shared" si="172"/>
        <v>0</v>
      </c>
      <c r="CL290" s="116">
        <f t="shared" si="173"/>
        <v>0</v>
      </c>
      <c r="CM290" s="116">
        <f t="shared" si="174"/>
        <v>0</v>
      </c>
      <c r="CN290" s="116">
        <f t="shared" si="175"/>
        <v>0</v>
      </c>
      <c r="CO290" s="116">
        <f t="shared" si="176"/>
        <v>0</v>
      </c>
      <c r="CP290" s="116">
        <f t="shared" si="177"/>
        <v>0</v>
      </c>
      <c r="CQ290" s="116">
        <f t="shared" si="178"/>
        <v>0</v>
      </c>
      <c r="CR290" s="116">
        <f t="shared" si="179"/>
        <v>0</v>
      </c>
      <c r="CS290" s="116">
        <f t="shared" si="180"/>
        <v>0</v>
      </c>
      <c r="CT290" s="116">
        <f t="shared" si="181"/>
        <v>0</v>
      </c>
      <c r="CU290" s="116">
        <f t="shared" si="182"/>
        <v>0</v>
      </c>
    </row>
    <row r="291" spans="5:99">
      <c r="E291" s="106"/>
      <c r="F291" s="109"/>
      <c r="G291" s="109"/>
      <c r="H291" s="109"/>
      <c r="I291" s="109"/>
      <c r="J291" s="110" t="str">
        <f t="shared" si="158"/>
        <v/>
      </c>
      <c r="K291" s="116">
        <f>IF(MONTH($B291)=1,IF($G291=Paramètres!H$2,$D291,0),0)</f>
        <v>0</v>
      </c>
      <c r="L291" s="116">
        <f>IF(OR(MONTH($B291)=1,MONTH($B291)=2,MONTH($B291)=3),IF($G291=Paramètres!H$3,$D291,0),0)</f>
        <v>0</v>
      </c>
      <c r="M291" s="116">
        <f>IF(OR(MONTH($B291)=1,MONTH($B291)=2,MONTH($B291)=3),IF($G291=Paramètres!H$4,$D291,0),0)</f>
        <v>0</v>
      </c>
      <c r="N291" s="116">
        <f>IF(OR(MONTH($B291)=1,MONTH($B291)=2,MONTH($B291)=3),IF($G291=Paramètres!H$5,$D291,0),0)</f>
        <v>0</v>
      </c>
      <c r="O291" s="116">
        <f>IF(MONTH($B291)=1,IF($G291=Paramètres!F$4,$D291,0),0)</f>
        <v>0</v>
      </c>
      <c r="P291" s="116">
        <f>IF(MONTH($B291)=2,IF($G291=Paramètres!$H$2,$D291,0),0)</f>
        <v>0</v>
      </c>
      <c r="Q291" s="116">
        <f>IF(MONTH($B291)=2,IF($G291=Paramètres!$F$4,$D291,0),0)</f>
        <v>0</v>
      </c>
      <c r="R291" s="116">
        <f>IF(MONTH($B291)=3,IF($G291=Paramètres!$H$2,$D291,0),0)</f>
        <v>0</v>
      </c>
      <c r="S291" s="116">
        <f>IF(MONTH($B291)=3,IF($G291=Paramètres!$F$4,$D291,0),0)</f>
        <v>0</v>
      </c>
      <c r="T291" s="116">
        <f>IF(MONTH($B291)=4,IF($G291=Paramètres!$H$2,$D291,0),0)</f>
        <v>0</v>
      </c>
      <c r="U291" s="116">
        <f>IF(OR(MONTH($B291)=4,MONTH($B291)=5,MONTH($B291)=6),IF($G291=Paramètres!$H$3,$D291,0),0)</f>
        <v>0</v>
      </c>
      <c r="V291" s="116">
        <f>IF(OR(MONTH($B291)=4,MONTH($B291)=5,MONTH($B291)=6),IF($G291=Paramètres!$H$4,$D291,0),0)</f>
        <v>0</v>
      </c>
      <c r="W291" s="116">
        <f>IF(OR(MONTH($B291)=4,MONTH($B291)=5,MONTH($B291)=6),IF($G291=Paramètres!$H$5,$D291,0),0)</f>
        <v>0</v>
      </c>
      <c r="X291" s="116">
        <f>IF(MONTH($B291)=4,IF($G291=Paramètres!$F$4,$D291,0),0)</f>
        <v>0</v>
      </c>
      <c r="Y291" s="116">
        <f>IF(MONTH($B291)=5,IF($G291=Paramètres!$H$2,$D291,0),0)</f>
        <v>0</v>
      </c>
      <c r="Z291" s="116">
        <f>IF(MONTH($B291)=5,IF($G291=Paramètres!$F$4,$D291,0),0)</f>
        <v>0</v>
      </c>
      <c r="AA291" s="116">
        <f>IF(MONTH($B291)=6,IF($G291=Paramètres!$H$2,$D291,0),0)</f>
        <v>0</v>
      </c>
      <c r="AB291" s="116">
        <f>IF(MONTH($B291)=6,IF($G291=Paramètres!$F$4,$D291,0),0)</f>
        <v>0</v>
      </c>
      <c r="AC291" s="116">
        <f>IF(MONTH($B291)=7,IF($G291=Paramètres!$H$2,$D291,0),0)</f>
        <v>0</v>
      </c>
      <c r="AD291" s="116">
        <f>IF(OR(MONTH($B291)=7,MONTH($B291)=8,MONTH($B291)=9),IF($G291=Paramètres!$H$3,$D291,0),0)</f>
        <v>0</v>
      </c>
      <c r="AE291" s="116">
        <f>IF(OR(MONTH($B291)=7,MONTH($B291)=8,MONTH($B291)=9),IF($G291=Paramètres!$H$4,$D291,0),0)</f>
        <v>0</v>
      </c>
      <c r="AF291" s="116">
        <f>IF(OR(MONTH($B291)=7,MONTH($B291)=8,MONTH($B291)=9),IF($G291=Paramètres!$H$5,$D291,0),0)</f>
        <v>0</v>
      </c>
      <c r="AG291" s="116">
        <f>IF(MONTH($B291)=7,IF($G291=Paramètres!$F$4,$D291,0),0)</f>
        <v>0</v>
      </c>
      <c r="AH291" s="116">
        <f>IF(MONTH($B291)=8,IF($G291=Paramètres!$H$2,$D291,0),0)</f>
        <v>0</v>
      </c>
      <c r="AI291" s="116">
        <f>IF(MONTH($B291)=8,IF($G291=Paramètres!$F$4,$D291,0),0)</f>
        <v>0</v>
      </c>
      <c r="AJ291" s="116">
        <f>IF(MONTH($B291)=9,IF($G291=Paramètres!$H$2,$D291,0),0)</f>
        <v>0</v>
      </c>
      <c r="AK291" s="116">
        <f>IF(MONTH($B291)=9,IF($G291=Paramètres!$F$4,$D291,0),0)</f>
        <v>0</v>
      </c>
      <c r="AL291" s="116">
        <f>IF(MONTH($B291)=10,IF($G291=Paramètres!$H$2,$D291,0),0)</f>
        <v>0</v>
      </c>
      <c r="AM291" s="116">
        <f>IF(OR(MONTH($B291)=10,MONTH($B291)=11,MONTH($B291)=12),IF($G291=Paramètres!$H$3,$D291,0),0)</f>
        <v>0</v>
      </c>
      <c r="AN291" s="116">
        <f>IF(OR(MONTH($B291)=10,MONTH($B291)=11,MONTH($B291)=12),IF($G291=Paramètres!$H$4,$D291,0),0)</f>
        <v>0</v>
      </c>
      <c r="AO291" s="116">
        <f>IF(OR(MONTH($B291)=10,MONTH($B291)=11,MONTH($B291)=12),IF($G291=Paramètres!$H$5,$D291,0),0)</f>
        <v>0</v>
      </c>
      <c r="AP291" s="116">
        <f>IF(MONTH($B291)=10,IF($G291=Paramètres!$F$4,$D291,0),0)</f>
        <v>0</v>
      </c>
      <c r="AQ291" s="116">
        <f>IF(MONTH($B291)=11,IF($G291=Paramètres!$H$2,$D291,0),0)</f>
        <v>0</v>
      </c>
      <c r="AR291" s="116">
        <f>IF(MONTH($B291)=11,IF($G291=Paramètres!$F$4,$D291,0),0)</f>
        <v>0</v>
      </c>
      <c r="AS291" s="116">
        <f>IF(MONTH($B291)=12,IF($G291=Paramètres!$H$2,$D291,0),0)</f>
        <v>0</v>
      </c>
      <c r="AT291" s="116">
        <f>IF(MONTH($B291)=12,IF($G291=Paramètres!$F$4,$D291,0),0)</f>
        <v>0</v>
      </c>
      <c r="AU291" s="116">
        <f>IF($G291=Paramètres!D$2,$D291,0)</f>
        <v>0</v>
      </c>
      <c r="AV291" s="116">
        <f>IF($G291=Paramètres!D$3,$D291,0)</f>
        <v>0</v>
      </c>
      <c r="AW291" s="116">
        <f>IF($G291=Paramètres!D$4,$D291,0)</f>
        <v>0</v>
      </c>
      <c r="AX291" s="116">
        <f>IF($G291=Paramètres!D$5,$D291,0)</f>
        <v>0</v>
      </c>
      <c r="AY291" s="116">
        <f>IF($G291=Paramètres!D$6,$D291,0)</f>
        <v>0</v>
      </c>
      <c r="AZ291" s="116">
        <f>IF($G291=Paramètres!D$7,$D291,0)</f>
        <v>0</v>
      </c>
      <c r="BA291" s="116">
        <f>IF($G291=Paramètres!D$8,$D291,0)</f>
        <v>0</v>
      </c>
      <c r="BB291" s="116">
        <f>IF($G291=Paramètres!D$9,$D291,0)</f>
        <v>0</v>
      </c>
      <c r="BC291" s="116">
        <f>IF($G291=Paramètres!D$10,$D291,0)</f>
        <v>0</v>
      </c>
      <c r="BD291" s="116">
        <f>IF($G291=Paramètres!D$11,$D291,0)</f>
        <v>0</v>
      </c>
      <c r="BE291" s="116">
        <f>IF($G291=Paramètres!D$12,$D291,0)</f>
        <v>0</v>
      </c>
      <c r="BF291" s="116">
        <f>IF($G291=Paramètres!E$2,$D291,0)</f>
        <v>0</v>
      </c>
      <c r="BG291" s="116">
        <f>IF($G291=Paramètres!E$3,$D291,0)</f>
        <v>0</v>
      </c>
      <c r="BH291" s="116">
        <f>IF($G291=Paramètres!E$4,$D291,0)</f>
        <v>0</v>
      </c>
      <c r="BI291" s="116">
        <f>IF($G291=Paramètres!F$2,$D291,0)</f>
        <v>0</v>
      </c>
      <c r="BJ291" s="116">
        <f>IF($G291=Paramètres!F$3,$D291,0)</f>
        <v>0</v>
      </c>
      <c r="BK291" s="116">
        <f>IF($G291=Paramètres!F$5,$D291,0)</f>
        <v>0</v>
      </c>
      <c r="BL291" s="116">
        <f>IF($G291=Paramètres!F$6,$D291,0)</f>
        <v>0</v>
      </c>
      <c r="BM291" s="116">
        <f>IF($G291=Paramètres!F$7,$D291,0)</f>
        <v>0</v>
      </c>
      <c r="BN291" s="116">
        <f>IF($G291=Paramètres!F$8,$D291,0)</f>
        <v>0</v>
      </c>
      <c r="BO291" s="116">
        <f>IF($G291=Paramètres!F$9,$D291,0)</f>
        <v>0</v>
      </c>
      <c r="BP291" s="116">
        <f t="shared" si="157"/>
        <v>0</v>
      </c>
      <c r="BQ291" s="116">
        <f>IF($G291=Paramètres!H$6,$D291,0)</f>
        <v>0</v>
      </c>
      <c r="BR291" s="116">
        <f>IF($G291=Paramètres!I$2,$D291,0)</f>
        <v>0</v>
      </c>
      <c r="BS291" s="116">
        <f>IF($G291=Paramètres!I$3,$D291,0)</f>
        <v>0</v>
      </c>
      <c r="BT291" s="116">
        <f>IF($G291=Paramètres!I$4,$D291,0)</f>
        <v>0</v>
      </c>
      <c r="BU291" s="116">
        <f>IF($G291=Paramètres!J$2,$D291,0)</f>
        <v>0</v>
      </c>
      <c r="BV291" s="116">
        <f>IF($G291=Paramètres!J$3,$D291,0)</f>
        <v>0</v>
      </c>
      <c r="BW291" s="116">
        <f>IF($G291=Paramètres!J$4,$D291,0)</f>
        <v>0</v>
      </c>
      <c r="BX291" s="116">
        <f t="shared" si="159"/>
        <v>0</v>
      </c>
      <c r="BY291" s="116">
        <f t="shared" si="160"/>
        <v>0</v>
      </c>
      <c r="BZ291" s="116">
        <f t="shared" si="161"/>
        <v>0</v>
      </c>
      <c r="CA291" s="116">
        <f t="shared" si="162"/>
        <v>0</v>
      </c>
      <c r="CB291" s="116">
        <f t="shared" si="163"/>
        <v>0</v>
      </c>
      <c r="CC291" s="116">
        <f t="shared" si="164"/>
        <v>0</v>
      </c>
      <c r="CD291" s="116">
        <f t="shared" si="165"/>
        <v>0</v>
      </c>
      <c r="CE291" s="116">
        <f t="shared" si="166"/>
        <v>0</v>
      </c>
      <c r="CF291" s="116">
        <f t="shared" si="167"/>
        <v>0</v>
      </c>
      <c r="CG291" s="116">
        <f t="shared" si="168"/>
        <v>0</v>
      </c>
      <c r="CH291" s="116">
        <f t="shared" si="169"/>
        <v>0</v>
      </c>
      <c r="CI291" s="116">
        <f t="shared" si="170"/>
        <v>0</v>
      </c>
      <c r="CJ291" s="116">
        <f t="shared" si="171"/>
        <v>0</v>
      </c>
      <c r="CK291" s="116">
        <f t="shared" si="172"/>
        <v>0</v>
      </c>
      <c r="CL291" s="116">
        <f t="shared" si="173"/>
        <v>0</v>
      </c>
      <c r="CM291" s="116">
        <f t="shared" si="174"/>
        <v>0</v>
      </c>
      <c r="CN291" s="116">
        <f t="shared" si="175"/>
        <v>0</v>
      </c>
      <c r="CO291" s="116">
        <f t="shared" si="176"/>
        <v>0</v>
      </c>
      <c r="CP291" s="116">
        <f t="shared" si="177"/>
        <v>0</v>
      </c>
      <c r="CQ291" s="116">
        <f t="shared" si="178"/>
        <v>0</v>
      </c>
      <c r="CR291" s="116">
        <f t="shared" si="179"/>
        <v>0</v>
      </c>
      <c r="CS291" s="116">
        <f t="shared" si="180"/>
        <v>0</v>
      </c>
      <c r="CT291" s="116">
        <f t="shared" si="181"/>
        <v>0</v>
      </c>
      <c r="CU291" s="116">
        <f t="shared" si="182"/>
        <v>0</v>
      </c>
    </row>
    <row r="292" spans="5:99">
      <c r="E292" s="106"/>
      <c r="F292" s="109"/>
      <c r="G292" s="109"/>
      <c r="H292" s="109"/>
      <c r="I292" s="109"/>
      <c r="J292" s="110" t="str">
        <f t="shared" si="158"/>
        <v/>
      </c>
      <c r="K292" s="116">
        <f>IF(MONTH($B292)=1,IF($G292=Paramètres!H$2,$D292,0),0)</f>
        <v>0</v>
      </c>
      <c r="L292" s="116">
        <f>IF(OR(MONTH($B292)=1,MONTH($B292)=2,MONTH($B292)=3),IF($G292=Paramètres!H$3,$D292,0),0)</f>
        <v>0</v>
      </c>
      <c r="M292" s="116">
        <f>IF(OR(MONTH($B292)=1,MONTH($B292)=2,MONTH($B292)=3),IF($G292=Paramètres!H$4,$D292,0),0)</f>
        <v>0</v>
      </c>
      <c r="N292" s="116">
        <f>IF(OR(MONTH($B292)=1,MONTH($B292)=2,MONTH($B292)=3),IF($G292=Paramètres!H$5,$D292,0),0)</f>
        <v>0</v>
      </c>
      <c r="O292" s="116">
        <f>IF(MONTH($B292)=1,IF($G292=Paramètres!F$4,$D292,0),0)</f>
        <v>0</v>
      </c>
      <c r="P292" s="116">
        <f>IF(MONTH($B292)=2,IF($G292=Paramètres!$H$2,$D292,0),0)</f>
        <v>0</v>
      </c>
      <c r="Q292" s="116">
        <f>IF(MONTH($B292)=2,IF($G292=Paramètres!$F$4,$D292,0),0)</f>
        <v>0</v>
      </c>
      <c r="R292" s="116">
        <f>IF(MONTH($B292)=3,IF($G292=Paramètres!$H$2,$D292,0),0)</f>
        <v>0</v>
      </c>
      <c r="S292" s="116">
        <f>IF(MONTH($B292)=3,IF($G292=Paramètres!$F$4,$D292,0),0)</f>
        <v>0</v>
      </c>
      <c r="T292" s="116">
        <f>IF(MONTH($B292)=4,IF($G292=Paramètres!$H$2,$D292,0),0)</f>
        <v>0</v>
      </c>
      <c r="U292" s="116">
        <f>IF(OR(MONTH($B292)=4,MONTH($B292)=5,MONTH($B292)=6),IF($G292=Paramètres!$H$3,$D292,0),0)</f>
        <v>0</v>
      </c>
      <c r="V292" s="116">
        <f>IF(OR(MONTH($B292)=4,MONTH($B292)=5,MONTH($B292)=6),IF($G292=Paramètres!$H$4,$D292,0),0)</f>
        <v>0</v>
      </c>
      <c r="W292" s="116">
        <f>IF(OR(MONTH($B292)=4,MONTH($B292)=5,MONTH($B292)=6),IF($G292=Paramètres!$H$5,$D292,0),0)</f>
        <v>0</v>
      </c>
      <c r="X292" s="116">
        <f>IF(MONTH($B292)=4,IF($G292=Paramètres!$F$4,$D292,0),0)</f>
        <v>0</v>
      </c>
      <c r="Y292" s="116">
        <f>IF(MONTH($B292)=5,IF($G292=Paramètres!$H$2,$D292,0),0)</f>
        <v>0</v>
      </c>
      <c r="Z292" s="116">
        <f>IF(MONTH($B292)=5,IF($G292=Paramètres!$F$4,$D292,0),0)</f>
        <v>0</v>
      </c>
      <c r="AA292" s="116">
        <f>IF(MONTH($B292)=6,IF($G292=Paramètres!$H$2,$D292,0),0)</f>
        <v>0</v>
      </c>
      <c r="AB292" s="116">
        <f>IF(MONTH($B292)=6,IF($G292=Paramètres!$F$4,$D292,0),0)</f>
        <v>0</v>
      </c>
      <c r="AC292" s="116">
        <f>IF(MONTH($B292)=7,IF($G292=Paramètres!$H$2,$D292,0),0)</f>
        <v>0</v>
      </c>
      <c r="AD292" s="116">
        <f>IF(OR(MONTH($B292)=7,MONTH($B292)=8,MONTH($B292)=9),IF($G292=Paramètres!$H$3,$D292,0),0)</f>
        <v>0</v>
      </c>
      <c r="AE292" s="116">
        <f>IF(OR(MONTH($B292)=7,MONTH($B292)=8,MONTH($B292)=9),IF($G292=Paramètres!$H$4,$D292,0),0)</f>
        <v>0</v>
      </c>
      <c r="AF292" s="116">
        <f>IF(OR(MONTH($B292)=7,MONTH($B292)=8,MONTH($B292)=9),IF($G292=Paramètres!$H$5,$D292,0),0)</f>
        <v>0</v>
      </c>
      <c r="AG292" s="116">
        <f>IF(MONTH($B292)=7,IF($G292=Paramètres!$F$4,$D292,0),0)</f>
        <v>0</v>
      </c>
      <c r="AH292" s="116">
        <f>IF(MONTH($B292)=8,IF($G292=Paramètres!$H$2,$D292,0),0)</f>
        <v>0</v>
      </c>
      <c r="AI292" s="116">
        <f>IF(MONTH($B292)=8,IF($G292=Paramètres!$F$4,$D292,0),0)</f>
        <v>0</v>
      </c>
      <c r="AJ292" s="116">
        <f>IF(MONTH($B292)=9,IF($G292=Paramètres!$H$2,$D292,0),0)</f>
        <v>0</v>
      </c>
      <c r="AK292" s="116">
        <f>IF(MONTH($B292)=9,IF($G292=Paramètres!$F$4,$D292,0),0)</f>
        <v>0</v>
      </c>
      <c r="AL292" s="116">
        <f>IF(MONTH($B292)=10,IF($G292=Paramètres!$H$2,$D292,0),0)</f>
        <v>0</v>
      </c>
      <c r="AM292" s="116">
        <f>IF(OR(MONTH($B292)=10,MONTH($B292)=11,MONTH($B292)=12),IF($G292=Paramètres!$H$3,$D292,0),0)</f>
        <v>0</v>
      </c>
      <c r="AN292" s="116">
        <f>IF(OR(MONTH($B292)=10,MONTH($B292)=11,MONTH($B292)=12),IF($G292=Paramètres!$H$4,$D292,0),0)</f>
        <v>0</v>
      </c>
      <c r="AO292" s="116">
        <f>IF(OR(MONTH($B292)=10,MONTH($B292)=11,MONTH($B292)=12),IF($G292=Paramètres!$H$5,$D292,0),0)</f>
        <v>0</v>
      </c>
      <c r="AP292" s="116">
        <f>IF(MONTH($B292)=10,IF($G292=Paramètres!$F$4,$D292,0),0)</f>
        <v>0</v>
      </c>
      <c r="AQ292" s="116">
        <f>IF(MONTH($B292)=11,IF($G292=Paramètres!$H$2,$D292,0),0)</f>
        <v>0</v>
      </c>
      <c r="AR292" s="116">
        <f>IF(MONTH($B292)=11,IF($G292=Paramètres!$F$4,$D292,0),0)</f>
        <v>0</v>
      </c>
      <c r="AS292" s="116">
        <f>IF(MONTH($B292)=12,IF($G292=Paramètres!$H$2,$D292,0),0)</f>
        <v>0</v>
      </c>
      <c r="AT292" s="116">
        <f>IF(MONTH($B292)=12,IF($G292=Paramètres!$F$4,$D292,0),0)</f>
        <v>0</v>
      </c>
      <c r="AU292" s="116">
        <f>IF($G292=Paramètres!D$2,$D292,0)</f>
        <v>0</v>
      </c>
      <c r="AV292" s="116">
        <f>IF($G292=Paramètres!D$3,$D292,0)</f>
        <v>0</v>
      </c>
      <c r="AW292" s="116">
        <f>IF($G292=Paramètres!D$4,$D292,0)</f>
        <v>0</v>
      </c>
      <c r="AX292" s="116">
        <f>IF($G292=Paramètres!D$5,$D292,0)</f>
        <v>0</v>
      </c>
      <c r="AY292" s="116">
        <f>IF($G292=Paramètres!D$6,$D292,0)</f>
        <v>0</v>
      </c>
      <c r="AZ292" s="116">
        <f>IF($G292=Paramètres!D$7,$D292,0)</f>
        <v>0</v>
      </c>
      <c r="BA292" s="116">
        <f>IF($G292=Paramètres!D$8,$D292,0)</f>
        <v>0</v>
      </c>
      <c r="BB292" s="116">
        <f>IF($G292=Paramètres!D$9,$D292,0)</f>
        <v>0</v>
      </c>
      <c r="BC292" s="116">
        <f>IF($G292=Paramètres!D$10,$D292,0)</f>
        <v>0</v>
      </c>
      <c r="BD292" s="116">
        <f>IF($G292=Paramètres!D$11,$D292,0)</f>
        <v>0</v>
      </c>
      <c r="BE292" s="116">
        <f>IF($G292=Paramètres!D$12,$D292,0)</f>
        <v>0</v>
      </c>
      <c r="BF292" s="116">
        <f>IF($G292=Paramètres!E$2,$D292,0)</f>
        <v>0</v>
      </c>
      <c r="BG292" s="116">
        <f>IF($G292=Paramètres!E$3,$D292,0)</f>
        <v>0</v>
      </c>
      <c r="BH292" s="116">
        <f>IF($G292=Paramètres!E$4,$D292,0)</f>
        <v>0</v>
      </c>
      <c r="BI292" s="116">
        <f>IF($G292=Paramètres!F$2,$D292,0)</f>
        <v>0</v>
      </c>
      <c r="BJ292" s="116">
        <f>IF($G292=Paramètres!F$3,$D292,0)</f>
        <v>0</v>
      </c>
      <c r="BK292" s="116">
        <f>IF($G292=Paramètres!F$5,$D292,0)</f>
        <v>0</v>
      </c>
      <c r="BL292" s="116">
        <f>IF($G292=Paramètres!F$6,$D292,0)</f>
        <v>0</v>
      </c>
      <c r="BM292" s="116">
        <f>IF($G292=Paramètres!F$7,$D292,0)</f>
        <v>0</v>
      </c>
      <c r="BN292" s="116">
        <f>IF($G292=Paramètres!F$8,$D292,0)</f>
        <v>0</v>
      </c>
      <c r="BO292" s="116">
        <f>IF($G292=Paramètres!F$9,$D292,0)</f>
        <v>0</v>
      </c>
      <c r="BP292" s="116">
        <f t="shared" si="157"/>
        <v>0</v>
      </c>
      <c r="BQ292" s="116">
        <f>IF($G292=Paramètres!H$6,$D292,0)</f>
        <v>0</v>
      </c>
      <c r="BR292" s="116">
        <f>IF($G292=Paramètres!I$2,$D292,0)</f>
        <v>0</v>
      </c>
      <c r="BS292" s="116">
        <f>IF($G292=Paramètres!I$3,$D292,0)</f>
        <v>0</v>
      </c>
      <c r="BT292" s="116">
        <f>IF($G292=Paramètres!I$4,$D292,0)</f>
        <v>0</v>
      </c>
      <c r="BU292" s="116">
        <f>IF($G292=Paramètres!J$2,$D292,0)</f>
        <v>0</v>
      </c>
      <c r="BV292" s="116">
        <f>IF($G292=Paramètres!J$3,$D292,0)</f>
        <v>0</v>
      </c>
      <c r="BW292" s="116">
        <f>IF($G292=Paramètres!J$4,$D292,0)</f>
        <v>0</v>
      </c>
      <c r="BX292" s="116">
        <f t="shared" si="159"/>
        <v>0</v>
      </c>
      <c r="BY292" s="116">
        <f t="shared" si="160"/>
        <v>0</v>
      </c>
      <c r="BZ292" s="116">
        <f t="shared" si="161"/>
        <v>0</v>
      </c>
      <c r="CA292" s="116">
        <f t="shared" si="162"/>
        <v>0</v>
      </c>
      <c r="CB292" s="116">
        <f t="shared" si="163"/>
        <v>0</v>
      </c>
      <c r="CC292" s="116">
        <f t="shared" si="164"/>
        <v>0</v>
      </c>
      <c r="CD292" s="116">
        <f t="shared" si="165"/>
        <v>0</v>
      </c>
      <c r="CE292" s="116">
        <f t="shared" si="166"/>
        <v>0</v>
      </c>
      <c r="CF292" s="116">
        <f t="shared" si="167"/>
        <v>0</v>
      </c>
      <c r="CG292" s="116">
        <f t="shared" si="168"/>
        <v>0</v>
      </c>
      <c r="CH292" s="116">
        <f t="shared" si="169"/>
        <v>0</v>
      </c>
      <c r="CI292" s="116">
        <f t="shared" si="170"/>
        <v>0</v>
      </c>
      <c r="CJ292" s="116">
        <f t="shared" si="171"/>
        <v>0</v>
      </c>
      <c r="CK292" s="116">
        <f t="shared" si="172"/>
        <v>0</v>
      </c>
      <c r="CL292" s="116">
        <f t="shared" si="173"/>
        <v>0</v>
      </c>
      <c r="CM292" s="116">
        <f t="shared" si="174"/>
        <v>0</v>
      </c>
      <c r="CN292" s="116">
        <f t="shared" si="175"/>
        <v>0</v>
      </c>
      <c r="CO292" s="116">
        <f t="shared" si="176"/>
        <v>0</v>
      </c>
      <c r="CP292" s="116">
        <f t="shared" si="177"/>
        <v>0</v>
      </c>
      <c r="CQ292" s="116">
        <f t="shared" si="178"/>
        <v>0</v>
      </c>
      <c r="CR292" s="116">
        <f t="shared" si="179"/>
        <v>0</v>
      </c>
      <c r="CS292" s="116">
        <f t="shared" si="180"/>
        <v>0</v>
      </c>
      <c r="CT292" s="116">
        <f t="shared" si="181"/>
        <v>0</v>
      </c>
      <c r="CU292" s="116">
        <f t="shared" si="182"/>
        <v>0</v>
      </c>
    </row>
    <row r="293" spans="5:99">
      <c r="E293" s="106"/>
      <c r="F293" s="109"/>
      <c r="G293" s="109"/>
      <c r="H293" s="109"/>
      <c r="I293" s="109"/>
      <c r="J293" s="110" t="str">
        <f t="shared" si="158"/>
        <v/>
      </c>
      <c r="K293" s="116">
        <f>IF(MONTH($B293)=1,IF($G293=Paramètres!H$2,$D293,0),0)</f>
        <v>0</v>
      </c>
      <c r="L293" s="116">
        <f>IF(OR(MONTH($B293)=1,MONTH($B293)=2,MONTH($B293)=3),IF($G293=Paramètres!H$3,$D293,0),0)</f>
        <v>0</v>
      </c>
      <c r="M293" s="116">
        <f>IF(OR(MONTH($B293)=1,MONTH($B293)=2,MONTH($B293)=3),IF($G293=Paramètres!H$4,$D293,0),0)</f>
        <v>0</v>
      </c>
      <c r="N293" s="116">
        <f>IF(OR(MONTH($B293)=1,MONTH($B293)=2,MONTH($B293)=3),IF($G293=Paramètres!H$5,$D293,0),0)</f>
        <v>0</v>
      </c>
      <c r="O293" s="116">
        <f>IF(MONTH($B293)=1,IF($G293=Paramètres!F$4,$D293,0),0)</f>
        <v>0</v>
      </c>
      <c r="P293" s="116">
        <f>IF(MONTH($B293)=2,IF($G293=Paramètres!$H$2,$D293,0),0)</f>
        <v>0</v>
      </c>
      <c r="Q293" s="116">
        <f>IF(MONTH($B293)=2,IF($G293=Paramètres!$F$4,$D293,0),0)</f>
        <v>0</v>
      </c>
      <c r="R293" s="116">
        <f>IF(MONTH($B293)=3,IF($G293=Paramètres!$H$2,$D293,0),0)</f>
        <v>0</v>
      </c>
      <c r="S293" s="116">
        <f>IF(MONTH($B293)=3,IF($G293=Paramètres!$F$4,$D293,0),0)</f>
        <v>0</v>
      </c>
      <c r="T293" s="116">
        <f>IF(MONTH($B293)=4,IF($G293=Paramètres!$H$2,$D293,0),0)</f>
        <v>0</v>
      </c>
      <c r="U293" s="116">
        <f>IF(OR(MONTH($B293)=4,MONTH($B293)=5,MONTH($B293)=6),IF($G293=Paramètres!$H$3,$D293,0),0)</f>
        <v>0</v>
      </c>
      <c r="V293" s="116">
        <f>IF(OR(MONTH($B293)=4,MONTH($B293)=5,MONTH($B293)=6),IF($G293=Paramètres!$H$4,$D293,0),0)</f>
        <v>0</v>
      </c>
      <c r="W293" s="116">
        <f>IF(OR(MONTH($B293)=4,MONTH($B293)=5,MONTH($B293)=6),IF($G293=Paramètres!$H$5,$D293,0),0)</f>
        <v>0</v>
      </c>
      <c r="X293" s="116">
        <f>IF(MONTH($B293)=4,IF($G293=Paramètres!$F$4,$D293,0),0)</f>
        <v>0</v>
      </c>
      <c r="Y293" s="116">
        <f>IF(MONTH($B293)=5,IF($G293=Paramètres!$H$2,$D293,0),0)</f>
        <v>0</v>
      </c>
      <c r="Z293" s="116">
        <f>IF(MONTH($B293)=5,IF($G293=Paramètres!$F$4,$D293,0),0)</f>
        <v>0</v>
      </c>
      <c r="AA293" s="116">
        <f>IF(MONTH($B293)=6,IF($G293=Paramètres!$H$2,$D293,0),0)</f>
        <v>0</v>
      </c>
      <c r="AB293" s="116">
        <f>IF(MONTH($B293)=6,IF($G293=Paramètres!$F$4,$D293,0),0)</f>
        <v>0</v>
      </c>
      <c r="AC293" s="116">
        <f>IF(MONTH($B293)=7,IF($G293=Paramètres!$H$2,$D293,0),0)</f>
        <v>0</v>
      </c>
      <c r="AD293" s="116">
        <f>IF(OR(MONTH($B293)=7,MONTH($B293)=8,MONTH($B293)=9),IF($G293=Paramètres!$H$3,$D293,0),0)</f>
        <v>0</v>
      </c>
      <c r="AE293" s="116">
        <f>IF(OR(MONTH($B293)=7,MONTH($B293)=8,MONTH($B293)=9),IF($G293=Paramètres!$H$4,$D293,0),0)</f>
        <v>0</v>
      </c>
      <c r="AF293" s="116">
        <f>IF(OR(MONTH($B293)=7,MONTH($B293)=8,MONTH($B293)=9),IF($G293=Paramètres!$H$5,$D293,0),0)</f>
        <v>0</v>
      </c>
      <c r="AG293" s="116">
        <f>IF(MONTH($B293)=7,IF($G293=Paramètres!$F$4,$D293,0),0)</f>
        <v>0</v>
      </c>
      <c r="AH293" s="116">
        <f>IF(MONTH($B293)=8,IF($G293=Paramètres!$H$2,$D293,0),0)</f>
        <v>0</v>
      </c>
      <c r="AI293" s="116">
        <f>IF(MONTH($B293)=8,IF($G293=Paramètres!$F$4,$D293,0),0)</f>
        <v>0</v>
      </c>
      <c r="AJ293" s="116">
        <f>IF(MONTH($B293)=9,IF($G293=Paramètres!$H$2,$D293,0),0)</f>
        <v>0</v>
      </c>
      <c r="AK293" s="116">
        <f>IF(MONTH($B293)=9,IF($G293=Paramètres!$F$4,$D293,0),0)</f>
        <v>0</v>
      </c>
      <c r="AL293" s="116">
        <f>IF(MONTH($B293)=10,IF($G293=Paramètres!$H$2,$D293,0),0)</f>
        <v>0</v>
      </c>
      <c r="AM293" s="116">
        <f>IF(OR(MONTH($B293)=10,MONTH($B293)=11,MONTH($B293)=12),IF($G293=Paramètres!$H$3,$D293,0),0)</f>
        <v>0</v>
      </c>
      <c r="AN293" s="116">
        <f>IF(OR(MONTH($B293)=10,MONTH($B293)=11,MONTH($B293)=12),IF($G293=Paramètres!$H$4,$D293,0),0)</f>
        <v>0</v>
      </c>
      <c r="AO293" s="116">
        <f>IF(OR(MONTH($B293)=10,MONTH($B293)=11,MONTH($B293)=12),IF($G293=Paramètres!$H$5,$D293,0),0)</f>
        <v>0</v>
      </c>
      <c r="AP293" s="116">
        <f>IF(MONTH($B293)=10,IF($G293=Paramètres!$F$4,$D293,0),0)</f>
        <v>0</v>
      </c>
      <c r="AQ293" s="116">
        <f>IF(MONTH($B293)=11,IF($G293=Paramètres!$H$2,$D293,0),0)</f>
        <v>0</v>
      </c>
      <c r="AR293" s="116">
        <f>IF(MONTH($B293)=11,IF($G293=Paramètres!$F$4,$D293,0),0)</f>
        <v>0</v>
      </c>
      <c r="AS293" s="116">
        <f>IF(MONTH($B293)=12,IF($G293=Paramètres!$H$2,$D293,0),0)</f>
        <v>0</v>
      </c>
      <c r="AT293" s="116">
        <f>IF(MONTH($B293)=12,IF($G293=Paramètres!$F$4,$D293,0),0)</f>
        <v>0</v>
      </c>
      <c r="AU293" s="116">
        <f>IF($G293=Paramètres!D$2,$D293,0)</f>
        <v>0</v>
      </c>
      <c r="AV293" s="116">
        <f>IF($G293=Paramètres!D$3,$D293,0)</f>
        <v>0</v>
      </c>
      <c r="AW293" s="116">
        <f>IF($G293=Paramètres!D$4,$D293,0)</f>
        <v>0</v>
      </c>
      <c r="AX293" s="116">
        <f>IF($G293=Paramètres!D$5,$D293,0)</f>
        <v>0</v>
      </c>
      <c r="AY293" s="116">
        <f>IF($G293=Paramètres!D$6,$D293,0)</f>
        <v>0</v>
      </c>
      <c r="AZ293" s="116">
        <f>IF($G293=Paramètres!D$7,$D293,0)</f>
        <v>0</v>
      </c>
      <c r="BA293" s="116">
        <f>IF($G293=Paramètres!D$8,$D293,0)</f>
        <v>0</v>
      </c>
      <c r="BB293" s="116">
        <f>IF($G293=Paramètres!D$9,$D293,0)</f>
        <v>0</v>
      </c>
      <c r="BC293" s="116">
        <f>IF($G293=Paramètres!D$10,$D293,0)</f>
        <v>0</v>
      </c>
      <c r="BD293" s="116">
        <f>IF($G293=Paramètres!D$11,$D293,0)</f>
        <v>0</v>
      </c>
      <c r="BE293" s="116">
        <f>IF($G293=Paramètres!D$12,$D293,0)</f>
        <v>0</v>
      </c>
      <c r="BF293" s="116">
        <f>IF($G293=Paramètres!E$2,$D293,0)</f>
        <v>0</v>
      </c>
      <c r="BG293" s="116">
        <f>IF($G293=Paramètres!E$3,$D293,0)</f>
        <v>0</v>
      </c>
      <c r="BH293" s="116">
        <f>IF($G293=Paramètres!E$4,$D293,0)</f>
        <v>0</v>
      </c>
      <c r="BI293" s="116">
        <f>IF($G293=Paramètres!F$2,$D293,0)</f>
        <v>0</v>
      </c>
      <c r="BJ293" s="116">
        <f>IF($G293=Paramètres!F$3,$D293,0)</f>
        <v>0</v>
      </c>
      <c r="BK293" s="116">
        <f>IF($G293=Paramètres!F$5,$D293,0)</f>
        <v>0</v>
      </c>
      <c r="BL293" s="116">
        <f>IF($G293=Paramètres!F$6,$D293,0)</f>
        <v>0</v>
      </c>
      <c r="BM293" s="116">
        <f>IF($G293=Paramètres!F$7,$D293,0)</f>
        <v>0</v>
      </c>
      <c r="BN293" s="116">
        <f>IF($G293=Paramètres!F$8,$D293,0)</f>
        <v>0</v>
      </c>
      <c r="BO293" s="116">
        <f>IF($G293=Paramètres!F$9,$D293,0)</f>
        <v>0</v>
      </c>
      <c r="BP293" s="116">
        <f t="shared" si="157"/>
        <v>0</v>
      </c>
      <c r="BQ293" s="116">
        <f>IF($G293=Paramètres!H$6,$D293,0)</f>
        <v>0</v>
      </c>
      <c r="BR293" s="116">
        <f>IF($G293=Paramètres!I$2,$D293,0)</f>
        <v>0</v>
      </c>
      <c r="BS293" s="116">
        <f>IF($G293=Paramètres!I$3,$D293,0)</f>
        <v>0</v>
      </c>
      <c r="BT293" s="116">
        <f>IF($G293=Paramètres!I$4,$D293,0)</f>
        <v>0</v>
      </c>
      <c r="BU293" s="116">
        <f>IF($G293=Paramètres!J$2,$D293,0)</f>
        <v>0</v>
      </c>
      <c r="BV293" s="116">
        <f>IF($G293=Paramètres!J$3,$D293,0)</f>
        <v>0</v>
      </c>
      <c r="BW293" s="116">
        <f>IF($G293=Paramètres!J$4,$D293,0)</f>
        <v>0</v>
      </c>
      <c r="BX293" s="116">
        <f t="shared" si="159"/>
        <v>0</v>
      </c>
      <c r="BY293" s="116">
        <f t="shared" si="160"/>
        <v>0</v>
      </c>
      <c r="BZ293" s="116">
        <f t="shared" si="161"/>
        <v>0</v>
      </c>
      <c r="CA293" s="116">
        <f t="shared" si="162"/>
        <v>0</v>
      </c>
      <c r="CB293" s="116">
        <f t="shared" si="163"/>
        <v>0</v>
      </c>
      <c r="CC293" s="116">
        <f t="shared" si="164"/>
        <v>0</v>
      </c>
      <c r="CD293" s="116">
        <f t="shared" si="165"/>
        <v>0</v>
      </c>
      <c r="CE293" s="116">
        <f t="shared" si="166"/>
        <v>0</v>
      </c>
      <c r="CF293" s="116">
        <f t="shared" si="167"/>
        <v>0</v>
      </c>
      <c r="CG293" s="116">
        <f t="shared" si="168"/>
        <v>0</v>
      </c>
      <c r="CH293" s="116">
        <f t="shared" si="169"/>
        <v>0</v>
      </c>
      <c r="CI293" s="116">
        <f t="shared" si="170"/>
        <v>0</v>
      </c>
      <c r="CJ293" s="116">
        <f t="shared" si="171"/>
        <v>0</v>
      </c>
      <c r="CK293" s="116">
        <f t="shared" si="172"/>
        <v>0</v>
      </c>
      <c r="CL293" s="116">
        <f t="shared" si="173"/>
        <v>0</v>
      </c>
      <c r="CM293" s="116">
        <f t="shared" si="174"/>
        <v>0</v>
      </c>
      <c r="CN293" s="116">
        <f t="shared" si="175"/>
        <v>0</v>
      </c>
      <c r="CO293" s="116">
        <f t="shared" si="176"/>
        <v>0</v>
      </c>
      <c r="CP293" s="116">
        <f t="shared" si="177"/>
        <v>0</v>
      </c>
      <c r="CQ293" s="116">
        <f t="shared" si="178"/>
        <v>0</v>
      </c>
      <c r="CR293" s="116">
        <f t="shared" si="179"/>
        <v>0</v>
      </c>
      <c r="CS293" s="116">
        <f t="shared" si="180"/>
        <v>0</v>
      </c>
      <c r="CT293" s="116">
        <f t="shared" si="181"/>
        <v>0</v>
      </c>
      <c r="CU293" s="116">
        <f t="shared" si="182"/>
        <v>0</v>
      </c>
    </row>
    <row r="294" spans="5:99">
      <c r="E294" s="106"/>
      <c r="F294" s="109"/>
      <c r="G294" s="109"/>
      <c r="H294" s="109"/>
      <c r="I294" s="109"/>
      <c r="J294" s="110" t="str">
        <f t="shared" si="158"/>
        <v/>
      </c>
      <c r="K294" s="116">
        <f>IF(MONTH($B294)=1,IF($G294=Paramètres!H$2,$D294,0),0)</f>
        <v>0</v>
      </c>
      <c r="L294" s="116">
        <f>IF(OR(MONTH($B294)=1,MONTH($B294)=2,MONTH($B294)=3),IF($G294=Paramètres!H$3,$D294,0),0)</f>
        <v>0</v>
      </c>
      <c r="M294" s="116">
        <f>IF(OR(MONTH($B294)=1,MONTH($B294)=2,MONTH($B294)=3),IF($G294=Paramètres!H$4,$D294,0),0)</f>
        <v>0</v>
      </c>
      <c r="N294" s="116">
        <f>IF(OR(MONTH($B294)=1,MONTH($B294)=2,MONTH($B294)=3),IF($G294=Paramètres!H$5,$D294,0),0)</f>
        <v>0</v>
      </c>
      <c r="O294" s="116">
        <f>IF(MONTH($B294)=1,IF($G294=Paramètres!F$4,$D294,0),0)</f>
        <v>0</v>
      </c>
      <c r="P294" s="116">
        <f>IF(MONTH($B294)=2,IF($G294=Paramètres!$H$2,$D294,0),0)</f>
        <v>0</v>
      </c>
      <c r="Q294" s="116">
        <f>IF(MONTH($B294)=2,IF($G294=Paramètres!$F$4,$D294,0),0)</f>
        <v>0</v>
      </c>
      <c r="R294" s="116">
        <f>IF(MONTH($B294)=3,IF($G294=Paramètres!$H$2,$D294,0),0)</f>
        <v>0</v>
      </c>
      <c r="S294" s="116">
        <f>IF(MONTH($B294)=3,IF($G294=Paramètres!$F$4,$D294,0),0)</f>
        <v>0</v>
      </c>
      <c r="T294" s="116">
        <f>IF(MONTH($B294)=4,IF($G294=Paramètres!$H$2,$D294,0),0)</f>
        <v>0</v>
      </c>
      <c r="U294" s="116">
        <f>IF(OR(MONTH($B294)=4,MONTH($B294)=5,MONTH($B294)=6),IF($G294=Paramètres!$H$3,$D294,0),0)</f>
        <v>0</v>
      </c>
      <c r="V294" s="116">
        <f>IF(OR(MONTH($B294)=4,MONTH($B294)=5,MONTH($B294)=6),IF($G294=Paramètres!$H$4,$D294,0),0)</f>
        <v>0</v>
      </c>
      <c r="W294" s="116">
        <f>IF(OR(MONTH($B294)=4,MONTH($B294)=5,MONTH($B294)=6),IF($G294=Paramètres!$H$5,$D294,0),0)</f>
        <v>0</v>
      </c>
      <c r="X294" s="116">
        <f>IF(MONTH($B294)=4,IF($G294=Paramètres!$F$4,$D294,0),0)</f>
        <v>0</v>
      </c>
      <c r="Y294" s="116">
        <f>IF(MONTH($B294)=5,IF($G294=Paramètres!$H$2,$D294,0),0)</f>
        <v>0</v>
      </c>
      <c r="Z294" s="116">
        <f>IF(MONTH($B294)=5,IF($G294=Paramètres!$F$4,$D294,0),0)</f>
        <v>0</v>
      </c>
      <c r="AA294" s="116">
        <f>IF(MONTH($B294)=6,IF($G294=Paramètres!$H$2,$D294,0),0)</f>
        <v>0</v>
      </c>
      <c r="AB294" s="116">
        <f>IF(MONTH($B294)=6,IF($G294=Paramètres!$F$4,$D294,0),0)</f>
        <v>0</v>
      </c>
      <c r="AC294" s="116">
        <f>IF(MONTH($B294)=7,IF($G294=Paramètres!$H$2,$D294,0),0)</f>
        <v>0</v>
      </c>
      <c r="AD294" s="116">
        <f>IF(OR(MONTH($B294)=7,MONTH($B294)=8,MONTH($B294)=9),IF($G294=Paramètres!$H$3,$D294,0),0)</f>
        <v>0</v>
      </c>
      <c r="AE294" s="116">
        <f>IF(OR(MONTH($B294)=7,MONTH($B294)=8,MONTH($B294)=9),IF($G294=Paramètres!$H$4,$D294,0),0)</f>
        <v>0</v>
      </c>
      <c r="AF294" s="116">
        <f>IF(OR(MONTH($B294)=7,MONTH($B294)=8,MONTH($B294)=9),IF($G294=Paramètres!$H$5,$D294,0),0)</f>
        <v>0</v>
      </c>
      <c r="AG294" s="116">
        <f>IF(MONTH($B294)=7,IF($G294=Paramètres!$F$4,$D294,0),0)</f>
        <v>0</v>
      </c>
      <c r="AH294" s="116">
        <f>IF(MONTH($B294)=8,IF($G294=Paramètres!$H$2,$D294,0),0)</f>
        <v>0</v>
      </c>
      <c r="AI294" s="116">
        <f>IF(MONTH($B294)=8,IF($G294=Paramètres!$F$4,$D294,0),0)</f>
        <v>0</v>
      </c>
      <c r="AJ294" s="116">
        <f>IF(MONTH($B294)=9,IF($G294=Paramètres!$H$2,$D294,0),0)</f>
        <v>0</v>
      </c>
      <c r="AK294" s="116">
        <f>IF(MONTH($B294)=9,IF($G294=Paramètres!$F$4,$D294,0),0)</f>
        <v>0</v>
      </c>
      <c r="AL294" s="116">
        <f>IF(MONTH($B294)=10,IF($G294=Paramètres!$H$2,$D294,0),0)</f>
        <v>0</v>
      </c>
      <c r="AM294" s="116">
        <f>IF(OR(MONTH($B294)=10,MONTH($B294)=11,MONTH($B294)=12),IF($G294=Paramètres!$H$3,$D294,0),0)</f>
        <v>0</v>
      </c>
      <c r="AN294" s="116">
        <f>IF(OR(MONTH($B294)=10,MONTH($B294)=11,MONTH($B294)=12),IF($G294=Paramètres!$H$4,$D294,0),0)</f>
        <v>0</v>
      </c>
      <c r="AO294" s="116">
        <f>IF(OR(MONTH($B294)=10,MONTH($B294)=11,MONTH($B294)=12),IF($G294=Paramètres!$H$5,$D294,0),0)</f>
        <v>0</v>
      </c>
      <c r="AP294" s="116">
        <f>IF(MONTH($B294)=10,IF($G294=Paramètres!$F$4,$D294,0),0)</f>
        <v>0</v>
      </c>
      <c r="AQ294" s="116">
        <f>IF(MONTH($B294)=11,IF($G294=Paramètres!$H$2,$D294,0),0)</f>
        <v>0</v>
      </c>
      <c r="AR294" s="116">
        <f>IF(MONTH($B294)=11,IF($G294=Paramètres!$F$4,$D294,0),0)</f>
        <v>0</v>
      </c>
      <c r="AS294" s="116">
        <f>IF(MONTH($B294)=12,IF($G294=Paramètres!$H$2,$D294,0),0)</f>
        <v>0</v>
      </c>
      <c r="AT294" s="116">
        <f>IF(MONTH($B294)=12,IF($G294=Paramètres!$F$4,$D294,0),0)</f>
        <v>0</v>
      </c>
      <c r="AU294" s="116">
        <f>IF($G294=Paramètres!D$2,$D294,0)</f>
        <v>0</v>
      </c>
      <c r="AV294" s="116">
        <f>IF($G294=Paramètres!D$3,$D294,0)</f>
        <v>0</v>
      </c>
      <c r="AW294" s="116">
        <f>IF($G294=Paramètres!D$4,$D294,0)</f>
        <v>0</v>
      </c>
      <c r="AX294" s="116">
        <f>IF($G294=Paramètres!D$5,$D294,0)</f>
        <v>0</v>
      </c>
      <c r="AY294" s="116">
        <f>IF($G294=Paramètres!D$6,$D294,0)</f>
        <v>0</v>
      </c>
      <c r="AZ294" s="116">
        <f>IF($G294=Paramètres!D$7,$D294,0)</f>
        <v>0</v>
      </c>
      <c r="BA294" s="116">
        <f>IF($G294=Paramètres!D$8,$D294,0)</f>
        <v>0</v>
      </c>
      <c r="BB294" s="116">
        <f>IF($G294=Paramètres!D$9,$D294,0)</f>
        <v>0</v>
      </c>
      <c r="BC294" s="116">
        <f>IF($G294=Paramètres!D$10,$D294,0)</f>
        <v>0</v>
      </c>
      <c r="BD294" s="116">
        <f>IF($G294=Paramètres!D$11,$D294,0)</f>
        <v>0</v>
      </c>
      <c r="BE294" s="116">
        <f>IF($G294=Paramètres!D$12,$D294,0)</f>
        <v>0</v>
      </c>
      <c r="BF294" s="116">
        <f>IF($G294=Paramètres!E$2,$D294,0)</f>
        <v>0</v>
      </c>
      <c r="BG294" s="116">
        <f>IF($G294=Paramètres!E$3,$D294,0)</f>
        <v>0</v>
      </c>
      <c r="BH294" s="116">
        <f>IF($G294=Paramètres!E$4,$D294,0)</f>
        <v>0</v>
      </c>
      <c r="BI294" s="116">
        <f>IF($G294=Paramètres!F$2,$D294,0)</f>
        <v>0</v>
      </c>
      <c r="BJ294" s="116">
        <f>IF($G294=Paramètres!F$3,$D294,0)</f>
        <v>0</v>
      </c>
      <c r="BK294" s="116">
        <f>IF($G294=Paramètres!F$5,$D294,0)</f>
        <v>0</v>
      </c>
      <c r="BL294" s="116">
        <f>IF($G294=Paramètres!F$6,$D294,0)</f>
        <v>0</v>
      </c>
      <c r="BM294" s="116">
        <f>IF($G294=Paramètres!F$7,$D294,0)</f>
        <v>0</v>
      </c>
      <c r="BN294" s="116">
        <f>IF($G294=Paramètres!F$8,$D294,0)</f>
        <v>0</v>
      </c>
      <c r="BO294" s="116">
        <f>IF($G294=Paramètres!F$9,$D294,0)</f>
        <v>0</v>
      </c>
      <c r="BP294" s="116">
        <f t="shared" si="157"/>
        <v>0</v>
      </c>
      <c r="BQ294" s="116">
        <f>IF($G294=Paramètres!H$6,$D294,0)</f>
        <v>0</v>
      </c>
      <c r="BR294" s="116">
        <f>IF($G294=Paramètres!I$2,$D294,0)</f>
        <v>0</v>
      </c>
      <c r="BS294" s="116">
        <f>IF($G294=Paramètres!I$3,$D294,0)</f>
        <v>0</v>
      </c>
      <c r="BT294" s="116">
        <f>IF($G294=Paramètres!I$4,$D294,0)</f>
        <v>0</v>
      </c>
      <c r="BU294" s="116">
        <f>IF($G294=Paramètres!J$2,$D294,0)</f>
        <v>0</v>
      </c>
      <c r="BV294" s="116">
        <f>IF($G294=Paramètres!J$3,$D294,0)</f>
        <v>0</v>
      </c>
      <c r="BW294" s="116">
        <f>IF($G294=Paramètres!J$4,$D294,0)</f>
        <v>0</v>
      </c>
      <c r="BX294" s="116">
        <f t="shared" si="159"/>
        <v>0</v>
      </c>
      <c r="BY294" s="116">
        <f t="shared" si="160"/>
        <v>0</v>
      </c>
      <c r="BZ294" s="116">
        <f t="shared" si="161"/>
        <v>0</v>
      </c>
      <c r="CA294" s="116">
        <f t="shared" si="162"/>
        <v>0</v>
      </c>
      <c r="CB294" s="116">
        <f t="shared" si="163"/>
        <v>0</v>
      </c>
      <c r="CC294" s="116">
        <f t="shared" si="164"/>
        <v>0</v>
      </c>
      <c r="CD294" s="116">
        <f t="shared" si="165"/>
        <v>0</v>
      </c>
      <c r="CE294" s="116">
        <f t="shared" si="166"/>
        <v>0</v>
      </c>
      <c r="CF294" s="116">
        <f t="shared" si="167"/>
        <v>0</v>
      </c>
      <c r="CG294" s="116">
        <f t="shared" si="168"/>
        <v>0</v>
      </c>
      <c r="CH294" s="116">
        <f t="shared" si="169"/>
        <v>0</v>
      </c>
      <c r="CI294" s="116">
        <f t="shared" si="170"/>
        <v>0</v>
      </c>
      <c r="CJ294" s="116">
        <f t="shared" si="171"/>
        <v>0</v>
      </c>
      <c r="CK294" s="116">
        <f t="shared" si="172"/>
        <v>0</v>
      </c>
      <c r="CL294" s="116">
        <f t="shared" si="173"/>
        <v>0</v>
      </c>
      <c r="CM294" s="116">
        <f t="shared" si="174"/>
        <v>0</v>
      </c>
      <c r="CN294" s="116">
        <f t="shared" si="175"/>
        <v>0</v>
      </c>
      <c r="CO294" s="116">
        <f t="shared" si="176"/>
        <v>0</v>
      </c>
      <c r="CP294" s="116">
        <f t="shared" si="177"/>
        <v>0</v>
      </c>
      <c r="CQ294" s="116">
        <f t="shared" si="178"/>
        <v>0</v>
      </c>
      <c r="CR294" s="116">
        <f t="shared" si="179"/>
        <v>0</v>
      </c>
      <c r="CS294" s="116">
        <f t="shared" si="180"/>
        <v>0</v>
      </c>
      <c r="CT294" s="116">
        <f t="shared" si="181"/>
        <v>0</v>
      </c>
      <c r="CU294" s="116">
        <f t="shared" si="182"/>
        <v>0</v>
      </c>
    </row>
    <row r="295" spans="5:99">
      <c r="E295" s="106"/>
      <c r="F295" s="109"/>
      <c r="G295" s="109"/>
      <c r="H295" s="109"/>
      <c r="I295" s="109"/>
      <c r="J295" s="110" t="str">
        <f t="shared" si="158"/>
        <v/>
      </c>
      <c r="K295" s="116">
        <f>IF(MONTH($B295)=1,IF($G295=Paramètres!H$2,$D295,0),0)</f>
        <v>0</v>
      </c>
      <c r="L295" s="116">
        <f>IF(OR(MONTH($B295)=1,MONTH($B295)=2,MONTH($B295)=3),IF($G295=Paramètres!H$3,$D295,0),0)</f>
        <v>0</v>
      </c>
      <c r="M295" s="116">
        <f>IF(OR(MONTH($B295)=1,MONTH($B295)=2,MONTH($B295)=3),IF($G295=Paramètres!H$4,$D295,0),0)</f>
        <v>0</v>
      </c>
      <c r="N295" s="116">
        <f>IF(OR(MONTH($B295)=1,MONTH($B295)=2,MONTH($B295)=3),IF($G295=Paramètres!H$5,$D295,0),0)</f>
        <v>0</v>
      </c>
      <c r="O295" s="116">
        <f>IF(MONTH($B295)=1,IF($G295=Paramètres!F$4,$D295,0),0)</f>
        <v>0</v>
      </c>
      <c r="P295" s="116">
        <f>IF(MONTH($B295)=2,IF($G295=Paramètres!$H$2,$D295,0),0)</f>
        <v>0</v>
      </c>
      <c r="Q295" s="116">
        <f>IF(MONTH($B295)=2,IF($G295=Paramètres!$F$4,$D295,0),0)</f>
        <v>0</v>
      </c>
      <c r="R295" s="116">
        <f>IF(MONTH($B295)=3,IF($G295=Paramètres!$H$2,$D295,0),0)</f>
        <v>0</v>
      </c>
      <c r="S295" s="116">
        <f>IF(MONTH($B295)=3,IF($G295=Paramètres!$F$4,$D295,0),0)</f>
        <v>0</v>
      </c>
      <c r="T295" s="116">
        <f>IF(MONTH($B295)=4,IF($G295=Paramètres!$H$2,$D295,0),0)</f>
        <v>0</v>
      </c>
      <c r="U295" s="116">
        <f>IF(OR(MONTH($B295)=4,MONTH($B295)=5,MONTH($B295)=6),IF($G295=Paramètres!$H$3,$D295,0),0)</f>
        <v>0</v>
      </c>
      <c r="V295" s="116">
        <f>IF(OR(MONTH($B295)=4,MONTH($B295)=5,MONTH($B295)=6),IF($G295=Paramètres!$H$4,$D295,0),0)</f>
        <v>0</v>
      </c>
      <c r="W295" s="116">
        <f>IF(OR(MONTH($B295)=4,MONTH($B295)=5,MONTH($B295)=6),IF($G295=Paramètres!$H$5,$D295,0),0)</f>
        <v>0</v>
      </c>
      <c r="X295" s="116">
        <f>IF(MONTH($B295)=4,IF($G295=Paramètres!$F$4,$D295,0),0)</f>
        <v>0</v>
      </c>
      <c r="Y295" s="116">
        <f>IF(MONTH($B295)=5,IF($G295=Paramètres!$H$2,$D295,0),0)</f>
        <v>0</v>
      </c>
      <c r="Z295" s="116">
        <f>IF(MONTH($B295)=5,IF($G295=Paramètres!$F$4,$D295,0),0)</f>
        <v>0</v>
      </c>
      <c r="AA295" s="116">
        <f>IF(MONTH($B295)=6,IF($G295=Paramètres!$H$2,$D295,0),0)</f>
        <v>0</v>
      </c>
      <c r="AB295" s="116">
        <f>IF(MONTH($B295)=6,IF($G295=Paramètres!$F$4,$D295,0),0)</f>
        <v>0</v>
      </c>
      <c r="AC295" s="116">
        <f>IF(MONTH($B295)=7,IF($G295=Paramètres!$H$2,$D295,0),0)</f>
        <v>0</v>
      </c>
      <c r="AD295" s="116">
        <f>IF(OR(MONTH($B295)=7,MONTH($B295)=8,MONTH($B295)=9),IF($G295=Paramètres!$H$3,$D295,0),0)</f>
        <v>0</v>
      </c>
      <c r="AE295" s="116">
        <f>IF(OR(MONTH($B295)=7,MONTH($B295)=8,MONTH($B295)=9),IF($G295=Paramètres!$H$4,$D295,0),0)</f>
        <v>0</v>
      </c>
      <c r="AF295" s="116">
        <f>IF(OR(MONTH($B295)=7,MONTH($B295)=8,MONTH($B295)=9),IF($G295=Paramètres!$H$5,$D295,0),0)</f>
        <v>0</v>
      </c>
      <c r="AG295" s="116">
        <f>IF(MONTH($B295)=7,IF($G295=Paramètres!$F$4,$D295,0),0)</f>
        <v>0</v>
      </c>
      <c r="AH295" s="116">
        <f>IF(MONTH($B295)=8,IF($G295=Paramètres!$H$2,$D295,0),0)</f>
        <v>0</v>
      </c>
      <c r="AI295" s="116">
        <f>IF(MONTH($B295)=8,IF($G295=Paramètres!$F$4,$D295,0),0)</f>
        <v>0</v>
      </c>
      <c r="AJ295" s="116">
        <f>IF(MONTH($B295)=9,IF($G295=Paramètres!$H$2,$D295,0),0)</f>
        <v>0</v>
      </c>
      <c r="AK295" s="116">
        <f>IF(MONTH($B295)=9,IF($G295=Paramètres!$F$4,$D295,0),0)</f>
        <v>0</v>
      </c>
      <c r="AL295" s="116">
        <f>IF(MONTH($B295)=10,IF($G295=Paramètres!$H$2,$D295,0),0)</f>
        <v>0</v>
      </c>
      <c r="AM295" s="116">
        <f>IF(OR(MONTH($B295)=10,MONTH($B295)=11,MONTH($B295)=12),IF($G295=Paramètres!$H$3,$D295,0),0)</f>
        <v>0</v>
      </c>
      <c r="AN295" s="116">
        <f>IF(OR(MONTH($B295)=10,MONTH($B295)=11,MONTH($B295)=12),IF($G295=Paramètres!$H$4,$D295,0),0)</f>
        <v>0</v>
      </c>
      <c r="AO295" s="116">
        <f>IF(OR(MONTH($B295)=10,MONTH($B295)=11,MONTH($B295)=12),IF($G295=Paramètres!$H$5,$D295,0),0)</f>
        <v>0</v>
      </c>
      <c r="AP295" s="116">
        <f>IF(MONTH($B295)=10,IF($G295=Paramètres!$F$4,$D295,0),0)</f>
        <v>0</v>
      </c>
      <c r="AQ295" s="116">
        <f>IF(MONTH($B295)=11,IF($G295=Paramètres!$H$2,$D295,0),0)</f>
        <v>0</v>
      </c>
      <c r="AR295" s="116">
        <f>IF(MONTH($B295)=11,IF($G295=Paramètres!$F$4,$D295,0),0)</f>
        <v>0</v>
      </c>
      <c r="AS295" s="116">
        <f>IF(MONTH($B295)=12,IF($G295=Paramètres!$H$2,$D295,0),0)</f>
        <v>0</v>
      </c>
      <c r="AT295" s="116">
        <f>IF(MONTH($B295)=12,IF($G295=Paramètres!$F$4,$D295,0),0)</f>
        <v>0</v>
      </c>
      <c r="AU295" s="116">
        <f>IF($G295=Paramètres!D$2,$D295,0)</f>
        <v>0</v>
      </c>
      <c r="AV295" s="116">
        <f>IF($G295=Paramètres!D$3,$D295,0)</f>
        <v>0</v>
      </c>
      <c r="AW295" s="116">
        <f>IF($G295=Paramètres!D$4,$D295,0)</f>
        <v>0</v>
      </c>
      <c r="AX295" s="116">
        <f>IF($G295=Paramètres!D$5,$D295,0)</f>
        <v>0</v>
      </c>
      <c r="AY295" s="116">
        <f>IF($G295=Paramètres!D$6,$D295,0)</f>
        <v>0</v>
      </c>
      <c r="AZ295" s="116">
        <f>IF($G295=Paramètres!D$7,$D295,0)</f>
        <v>0</v>
      </c>
      <c r="BA295" s="116">
        <f>IF($G295=Paramètres!D$8,$D295,0)</f>
        <v>0</v>
      </c>
      <c r="BB295" s="116">
        <f>IF($G295=Paramètres!D$9,$D295,0)</f>
        <v>0</v>
      </c>
      <c r="BC295" s="116">
        <f>IF($G295=Paramètres!D$10,$D295,0)</f>
        <v>0</v>
      </c>
      <c r="BD295" s="116">
        <f>IF($G295=Paramètres!D$11,$D295,0)</f>
        <v>0</v>
      </c>
      <c r="BE295" s="116">
        <f>IF($G295=Paramètres!D$12,$D295,0)</f>
        <v>0</v>
      </c>
      <c r="BF295" s="116">
        <f>IF($G295=Paramètres!E$2,$D295,0)</f>
        <v>0</v>
      </c>
      <c r="BG295" s="116">
        <f>IF($G295=Paramètres!E$3,$D295,0)</f>
        <v>0</v>
      </c>
      <c r="BH295" s="116">
        <f>IF($G295=Paramètres!E$4,$D295,0)</f>
        <v>0</v>
      </c>
      <c r="BI295" s="116">
        <f>IF($G295=Paramètres!F$2,$D295,0)</f>
        <v>0</v>
      </c>
      <c r="BJ295" s="116">
        <f>IF($G295=Paramètres!F$3,$D295,0)</f>
        <v>0</v>
      </c>
      <c r="BK295" s="116">
        <f>IF($G295=Paramètres!F$5,$D295,0)</f>
        <v>0</v>
      </c>
      <c r="BL295" s="116">
        <f>IF($G295=Paramètres!F$6,$D295,0)</f>
        <v>0</v>
      </c>
      <c r="BM295" s="116">
        <f>IF($G295=Paramètres!F$7,$D295,0)</f>
        <v>0</v>
      </c>
      <c r="BN295" s="116">
        <f>IF($G295=Paramètres!F$8,$D295,0)</f>
        <v>0</v>
      </c>
      <c r="BO295" s="116">
        <f>IF($G295=Paramètres!F$9,$D295,0)</f>
        <v>0</v>
      </c>
      <c r="BP295" s="116">
        <f t="shared" si="157"/>
        <v>0</v>
      </c>
      <c r="BQ295" s="116">
        <f>IF($G295=Paramètres!H$6,$D295,0)</f>
        <v>0</v>
      </c>
      <c r="BR295" s="116">
        <f>IF($G295=Paramètres!I$2,$D295,0)</f>
        <v>0</v>
      </c>
      <c r="BS295" s="116">
        <f>IF($G295=Paramètres!I$3,$D295,0)</f>
        <v>0</v>
      </c>
      <c r="BT295" s="116">
        <f>IF($G295=Paramètres!I$4,$D295,0)</f>
        <v>0</v>
      </c>
      <c r="BU295" s="116">
        <f>IF($G295=Paramètres!J$2,$D295,0)</f>
        <v>0</v>
      </c>
      <c r="BV295" s="116">
        <f>IF($G295=Paramètres!J$3,$D295,0)</f>
        <v>0</v>
      </c>
      <c r="BW295" s="116">
        <f>IF($G295=Paramètres!J$4,$D295,0)</f>
        <v>0</v>
      </c>
      <c r="BX295" s="116">
        <f t="shared" si="159"/>
        <v>0</v>
      </c>
      <c r="BY295" s="116">
        <f t="shared" si="160"/>
        <v>0</v>
      </c>
      <c r="BZ295" s="116">
        <f t="shared" si="161"/>
        <v>0</v>
      </c>
      <c r="CA295" s="116">
        <f t="shared" si="162"/>
        <v>0</v>
      </c>
      <c r="CB295" s="116">
        <f t="shared" si="163"/>
        <v>0</v>
      </c>
      <c r="CC295" s="116">
        <f t="shared" si="164"/>
        <v>0</v>
      </c>
      <c r="CD295" s="116">
        <f t="shared" si="165"/>
        <v>0</v>
      </c>
      <c r="CE295" s="116">
        <f t="shared" si="166"/>
        <v>0</v>
      </c>
      <c r="CF295" s="116">
        <f t="shared" si="167"/>
        <v>0</v>
      </c>
      <c r="CG295" s="116">
        <f t="shared" si="168"/>
        <v>0</v>
      </c>
      <c r="CH295" s="116">
        <f t="shared" si="169"/>
        <v>0</v>
      </c>
      <c r="CI295" s="116">
        <f t="shared" si="170"/>
        <v>0</v>
      </c>
      <c r="CJ295" s="116">
        <f t="shared" si="171"/>
        <v>0</v>
      </c>
      <c r="CK295" s="116">
        <f t="shared" si="172"/>
        <v>0</v>
      </c>
      <c r="CL295" s="116">
        <f t="shared" si="173"/>
        <v>0</v>
      </c>
      <c r="CM295" s="116">
        <f t="shared" si="174"/>
        <v>0</v>
      </c>
      <c r="CN295" s="116">
        <f t="shared" si="175"/>
        <v>0</v>
      </c>
      <c r="CO295" s="116">
        <f t="shared" si="176"/>
        <v>0</v>
      </c>
      <c r="CP295" s="116">
        <f t="shared" si="177"/>
        <v>0</v>
      </c>
      <c r="CQ295" s="116">
        <f t="shared" si="178"/>
        <v>0</v>
      </c>
      <c r="CR295" s="116">
        <f t="shared" si="179"/>
        <v>0</v>
      </c>
      <c r="CS295" s="116">
        <f t="shared" si="180"/>
        <v>0</v>
      </c>
      <c r="CT295" s="116">
        <f t="shared" si="181"/>
        <v>0</v>
      </c>
      <c r="CU295" s="116">
        <f t="shared" si="182"/>
        <v>0</v>
      </c>
    </row>
    <row r="296" spans="5:99">
      <c r="E296" s="106"/>
      <c r="F296" s="109"/>
      <c r="G296" s="109"/>
      <c r="H296" s="109"/>
      <c r="I296" s="109"/>
      <c r="J296" s="110" t="str">
        <f t="shared" si="158"/>
        <v/>
      </c>
      <c r="K296" s="116">
        <f>IF(MONTH($B296)=1,IF($G296=Paramètres!H$2,$D296,0),0)</f>
        <v>0</v>
      </c>
      <c r="L296" s="116">
        <f>IF(OR(MONTH($B296)=1,MONTH($B296)=2,MONTH($B296)=3),IF($G296=Paramètres!H$3,$D296,0),0)</f>
        <v>0</v>
      </c>
      <c r="M296" s="116">
        <f>IF(OR(MONTH($B296)=1,MONTH($B296)=2,MONTH($B296)=3),IF($G296=Paramètres!H$4,$D296,0),0)</f>
        <v>0</v>
      </c>
      <c r="N296" s="116">
        <f>IF(OR(MONTH($B296)=1,MONTH($B296)=2,MONTH($B296)=3),IF($G296=Paramètres!H$5,$D296,0),0)</f>
        <v>0</v>
      </c>
      <c r="O296" s="116">
        <f>IF(MONTH($B296)=1,IF($G296=Paramètres!F$4,$D296,0),0)</f>
        <v>0</v>
      </c>
      <c r="P296" s="116">
        <f>IF(MONTH($B296)=2,IF($G296=Paramètres!$H$2,$D296,0),0)</f>
        <v>0</v>
      </c>
      <c r="Q296" s="116">
        <f>IF(MONTH($B296)=2,IF($G296=Paramètres!$F$4,$D296,0),0)</f>
        <v>0</v>
      </c>
      <c r="R296" s="116">
        <f>IF(MONTH($B296)=3,IF($G296=Paramètres!$H$2,$D296,0),0)</f>
        <v>0</v>
      </c>
      <c r="S296" s="116">
        <f>IF(MONTH($B296)=3,IF($G296=Paramètres!$F$4,$D296,0),0)</f>
        <v>0</v>
      </c>
      <c r="T296" s="116">
        <f>IF(MONTH($B296)=4,IF($G296=Paramètres!$H$2,$D296,0),0)</f>
        <v>0</v>
      </c>
      <c r="U296" s="116">
        <f>IF(OR(MONTH($B296)=4,MONTH($B296)=5,MONTH($B296)=6),IF($G296=Paramètres!$H$3,$D296,0),0)</f>
        <v>0</v>
      </c>
      <c r="V296" s="116">
        <f>IF(OR(MONTH($B296)=4,MONTH($B296)=5,MONTH($B296)=6),IF($G296=Paramètres!$H$4,$D296,0),0)</f>
        <v>0</v>
      </c>
      <c r="W296" s="116">
        <f>IF(OR(MONTH($B296)=4,MONTH($B296)=5,MONTH($B296)=6),IF($G296=Paramètres!$H$5,$D296,0),0)</f>
        <v>0</v>
      </c>
      <c r="X296" s="116">
        <f>IF(MONTH($B296)=4,IF($G296=Paramètres!$F$4,$D296,0),0)</f>
        <v>0</v>
      </c>
      <c r="Y296" s="116">
        <f>IF(MONTH($B296)=5,IF($G296=Paramètres!$H$2,$D296,0),0)</f>
        <v>0</v>
      </c>
      <c r="Z296" s="116">
        <f>IF(MONTH($B296)=5,IF($G296=Paramètres!$F$4,$D296,0),0)</f>
        <v>0</v>
      </c>
      <c r="AA296" s="116">
        <f>IF(MONTH($B296)=6,IF($G296=Paramètres!$H$2,$D296,0),0)</f>
        <v>0</v>
      </c>
      <c r="AB296" s="116">
        <f>IF(MONTH($B296)=6,IF($G296=Paramètres!$F$4,$D296,0),0)</f>
        <v>0</v>
      </c>
      <c r="AC296" s="116">
        <f>IF(MONTH($B296)=7,IF($G296=Paramètres!$H$2,$D296,0),0)</f>
        <v>0</v>
      </c>
      <c r="AD296" s="116">
        <f>IF(OR(MONTH($B296)=7,MONTH($B296)=8,MONTH($B296)=9),IF($G296=Paramètres!$H$3,$D296,0),0)</f>
        <v>0</v>
      </c>
      <c r="AE296" s="116">
        <f>IF(OR(MONTH($B296)=7,MONTH($B296)=8,MONTH($B296)=9),IF($G296=Paramètres!$H$4,$D296,0),0)</f>
        <v>0</v>
      </c>
      <c r="AF296" s="116">
        <f>IF(OR(MONTH($B296)=7,MONTH($B296)=8,MONTH($B296)=9),IF($G296=Paramètres!$H$5,$D296,0),0)</f>
        <v>0</v>
      </c>
      <c r="AG296" s="116">
        <f>IF(MONTH($B296)=7,IF($G296=Paramètres!$F$4,$D296,0),0)</f>
        <v>0</v>
      </c>
      <c r="AH296" s="116">
        <f>IF(MONTH($B296)=8,IF($G296=Paramètres!$H$2,$D296,0),0)</f>
        <v>0</v>
      </c>
      <c r="AI296" s="116">
        <f>IF(MONTH($B296)=8,IF($G296=Paramètres!$F$4,$D296,0),0)</f>
        <v>0</v>
      </c>
      <c r="AJ296" s="116">
        <f>IF(MONTH($B296)=9,IF($G296=Paramètres!$H$2,$D296,0),0)</f>
        <v>0</v>
      </c>
      <c r="AK296" s="116">
        <f>IF(MONTH($B296)=9,IF($G296=Paramètres!$F$4,$D296,0),0)</f>
        <v>0</v>
      </c>
      <c r="AL296" s="116">
        <f>IF(MONTH($B296)=10,IF($G296=Paramètres!$H$2,$D296,0),0)</f>
        <v>0</v>
      </c>
      <c r="AM296" s="116">
        <f>IF(OR(MONTH($B296)=10,MONTH($B296)=11,MONTH($B296)=12),IF($G296=Paramètres!$H$3,$D296,0),0)</f>
        <v>0</v>
      </c>
      <c r="AN296" s="116">
        <f>IF(OR(MONTH($B296)=10,MONTH($B296)=11,MONTH($B296)=12),IF($G296=Paramètres!$H$4,$D296,0),0)</f>
        <v>0</v>
      </c>
      <c r="AO296" s="116">
        <f>IF(OR(MONTH($B296)=10,MONTH($B296)=11,MONTH($B296)=12),IF($G296=Paramètres!$H$5,$D296,0),0)</f>
        <v>0</v>
      </c>
      <c r="AP296" s="116">
        <f>IF(MONTH($B296)=10,IF($G296=Paramètres!$F$4,$D296,0),0)</f>
        <v>0</v>
      </c>
      <c r="AQ296" s="116">
        <f>IF(MONTH($B296)=11,IF($G296=Paramètres!$H$2,$D296,0),0)</f>
        <v>0</v>
      </c>
      <c r="AR296" s="116">
        <f>IF(MONTH($B296)=11,IF($G296=Paramètres!$F$4,$D296,0),0)</f>
        <v>0</v>
      </c>
      <c r="AS296" s="116">
        <f>IF(MONTH($B296)=12,IF($G296=Paramètres!$H$2,$D296,0),0)</f>
        <v>0</v>
      </c>
      <c r="AT296" s="116">
        <f>IF(MONTH($B296)=12,IF($G296=Paramètres!$F$4,$D296,0),0)</f>
        <v>0</v>
      </c>
      <c r="AU296" s="116">
        <f>IF($G296=Paramètres!D$2,$D296,0)</f>
        <v>0</v>
      </c>
      <c r="AV296" s="116">
        <f>IF($G296=Paramètres!D$3,$D296,0)</f>
        <v>0</v>
      </c>
      <c r="AW296" s="116">
        <f>IF($G296=Paramètres!D$4,$D296,0)</f>
        <v>0</v>
      </c>
      <c r="AX296" s="116">
        <f>IF($G296=Paramètres!D$5,$D296,0)</f>
        <v>0</v>
      </c>
      <c r="AY296" s="116">
        <f>IF($G296=Paramètres!D$6,$D296,0)</f>
        <v>0</v>
      </c>
      <c r="AZ296" s="116">
        <f>IF($G296=Paramètres!D$7,$D296,0)</f>
        <v>0</v>
      </c>
      <c r="BA296" s="116">
        <f>IF($G296=Paramètres!D$8,$D296,0)</f>
        <v>0</v>
      </c>
      <c r="BB296" s="116">
        <f>IF($G296=Paramètres!D$9,$D296,0)</f>
        <v>0</v>
      </c>
      <c r="BC296" s="116">
        <f>IF($G296=Paramètres!D$10,$D296,0)</f>
        <v>0</v>
      </c>
      <c r="BD296" s="116">
        <f>IF($G296=Paramètres!D$11,$D296,0)</f>
        <v>0</v>
      </c>
      <c r="BE296" s="116">
        <f>IF($G296=Paramètres!D$12,$D296,0)</f>
        <v>0</v>
      </c>
      <c r="BF296" s="116">
        <f>IF($G296=Paramètres!E$2,$D296,0)</f>
        <v>0</v>
      </c>
      <c r="BG296" s="116">
        <f>IF($G296=Paramètres!E$3,$D296,0)</f>
        <v>0</v>
      </c>
      <c r="BH296" s="116">
        <f>IF($G296=Paramètres!E$4,$D296,0)</f>
        <v>0</v>
      </c>
      <c r="BI296" s="116">
        <f>IF($G296=Paramètres!F$2,$D296,0)</f>
        <v>0</v>
      </c>
      <c r="BJ296" s="116">
        <f>IF($G296=Paramètres!F$3,$D296,0)</f>
        <v>0</v>
      </c>
      <c r="BK296" s="116">
        <f>IF($G296=Paramètres!F$5,$D296,0)</f>
        <v>0</v>
      </c>
      <c r="BL296" s="116">
        <f>IF($G296=Paramètres!F$6,$D296,0)</f>
        <v>0</v>
      </c>
      <c r="BM296" s="116">
        <f>IF($G296=Paramètres!F$7,$D296,0)</f>
        <v>0</v>
      </c>
      <c r="BN296" s="116">
        <f>IF($G296=Paramètres!F$8,$D296,0)</f>
        <v>0</v>
      </c>
      <c r="BO296" s="116">
        <f>IF($G296=Paramètres!F$9,$D296,0)</f>
        <v>0</v>
      </c>
      <c r="BP296" s="116">
        <f t="shared" si="157"/>
        <v>0</v>
      </c>
      <c r="BQ296" s="116">
        <f>IF($G296=Paramètres!H$6,$D296,0)</f>
        <v>0</v>
      </c>
      <c r="BR296" s="116">
        <f>IF($G296=Paramètres!I$2,$D296,0)</f>
        <v>0</v>
      </c>
      <c r="BS296" s="116">
        <f>IF($G296=Paramètres!I$3,$D296,0)</f>
        <v>0</v>
      </c>
      <c r="BT296" s="116">
        <f>IF($G296=Paramètres!I$4,$D296,0)</f>
        <v>0</v>
      </c>
      <c r="BU296" s="116">
        <f>IF($G296=Paramètres!J$2,$D296,0)</f>
        <v>0</v>
      </c>
      <c r="BV296" s="116">
        <f>IF($G296=Paramètres!J$3,$D296,0)</f>
        <v>0</v>
      </c>
      <c r="BW296" s="116">
        <f>IF($G296=Paramètres!J$4,$D296,0)</f>
        <v>0</v>
      </c>
      <c r="BX296" s="116">
        <f t="shared" si="159"/>
        <v>0</v>
      </c>
      <c r="BY296" s="116">
        <f t="shared" si="160"/>
        <v>0</v>
      </c>
      <c r="BZ296" s="116">
        <f t="shared" si="161"/>
        <v>0</v>
      </c>
      <c r="CA296" s="116">
        <f t="shared" si="162"/>
        <v>0</v>
      </c>
      <c r="CB296" s="116">
        <f t="shared" si="163"/>
        <v>0</v>
      </c>
      <c r="CC296" s="116">
        <f t="shared" si="164"/>
        <v>0</v>
      </c>
      <c r="CD296" s="116">
        <f t="shared" si="165"/>
        <v>0</v>
      </c>
      <c r="CE296" s="116">
        <f t="shared" si="166"/>
        <v>0</v>
      </c>
      <c r="CF296" s="116">
        <f t="shared" si="167"/>
        <v>0</v>
      </c>
      <c r="CG296" s="116">
        <f t="shared" si="168"/>
        <v>0</v>
      </c>
      <c r="CH296" s="116">
        <f t="shared" si="169"/>
        <v>0</v>
      </c>
      <c r="CI296" s="116">
        <f t="shared" si="170"/>
        <v>0</v>
      </c>
      <c r="CJ296" s="116">
        <f t="shared" si="171"/>
        <v>0</v>
      </c>
      <c r="CK296" s="116">
        <f t="shared" si="172"/>
        <v>0</v>
      </c>
      <c r="CL296" s="116">
        <f t="shared" si="173"/>
        <v>0</v>
      </c>
      <c r="CM296" s="116">
        <f t="shared" si="174"/>
        <v>0</v>
      </c>
      <c r="CN296" s="116">
        <f t="shared" si="175"/>
        <v>0</v>
      </c>
      <c r="CO296" s="116">
        <f t="shared" si="176"/>
        <v>0</v>
      </c>
      <c r="CP296" s="116">
        <f t="shared" si="177"/>
        <v>0</v>
      </c>
      <c r="CQ296" s="116">
        <f t="shared" si="178"/>
        <v>0</v>
      </c>
      <c r="CR296" s="116">
        <f t="shared" si="179"/>
        <v>0</v>
      </c>
      <c r="CS296" s="116">
        <f t="shared" si="180"/>
        <v>0</v>
      </c>
      <c r="CT296" s="116">
        <f t="shared" si="181"/>
        <v>0</v>
      </c>
      <c r="CU296" s="116">
        <f t="shared" si="182"/>
        <v>0</v>
      </c>
    </row>
    <row r="297" spans="5:99">
      <c r="E297" s="106"/>
      <c r="F297" s="109"/>
      <c r="G297" s="109"/>
      <c r="H297" s="109"/>
      <c r="I297" s="109"/>
      <c r="J297" s="110" t="str">
        <f t="shared" si="158"/>
        <v/>
      </c>
      <c r="K297" s="116">
        <f>IF(MONTH($B297)=1,IF($G297=Paramètres!H$2,$D297,0),0)</f>
        <v>0</v>
      </c>
      <c r="L297" s="116">
        <f>IF(OR(MONTH($B297)=1,MONTH($B297)=2,MONTH($B297)=3),IF($G297=Paramètres!H$3,$D297,0),0)</f>
        <v>0</v>
      </c>
      <c r="M297" s="116">
        <f>IF(OR(MONTH($B297)=1,MONTH($B297)=2,MONTH($B297)=3),IF($G297=Paramètres!H$4,$D297,0),0)</f>
        <v>0</v>
      </c>
      <c r="N297" s="116">
        <f>IF(OR(MONTH($B297)=1,MONTH($B297)=2,MONTH($B297)=3),IF($G297=Paramètres!H$5,$D297,0),0)</f>
        <v>0</v>
      </c>
      <c r="O297" s="116">
        <f>IF(MONTH($B297)=1,IF($G297=Paramètres!F$4,$D297,0),0)</f>
        <v>0</v>
      </c>
      <c r="P297" s="116">
        <f>IF(MONTH($B297)=2,IF($G297=Paramètres!$H$2,$D297,0),0)</f>
        <v>0</v>
      </c>
      <c r="Q297" s="116">
        <f>IF(MONTH($B297)=2,IF($G297=Paramètres!$F$4,$D297,0),0)</f>
        <v>0</v>
      </c>
      <c r="R297" s="116">
        <f>IF(MONTH($B297)=3,IF($G297=Paramètres!$H$2,$D297,0),0)</f>
        <v>0</v>
      </c>
      <c r="S297" s="116">
        <f>IF(MONTH($B297)=3,IF($G297=Paramètres!$F$4,$D297,0),0)</f>
        <v>0</v>
      </c>
      <c r="T297" s="116">
        <f>IF(MONTH($B297)=4,IF($G297=Paramètres!$H$2,$D297,0),0)</f>
        <v>0</v>
      </c>
      <c r="U297" s="116">
        <f>IF(OR(MONTH($B297)=4,MONTH($B297)=5,MONTH($B297)=6),IF($G297=Paramètres!$H$3,$D297,0),0)</f>
        <v>0</v>
      </c>
      <c r="V297" s="116">
        <f>IF(OR(MONTH($B297)=4,MONTH($B297)=5,MONTH($B297)=6),IF($G297=Paramètres!$H$4,$D297,0),0)</f>
        <v>0</v>
      </c>
      <c r="W297" s="116">
        <f>IF(OR(MONTH($B297)=4,MONTH($B297)=5,MONTH($B297)=6),IF($G297=Paramètres!$H$5,$D297,0),0)</f>
        <v>0</v>
      </c>
      <c r="X297" s="116">
        <f>IF(MONTH($B297)=4,IF($G297=Paramètres!$F$4,$D297,0),0)</f>
        <v>0</v>
      </c>
      <c r="Y297" s="116">
        <f>IF(MONTH($B297)=5,IF($G297=Paramètres!$H$2,$D297,0),0)</f>
        <v>0</v>
      </c>
      <c r="Z297" s="116">
        <f>IF(MONTH($B297)=5,IF($G297=Paramètres!$F$4,$D297,0),0)</f>
        <v>0</v>
      </c>
      <c r="AA297" s="116">
        <f>IF(MONTH($B297)=6,IF($G297=Paramètres!$H$2,$D297,0),0)</f>
        <v>0</v>
      </c>
      <c r="AB297" s="116">
        <f>IF(MONTH($B297)=6,IF($G297=Paramètres!$F$4,$D297,0),0)</f>
        <v>0</v>
      </c>
      <c r="AC297" s="116">
        <f>IF(MONTH($B297)=7,IF($G297=Paramètres!$H$2,$D297,0),0)</f>
        <v>0</v>
      </c>
      <c r="AD297" s="116">
        <f>IF(OR(MONTH($B297)=7,MONTH($B297)=8,MONTH($B297)=9),IF($G297=Paramètres!$H$3,$D297,0),0)</f>
        <v>0</v>
      </c>
      <c r="AE297" s="116">
        <f>IF(OR(MONTH($B297)=7,MONTH($B297)=8,MONTH($B297)=9),IF($G297=Paramètres!$H$4,$D297,0),0)</f>
        <v>0</v>
      </c>
      <c r="AF297" s="116">
        <f>IF(OR(MONTH($B297)=7,MONTH($B297)=8,MONTH($B297)=9),IF($G297=Paramètres!$H$5,$D297,0),0)</f>
        <v>0</v>
      </c>
      <c r="AG297" s="116">
        <f>IF(MONTH($B297)=7,IF($G297=Paramètres!$F$4,$D297,0),0)</f>
        <v>0</v>
      </c>
      <c r="AH297" s="116">
        <f>IF(MONTH($B297)=8,IF($G297=Paramètres!$H$2,$D297,0),0)</f>
        <v>0</v>
      </c>
      <c r="AI297" s="116">
        <f>IF(MONTH($B297)=8,IF($G297=Paramètres!$F$4,$D297,0),0)</f>
        <v>0</v>
      </c>
      <c r="AJ297" s="116">
        <f>IF(MONTH($B297)=9,IF($G297=Paramètres!$H$2,$D297,0),0)</f>
        <v>0</v>
      </c>
      <c r="AK297" s="116">
        <f>IF(MONTH($B297)=9,IF($G297=Paramètres!$F$4,$D297,0),0)</f>
        <v>0</v>
      </c>
      <c r="AL297" s="116">
        <f>IF(MONTH($B297)=10,IF($G297=Paramètres!$H$2,$D297,0),0)</f>
        <v>0</v>
      </c>
      <c r="AM297" s="116">
        <f>IF(OR(MONTH($B297)=10,MONTH($B297)=11,MONTH($B297)=12),IF($G297=Paramètres!$H$3,$D297,0),0)</f>
        <v>0</v>
      </c>
      <c r="AN297" s="116">
        <f>IF(OR(MONTH($B297)=10,MONTH($B297)=11,MONTH($B297)=12),IF($G297=Paramètres!$H$4,$D297,0),0)</f>
        <v>0</v>
      </c>
      <c r="AO297" s="116">
        <f>IF(OR(MONTH($B297)=10,MONTH($B297)=11,MONTH($B297)=12),IF($G297=Paramètres!$H$5,$D297,0),0)</f>
        <v>0</v>
      </c>
      <c r="AP297" s="116">
        <f>IF(MONTH($B297)=10,IF($G297=Paramètres!$F$4,$D297,0),0)</f>
        <v>0</v>
      </c>
      <c r="AQ297" s="116">
        <f>IF(MONTH($B297)=11,IF($G297=Paramètres!$H$2,$D297,0),0)</f>
        <v>0</v>
      </c>
      <c r="AR297" s="116">
        <f>IF(MONTH($B297)=11,IF($G297=Paramètres!$F$4,$D297,0),0)</f>
        <v>0</v>
      </c>
      <c r="AS297" s="116">
        <f>IF(MONTH($B297)=12,IF($G297=Paramètres!$H$2,$D297,0),0)</f>
        <v>0</v>
      </c>
      <c r="AT297" s="116">
        <f>IF(MONTH($B297)=12,IF($G297=Paramètres!$F$4,$D297,0),0)</f>
        <v>0</v>
      </c>
      <c r="AU297" s="116">
        <f>IF($G297=Paramètres!D$2,$D297,0)</f>
        <v>0</v>
      </c>
      <c r="AV297" s="116">
        <f>IF($G297=Paramètres!D$3,$D297,0)</f>
        <v>0</v>
      </c>
      <c r="AW297" s="116">
        <f>IF($G297=Paramètres!D$4,$D297,0)</f>
        <v>0</v>
      </c>
      <c r="AX297" s="116">
        <f>IF($G297=Paramètres!D$5,$D297,0)</f>
        <v>0</v>
      </c>
      <c r="AY297" s="116">
        <f>IF($G297=Paramètres!D$6,$D297,0)</f>
        <v>0</v>
      </c>
      <c r="AZ297" s="116">
        <f>IF($G297=Paramètres!D$7,$D297,0)</f>
        <v>0</v>
      </c>
      <c r="BA297" s="116">
        <f>IF($G297=Paramètres!D$8,$D297,0)</f>
        <v>0</v>
      </c>
      <c r="BB297" s="116">
        <f>IF($G297=Paramètres!D$9,$D297,0)</f>
        <v>0</v>
      </c>
      <c r="BC297" s="116">
        <f>IF($G297=Paramètres!D$10,$D297,0)</f>
        <v>0</v>
      </c>
      <c r="BD297" s="116">
        <f>IF($G297=Paramètres!D$11,$D297,0)</f>
        <v>0</v>
      </c>
      <c r="BE297" s="116">
        <f>IF($G297=Paramètres!D$12,$D297,0)</f>
        <v>0</v>
      </c>
      <c r="BF297" s="116">
        <f>IF($G297=Paramètres!E$2,$D297,0)</f>
        <v>0</v>
      </c>
      <c r="BG297" s="116">
        <f>IF($G297=Paramètres!E$3,$D297,0)</f>
        <v>0</v>
      </c>
      <c r="BH297" s="116">
        <f>IF($G297=Paramètres!E$4,$D297,0)</f>
        <v>0</v>
      </c>
      <c r="BI297" s="116">
        <f>IF($G297=Paramètres!F$2,$D297,0)</f>
        <v>0</v>
      </c>
      <c r="BJ297" s="116">
        <f>IF($G297=Paramètres!F$3,$D297,0)</f>
        <v>0</v>
      </c>
      <c r="BK297" s="116">
        <f>IF($G297=Paramètres!F$5,$D297,0)</f>
        <v>0</v>
      </c>
      <c r="BL297" s="116">
        <f>IF($G297=Paramètres!F$6,$D297,0)</f>
        <v>0</v>
      </c>
      <c r="BM297" s="116">
        <f>IF($G297=Paramètres!F$7,$D297,0)</f>
        <v>0</v>
      </c>
      <c r="BN297" s="116">
        <f>IF($G297=Paramètres!F$8,$D297,0)</f>
        <v>0</v>
      </c>
      <c r="BO297" s="116">
        <f>IF($G297=Paramètres!F$9,$D297,0)</f>
        <v>0</v>
      </c>
      <c r="BP297" s="116">
        <f t="shared" si="157"/>
        <v>0</v>
      </c>
      <c r="BQ297" s="116">
        <f>IF($G297=Paramètres!H$6,$D297,0)</f>
        <v>0</v>
      </c>
      <c r="BR297" s="116">
        <f>IF($G297=Paramètres!I$2,$D297,0)</f>
        <v>0</v>
      </c>
      <c r="BS297" s="116">
        <f>IF($G297=Paramètres!I$3,$D297,0)</f>
        <v>0</v>
      </c>
      <c r="BT297" s="116">
        <f>IF($G297=Paramètres!I$4,$D297,0)</f>
        <v>0</v>
      </c>
      <c r="BU297" s="116">
        <f>IF($G297=Paramètres!J$2,$D297,0)</f>
        <v>0</v>
      </c>
      <c r="BV297" s="116">
        <f>IF($G297=Paramètres!J$3,$D297,0)</f>
        <v>0</v>
      </c>
      <c r="BW297" s="116">
        <f>IF($G297=Paramètres!J$4,$D297,0)</f>
        <v>0</v>
      </c>
      <c r="BX297" s="116">
        <f t="shared" si="159"/>
        <v>0</v>
      </c>
      <c r="BY297" s="116">
        <f t="shared" si="160"/>
        <v>0</v>
      </c>
      <c r="BZ297" s="116">
        <f t="shared" si="161"/>
        <v>0</v>
      </c>
      <c r="CA297" s="116">
        <f t="shared" si="162"/>
        <v>0</v>
      </c>
      <c r="CB297" s="116">
        <f t="shared" si="163"/>
        <v>0</v>
      </c>
      <c r="CC297" s="116">
        <f t="shared" si="164"/>
        <v>0</v>
      </c>
      <c r="CD297" s="116">
        <f t="shared" si="165"/>
        <v>0</v>
      </c>
      <c r="CE297" s="116">
        <f t="shared" si="166"/>
        <v>0</v>
      </c>
      <c r="CF297" s="116">
        <f t="shared" si="167"/>
        <v>0</v>
      </c>
      <c r="CG297" s="116">
        <f t="shared" si="168"/>
        <v>0</v>
      </c>
      <c r="CH297" s="116">
        <f t="shared" si="169"/>
        <v>0</v>
      </c>
      <c r="CI297" s="116">
        <f t="shared" si="170"/>
        <v>0</v>
      </c>
      <c r="CJ297" s="116">
        <f t="shared" si="171"/>
        <v>0</v>
      </c>
      <c r="CK297" s="116">
        <f t="shared" si="172"/>
        <v>0</v>
      </c>
      <c r="CL297" s="116">
        <f t="shared" si="173"/>
        <v>0</v>
      </c>
      <c r="CM297" s="116">
        <f t="shared" si="174"/>
        <v>0</v>
      </c>
      <c r="CN297" s="116">
        <f t="shared" si="175"/>
        <v>0</v>
      </c>
      <c r="CO297" s="116">
        <f t="shared" si="176"/>
        <v>0</v>
      </c>
      <c r="CP297" s="116">
        <f t="shared" si="177"/>
        <v>0</v>
      </c>
      <c r="CQ297" s="116">
        <f t="shared" si="178"/>
        <v>0</v>
      </c>
      <c r="CR297" s="116">
        <f t="shared" si="179"/>
        <v>0</v>
      </c>
      <c r="CS297" s="116">
        <f t="shared" si="180"/>
        <v>0</v>
      </c>
      <c r="CT297" s="116">
        <f t="shared" si="181"/>
        <v>0</v>
      </c>
      <c r="CU297" s="116">
        <f t="shared" si="182"/>
        <v>0</v>
      </c>
    </row>
    <row r="298" spans="5:99">
      <c r="E298" s="106"/>
      <c r="F298" s="109"/>
      <c r="G298" s="109"/>
      <c r="H298" s="109"/>
      <c r="I298" s="109"/>
      <c r="J298" s="110" t="str">
        <f t="shared" si="158"/>
        <v/>
      </c>
      <c r="K298" s="116">
        <f>IF(MONTH($B298)=1,IF($G298=Paramètres!H$2,$D298,0),0)</f>
        <v>0</v>
      </c>
      <c r="L298" s="116">
        <f>IF(OR(MONTH($B298)=1,MONTH($B298)=2,MONTH($B298)=3),IF($G298=Paramètres!H$3,$D298,0),0)</f>
        <v>0</v>
      </c>
      <c r="M298" s="116">
        <f>IF(OR(MONTH($B298)=1,MONTH($B298)=2,MONTH($B298)=3),IF($G298=Paramètres!H$4,$D298,0),0)</f>
        <v>0</v>
      </c>
      <c r="N298" s="116">
        <f>IF(OR(MONTH($B298)=1,MONTH($B298)=2,MONTH($B298)=3),IF($G298=Paramètres!H$5,$D298,0),0)</f>
        <v>0</v>
      </c>
      <c r="O298" s="116">
        <f>IF(MONTH($B298)=1,IF($G298=Paramètres!F$4,$D298,0),0)</f>
        <v>0</v>
      </c>
      <c r="P298" s="116">
        <f>IF(MONTH($B298)=2,IF($G298=Paramètres!$H$2,$D298,0),0)</f>
        <v>0</v>
      </c>
      <c r="Q298" s="116">
        <f>IF(MONTH($B298)=2,IF($G298=Paramètres!$F$4,$D298,0),0)</f>
        <v>0</v>
      </c>
      <c r="R298" s="116">
        <f>IF(MONTH($B298)=3,IF($G298=Paramètres!$H$2,$D298,0),0)</f>
        <v>0</v>
      </c>
      <c r="S298" s="116">
        <f>IF(MONTH($B298)=3,IF($G298=Paramètres!$F$4,$D298,0),0)</f>
        <v>0</v>
      </c>
      <c r="T298" s="116">
        <f>IF(MONTH($B298)=4,IF($G298=Paramètres!$H$2,$D298,0),0)</f>
        <v>0</v>
      </c>
      <c r="U298" s="116">
        <f>IF(OR(MONTH($B298)=4,MONTH($B298)=5,MONTH($B298)=6),IF($G298=Paramètres!$H$3,$D298,0),0)</f>
        <v>0</v>
      </c>
      <c r="V298" s="116">
        <f>IF(OR(MONTH($B298)=4,MONTH($B298)=5,MONTH($B298)=6),IF($G298=Paramètres!$H$4,$D298,0),0)</f>
        <v>0</v>
      </c>
      <c r="W298" s="116">
        <f>IF(OR(MONTH($B298)=4,MONTH($B298)=5,MONTH($B298)=6),IF($G298=Paramètres!$H$5,$D298,0),0)</f>
        <v>0</v>
      </c>
      <c r="X298" s="116">
        <f>IF(MONTH($B298)=4,IF($G298=Paramètres!$F$4,$D298,0),0)</f>
        <v>0</v>
      </c>
      <c r="Y298" s="116">
        <f>IF(MONTH($B298)=5,IF($G298=Paramètres!$H$2,$D298,0),0)</f>
        <v>0</v>
      </c>
      <c r="Z298" s="116">
        <f>IF(MONTH($B298)=5,IF($G298=Paramètres!$F$4,$D298,0),0)</f>
        <v>0</v>
      </c>
      <c r="AA298" s="116">
        <f>IF(MONTH($B298)=6,IF($G298=Paramètres!$H$2,$D298,0),0)</f>
        <v>0</v>
      </c>
      <c r="AB298" s="116">
        <f>IF(MONTH($B298)=6,IF($G298=Paramètres!$F$4,$D298,0),0)</f>
        <v>0</v>
      </c>
      <c r="AC298" s="116">
        <f>IF(MONTH($B298)=7,IF($G298=Paramètres!$H$2,$D298,0),0)</f>
        <v>0</v>
      </c>
      <c r="AD298" s="116">
        <f>IF(OR(MONTH($B298)=7,MONTH($B298)=8,MONTH($B298)=9),IF($G298=Paramètres!$H$3,$D298,0),0)</f>
        <v>0</v>
      </c>
      <c r="AE298" s="116">
        <f>IF(OR(MONTH($B298)=7,MONTH($B298)=8,MONTH($B298)=9),IF($G298=Paramètres!$H$4,$D298,0),0)</f>
        <v>0</v>
      </c>
      <c r="AF298" s="116">
        <f>IF(OR(MONTH($B298)=7,MONTH($B298)=8,MONTH($B298)=9),IF($G298=Paramètres!$H$5,$D298,0),0)</f>
        <v>0</v>
      </c>
      <c r="AG298" s="116">
        <f>IF(MONTH($B298)=7,IF($G298=Paramètres!$F$4,$D298,0),0)</f>
        <v>0</v>
      </c>
      <c r="AH298" s="116">
        <f>IF(MONTH($B298)=8,IF($G298=Paramètres!$H$2,$D298,0),0)</f>
        <v>0</v>
      </c>
      <c r="AI298" s="116">
        <f>IF(MONTH($B298)=8,IF($G298=Paramètres!$F$4,$D298,0),0)</f>
        <v>0</v>
      </c>
      <c r="AJ298" s="116">
        <f>IF(MONTH($B298)=9,IF($G298=Paramètres!$H$2,$D298,0),0)</f>
        <v>0</v>
      </c>
      <c r="AK298" s="116">
        <f>IF(MONTH($B298)=9,IF($G298=Paramètres!$F$4,$D298,0),0)</f>
        <v>0</v>
      </c>
      <c r="AL298" s="116">
        <f>IF(MONTH($B298)=10,IF($G298=Paramètres!$H$2,$D298,0),0)</f>
        <v>0</v>
      </c>
      <c r="AM298" s="116">
        <f>IF(OR(MONTH($B298)=10,MONTH($B298)=11,MONTH($B298)=12),IF($G298=Paramètres!$H$3,$D298,0),0)</f>
        <v>0</v>
      </c>
      <c r="AN298" s="116">
        <f>IF(OR(MONTH($B298)=10,MONTH($B298)=11,MONTH($B298)=12),IF($G298=Paramètres!$H$4,$D298,0),0)</f>
        <v>0</v>
      </c>
      <c r="AO298" s="116">
        <f>IF(OR(MONTH($B298)=10,MONTH($B298)=11,MONTH($B298)=12),IF($G298=Paramètres!$H$5,$D298,0),0)</f>
        <v>0</v>
      </c>
      <c r="AP298" s="116">
        <f>IF(MONTH($B298)=10,IF($G298=Paramètres!$F$4,$D298,0),0)</f>
        <v>0</v>
      </c>
      <c r="AQ298" s="116">
        <f>IF(MONTH($B298)=11,IF($G298=Paramètres!$H$2,$D298,0),0)</f>
        <v>0</v>
      </c>
      <c r="AR298" s="116">
        <f>IF(MONTH($B298)=11,IF($G298=Paramètres!$F$4,$D298,0),0)</f>
        <v>0</v>
      </c>
      <c r="AS298" s="116">
        <f>IF(MONTH($B298)=12,IF($G298=Paramètres!$H$2,$D298,0),0)</f>
        <v>0</v>
      </c>
      <c r="AT298" s="116">
        <f>IF(MONTH($B298)=12,IF($G298=Paramètres!$F$4,$D298,0),0)</f>
        <v>0</v>
      </c>
      <c r="AU298" s="116">
        <f>IF($G298=Paramètres!D$2,$D298,0)</f>
        <v>0</v>
      </c>
      <c r="AV298" s="116">
        <f>IF($G298=Paramètres!D$3,$D298,0)</f>
        <v>0</v>
      </c>
      <c r="AW298" s="116">
        <f>IF($G298=Paramètres!D$4,$D298,0)</f>
        <v>0</v>
      </c>
      <c r="AX298" s="116">
        <f>IF($G298=Paramètres!D$5,$D298,0)</f>
        <v>0</v>
      </c>
      <c r="AY298" s="116">
        <f>IF($G298=Paramètres!D$6,$D298,0)</f>
        <v>0</v>
      </c>
      <c r="AZ298" s="116">
        <f>IF($G298=Paramètres!D$7,$D298,0)</f>
        <v>0</v>
      </c>
      <c r="BA298" s="116">
        <f>IF($G298=Paramètres!D$8,$D298,0)</f>
        <v>0</v>
      </c>
      <c r="BB298" s="116">
        <f>IF($G298=Paramètres!D$9,$D298,0)</f>
        <v>0</v>
      </c>
      <c r="BC298" s="116">
        <f>IF($G298=Paramètres!D$10,$D298,0)</f>
        <v>0</v>
      </c>
      <c r="BD298" s="116">
        <f>IF($G298=Paramètres!D$11,$D298,0)</f>
        <v>0</v>
      </c>
      <c r="BE298" s="116">
        <f>IF($G298=Paramètres!D$12,$D298,0)</f>
        <v>0</v>
      </c>
      <c r="BF298" s="116">
        <f>IF($G298=Paramètres!E$2,$D298,0)</f>
        <v>0</v>
      </c>
      <c r="BG298" s="116">
        <f>IF($G298=Paramètres!E$3,$D298,0)</f>
        <v>0</v>
      </c>
      <c r="BH298" s="116">
        <f>IF($G298=Paramètres!E$4,$D298,0)</f>
        <v>0</v>
      </c>
      <c r="BI298" s="116">
        <f>IF($G298=Paramètres!F$2,$D298,0)</f>
        <v>0</v>
      </c>
      <c r="BJ298" s="116">
        <f>IF($G298=Paramètres!F$3,$D298,0)</f>
        <v>0</v>
      </c>
      <c r="BK298" s="116">
        <f>IF($G298=Paramètres!F$5,$D298,0)</f>
        <v>0</v>
      </c>
      <c r="BL298" s="116">
        <f>IF($G298=Paramètres!F$6,$D298,0)</f>
        <v>0</v>
      </c>
      <c r="BM298" s="116">
        <f>IF($G298=Paramètres!F$7,$D298,0)</f>
        <v>0</v>
      </c>
      <c r="BN298" s="116">
        <f>IF($G298=Paramètres!F$8,$D298,0)</f>
        <v>0</v>
      </c>
      <c r="BO298" s="116">
        <f>IF($G298=Paramètres!F$9,$D298,0)</f>
        <v>0</v>
      </c>
      <c r="BP298" s="116">
        <f t="shared" si="157"/>
        <v>0</v>
      </c>
      <c r="BQ298" s="116">
        <f>IF($G298=Paramètres!H$6,$D298,0)</f>
        <v>0</v>
      </c>
      <c r="BR298" s="116">
        <f>IF($G298=Paramètres!I$2,$D298,0)</f>
        <v>0</v>
      </c>
      <c r="BS298" s="116">
        <f>IF($G298=Paramètres!I$3,$D298,0)</f>
        <v>0</v>
      </c>
      <c r="BT298" s="116">
        <f>IF($G298=Paramètres!I$4,$D298,0)</f>
        <v>0</v>
      </c>
      <c r="BU298" s="116">
        <f>IF($G298=Paramètres!J$2,$D298,0)</f>
        <v>0</v>
      </c>
      <c r="BV298" s="116">
        <f>IF($G298=Paramètres!J$3,$D298,0)</f>
        <v>0</v>
      </c>
      <c r="BW298" s="116">
        <f>IF($G298=Paramètres!J$4,$D298,0)</f>
        <v>0</v>
      </c>
      <c r="BX298" s="116">
        <f t="shared" si="159"/>
        <v>0</v>
      </c>
      <c r="BY298" s="116">
        <f t="shared" si="160"/>
        <v>0</v>
      </c>
      <c r="BZ298" s="116">
        <f t="shared" si="161"/>
        <v>0</v>
      </c>
      <c r="CA298" s="116">
        <f t="shared" si="162"/>
        <v>0</v>
      </c>
      <c r="CB298" s="116">
        <f t="shared" si="163"/>
        <v>0</v>
      </c>
      <c r="CC298" s="116">
        <f t="shared" si="164"/>
        <v>0</v>
      </c>
      <c r="CD298" s="116">
        <f t="shared" si="165"/>
        <v>0</v>
      </c>
      <c r="CE298" s="116">
        <f t="shared" si="166"/>
        <v>0</v>
      </c>
      <c r="CF298" s="116">
        <f t="shared" si="167"/>
        <v>0</v>
      </c>
      <c r="CG298" s="116">
        <f t="shared" si="168"/>
        <v>0</v>
      </c>
      <c r="CH298" s="116">
        <f t="shared" si="169"/>
        <v>0</v>
      </c>
      <c r="CI298" s="116">
        <f t="shared" si="170"/>
        <v>0</v>
      </c>
      <c r="CJ298" s="116">
        <f t="shared" si="171"/>
        <v>0</v>
      </c>
      <c r="CK298" s="116">
        <f t="shared" si="172"/>
        <v>0</v>
      </c>
      <c r="CL298" s="116">
        <f t="shared" si="173"/>
        <v>0</v>
      </c>
      <c r="CM298" s="116">
        <f t="shared" si="174"/>
        <v>0</v>
      </c>
      <c r="CN298" s="116">
        <f t="shared" si="175"/>
        <v>0</v>
      </c>
      <c r="CO298" s="116">
        <f t="shared" si="176"/>
        <v>0</v>
      </c>
      <c r="CP298" s="116">
        <f t="shared" si="177"/>
        <v>0</v>
      </c>
      <c r="CQ298" s="116">
        <f t="shared" si="178"/>
        <v>0</v>
      </c>
      <c r="CR298" s="116">
        <f t="shared" si="179"/>
        <v>0</v>
      </c>
      <c r="CS298" s="116">
        <f t="shared" si="180"/>
        <v>0</v>
      </c>
      <c r="CT298" s="116">
        <f t="shared" si="181"/>
        <v>0</v>
      </c>
      <c r="CU298" s="116">
        <f t="shared" si="182"/>
        <v>0</v>
      </c>
    </row>
    <row r="299" spans="5:99">
      <c r="E299" s="106"/>
      <c r="F299" s="109"/>
      <c r="G299" s="109"/>
      <c r="H299" s="109"/>
      <c r="I299" s="109"/>
      <c r="J299" s="110" t="str">
        <f t="shared" si="158"/>
        <v/>
      </c>
      <c r="K299" s="116">
        <f>IF(MONTH($B299)=1,IF($G299=Paramètres!H$2,$D299,0),0)</f>
        <v>0</v>
      </c>
      <c r="L299" s="116">
        <f>IF(OR(MONTH($B299)=1,MONTH($B299)=2,MONTH($B299)=3),IF($G299=Paramètres!H$3,$D299,0),0)</f>
        <v>0</v>
      </c>
      <c r="M299" s="116">
        <f>IF(OR(MONTH($B299)=1,MONTH($B299)=2,MONTH($B299)=3),IF($G299=Paramètres!H$4,$D299,0),0)</f>
        <v>0</v>
      </c>
      <c r="N299" s="116">
        <f>IF(OR(MONTH($B299)=1,MONTH($B299)=2,MONTH($B299)=3),IF($G299=Paramètres!H$5,$D299,0),0)</f>
        <v>0</v>
      </c>
      <c r="O299" s="116">
        <f>IF(MONTH($B299)=1,IF($G299=Paramètres!F$4,$D299,0),0)</f>
        <v>0</v>
      </c>
      <c r="P299" s="116">
        <f>IF(MONTH($B299)=2,IF($G299=Paramètres!$H$2,$D299,0),0)</f>
        <v>0</v>
      </c>
      <c r="Q299" s="116">
        <f>IF(MONTH($B299)=2,IF($G299=Paramètres!$F$4,$D299,0),0)</f>
        <v>0</v>
      </c>
      <c r="R299" s="116">
        <f>IF(MONTH($B299)=3,IF($G299=Paramètres!$H$2,$D299,0),0)</f>
        <v>0</v>
      </c>
      <c r="S299" s="116">
        <f>IF(MONTH($B299)=3,IF($G299=Paramètres!$F$4,$D299,0),0)</f>
        <v>0</v>
      </c>
      <c r="T299" s="116">
        <f>IF(MONTH($B299)=4,IF($G299=Paramètres!$H$2,$D299,0),0)</f>
        <v>0</v>
      </c>
      <c r="U299" s="116">
        <f>IF(OR(MONTH($B299)=4,MONTH($B299)=5,MONTH($B299)=6),IF($G299=Paramètres!$H$3,$D299,0),0)</f>
        <v>0</v>
      </c>
      <c r="V299" s="116">
        <f>IF(OR(MONTH($B299)=4,MONTH($B299)=5,MONTH($B299)=6),IF($G299=Paramètres!$H$4,$D299,0),0)</f>
        <v>0</v>
      </c>
      <c r="W299" s="116">
        <f>IF(OR(MONTH($B299)=4,MONTH($B299)=5,MONTH($B299)=6),IF($G299=Paramètres!$H$5,$D299,0),0)</f>
        <v>0</v>
      </c>
      <c r="X299" s="116">
        <f>IF(MONTH($B299)=4,IF($G299=Paramètres!$F$4,$D299,0),0)</f>
        <v>0</v>
      </c>
      <c r="Y299" s="116">
        <f>IF(MONTH($B299)=5,IF($G299=Paramètres!$H$2,$D299,0),0)</f>
        <v>0</v>
      </c>
      <c r="Z299" s="116">
        <f>IF(MONTH($B299)=5,IF($G299=Paramètres!$F$4,$D299,0),0)</f>
        <v>0</v>
      </c>
      <c r="AA299" s="116">
        <f>IF(MONTH($B299)=6,IF($G299=Paramètres!$H$2,$D299,0),0)</f>
        <v>0</v>
      </c>
      <c r="AB299" s="116">
        <f>IF(MONTH($B299)=6,IF($G299=Paramètres!$F$4,$D299,0),0)</f>
        <v>0</v>
      </c>
      <c r="AC299" s="116">
        <f>IF(MONTH($B299)=7,IF($G299=Paramètres!$H$2,$D299,0),0)</f>
        <v>0</v>
      </c>
      <c r="AD299" s="116">
        <f>IF(OR(MONTH($B299)=7,MONTH($B299)=8,MONTH($B299)=9),IF($G299=Paramètres!$H$3,$D299,0),0)</f>
        <v>0</v>
      </c>
      <c r="AE299" s="116">
        <f>IF(OR(MONTH($B299)=7,MONTH($B299)=8,MONTH($B299)=9),IF($G299=Paramètres!$H$4,$D299,0),0)</f>
        <v>0</v>
      </c>
      <c r="AF299" s="116">
        <f>IF(OR(MONTH($B299)=7,MONTH($B299)=8,MONTH($B299)=9),IF($G299=Paramètres!$H$5,$D299,0),0)</f>
        <v>0</v>
      </c>
      <c r="AG299" s="116">
        <f>IF(MONTH($B299)=7,IF($G299=Paramètres!$F$4,$D299,0),0)</f>
        <v>0</v>
      </c>
      <c r="AH299" s="116">
        <f>IF(MONTH($B299)=8,IF($G299=Paramètres!$H$2,$D299,0),0)</f>
        <v>0</v>
      </c>
      <c r="AI299" s="116">
        <f>IF(MONTH($B299)=8,IF($G299=Paramètres!$F$4,$D299,0),0)</f>
        <v>0</v>
      </c>
      <c r="AJ299" s="116">
        <f>IF(MONTH($B299)=9,IF($G299=Paramètres!$H$2,$D299,0),0)</f>
        <v>0</v>
      </c>
      <c r="AK299" s="116">
        <f>IF(MONTH($B299)=9,IF($G299=Paramètres!$F$4,$D299,0),0)</f>
        <v>0</v>
      </c>
      <c r="AL299" s="116">
        <f>IF(MONTH($B299)=10,IF($G299=Paramètres!$H$2,$D299,0),0)</f>
        <v>0</v>
      </c>
      <c r="AM299" s="116">
        <f>IF(OR(MONTH($B299)=10,MONTH($B299)=11,MONTH($B299)=12),IF($G299=Paramètres!$H$3,$D299,0),0)</f>
        <v>0</v>
      </c>
      <c r="AN299" s="116">
        <f>IF(OR(MONTH($B299)=10,MONTH($B299)=11,MONTH($B299)=12),IF($G299=Paramètres!$H$4,$D299,0),0)</f>
        <v>0</v>
      </c>
      <c r="AO299" s="116">
        <f>IF(OR(MONTH($B299)=10,MONTH($B299)=11,MONTH($B299)=12),IF($G299=Paramètres!$H$5,$D299,0),0)</f>
        <v>0</v>
      </c>
      <c r="AP299" s="116">
        <f>IF(MONTH($B299)=10,IF($G299=Paramètres!$F$4,$D299,0),0)</f>
        <v>0</v>
      </c>
      <c r="AQ299" s="116">
        <f>IF(MONTH($B299)=11,IF($G299=Paramètres!$H$2,$D299,0),0)</f>
        <v>0</v>
      </c>
      <c r="AR299" s="116">
        <f>IF(MONTH($B299)=11,IF($G299=Paramètres!$F$4,$D299,0),0)</f>
        <v>0</v>
      </c>
      <c r="AS299" s="116">
        <f>IF(MONTH($B299)=12,IF($G299=Paramètres!$H$2,$D299,0),0)</f>
        <v>0</v>
      </c>
      <c r="AT299" s="116">
        <f>IF(MONTH($B299)=12,IF($G299=Paramètres!$F$4,$D299,0),0)</f>
        <v>0</v>
      </c>
      <c r="AU299" s="116">
        <f>IF($G299=Paramètres!D$2,$D299,0)</f>
        <v>0</v>
      </c>
      <c r="AV299" s="116">
        <f>IF($G299=Paramètres!D$3,$D299,0)</f>
        <v>0</v>
      </c>
      <c r="AW299" s="116">
        <f>IF($G299=Paramètres!D$4,$D299,0)</f>
        <v>0</v>
      </c>
      <c r="AX299" s="116">
        <f>IF($G299=Paramètres!D$5,$D299,0)</f>
        <v>0</v>
      </c>
      <c r="AY299" s="116">
        <f>IF($G299=Paramètres!D$6,$D299,0)</f>
        <v>0</v>
      </c>
      <c r="AZ299" s="116">
        <f>IF($G299=Paramètres!D$7,$D299,0)</f>
        <v>0</v>
      </c>
      <c r="BA299" s="116">
        <f>IF($G299=Paramètres!D$8,$D299,0)</f>
        <v>0</v>
      </c>
      <c r="BB299" s="116">
        <f>IF($G299=Paramètres!D$9,$D299,0)</f>
        <v>0</v>
      </c>
      <c r="BC299" s="116">
        <f>IF($G299=Paramètres!D$10,$D299,0)</f>
        <v>0</v>
      </c>
      <c r="BD299" s="116">
        <f>IF($G299=Paramètres!D$11,$D299,0)</f>
        <v>0</v>
      </c>
      <c r="BE299" s="116">
        <f>IF($G299=Paramètres!D$12,$D299,0)</f>
        <v>0</v>
      </c>
      <c r="BF299" s="116">
        <f>IF($G299=Paramètres!E$2,$D299,0)</f>
        <v>0</v>
      </c>
      <c r="BG299" s="116">
        <f>IF($G299=Paramètres!E$3,$D299,0)</f>
        <v>0</v>
      </c>
      <c r="BH299" s="116">
        <f>IF($G299=Paramètres!E$4,$D299,0)</f>
        <v>0</v>
      </c>
      <c r="BI299" s="116">
        <f>IF($G299=Paramètres!F$2,$D299,0)</f>
        <v>0</v>
      </c>
      <c r="BJ299" s="116">
        <f>IF($G299=Paramètres!F$3,$D299,0)</f>
        <v>0</v>
      </c>
      <c r="BK299" s="116">
        <f>IF($G299=Paramètres!F$5,$D299,0)</f>
        <v>0</v>
      </c>
      <c r="BL299" s="116">
        <f>IF($G299=Paramètres!F$6,$D299,0)</f>
        <v>0</v>
      </c>
      <c r="BM299" s="116">
        <f>IF($G299=Paramètres!F$7,$D299,0)</f>
        <v>0</v>
      </c>
      <c r="BN299" s="116">
        <f>IF($G299=Paramètres!F$8,$D299,0)</f>
        <v>0</v>
      </c>
      <c r="BO299" s="116">
        <f>IF($G299=Paramètres!F$9,$D299,0)</f>
        <v>0</v>
      </c>
      <c r="BP299" s="116">
        <f t="shared" si="157"/>
        <v>0</v>
      </c>
      <c r="BQ299" s="116">
        <f>IF($G299=Paramètres!H$6,$D299,0)</f>
        <v>0</v>
      </c>
      <c r="BR299" s="116">
        <f>IF($G299=Paramètres!I$2,$D299,0)</f>
        <v>0</v>
      </c>
      <c r="BS299" s="116">
        <f>IF($G299=Paramètres!I$3,$D299,0)</f>
        <v>0</v>
      </c>
      <c r="BT299" s="116">
        <f>IF($G299=Paramètres!I$4,$D299,0)</f>
        <v>0</v>
      </c>
      <c r="BU299" s="116">
        <f>IF($G299=Paramètres!J$2,$D299,0)</f>
        <v>0</v>
      </c>
      <c r="BV299" s="116">
        <f>IF($G299=Paramètres!J$3,$D299,0)</f>
        <v>0</v>
      </c>
      <c r="BW299" s="116">
        <f>IF($G299=Paramètres!J$4,$D299,0)</f>
        <v>0</v>
      </c>
      <c r="BX299" s="116">
        <f t="shared" si="159"/>
        <v>0</v>
      </c>
      <c r="BY299" s="116">
        <f t="shared" si="160"/>
        <v>0</v>
      </c>
      <c r="BZ299" s="116">
        <f t="shared" si="161"/>
        <v>0</v>
      </c>
      <c r="CA299" s="116">
        <f t="shared" si="162"/>
        <v>0</v>
      </c>
      <c r="CB299" s="116">
        <f t="shared" si="163"/>
        <v>0</v>
      </c>
      <c r="CC299" s="116">
        <f t="shared" si="164"/>
        <v>0</v>
      </c>
      <c r="CD299" s="116">
        <f t="shared" si="165"/>
        <v>0</v>
      </c>
      <c r="CE299" s="116">
        <f t="shared" si="166"/>
        <v>0</v>
      </c>
      <c r="CF299" s="116">
        <f t="shared" si="167"/>
        <v>0</v>
      </c>
      <c r="CG299" s="116">
        <f t="shared" si="168"/>
        <v>0</v>
      </c>
      <c r="CH299" s="116">
        <f t="shared" si="169"/>
        <v>0</v>
      </c>
      <c r="CI299" s="116">
        <f t="shared" si="170"/>
        <v>0</v>
      </c>
      <c r="CJ299" s="116">
        <f t="shared" si="171"/>
        <v>0</v>
      </c>
      <c r="CK299" s="116">
        <f t="shared" si="172"/>
        <v>0</v>
      </c>
      <c r="CL299" s="116">
        <f t="shared" si="173"/>
        <v>0</v>
      </c>
      <c r="CM299" s="116">
        <f t="shared" si="174"/>
        <v>0</v>
      </c>
      <c r="CN299" s="116">
        <f t="shared" si="175"/>
        <v>0</v>
      </c>
      <c r="CO299" s="116">
        <f t="shared" si="176"/>
        <v>0</v>
      </c>
      <c r="CP299" s="116">
        <f t="shared" si="177"/>
        <v>0</v>
      </c>
      <c r="CQ299" s="116">
        <f t="shared" si="178"/>
        <v>0</v>
      </c>
      <c r="CR299" s="116">
        <f t="shared" si="179"/>
        <v>0</v>
      </c>
      <c r="CS299" s="116">
        <f t="shared" si="180"/>
        <v>0</v>
      </c>
      <c r="CT299" s="116">
        <f t="shared" si="181"/>
        <v>0</v>
      </c>
      <c r="CU299" s="116">
        <f t="shared" si="182"/>
        <v>0</v>
      </c>
    </row>
    <row r="300" spans="5:99">
      <c r="E300" s="106"/>
      <c r="F300" s="109"/>
      <c r="G300" s="109"/>
      <c r="H300" s="109"/>
      <c r="I300" s="109"/>
      <c r="J300" s="110" t="str">
        <f t="shared" si="158"/>
        <v/>
      </c>
      <c r="K300" s="116">
        <f>IF(MONTH($B300)=1,IF($G300=Paramètres!H$2,$D300,0),0)</f>
        <v>0</v>
      </c>
      <c r="L300" s="116">
        <f>IF(OR(MONTH($B300)=1,MONTH($B300)=2,MONTH($B300)=3),IF($G300=Paramètres!H$3,$D300,0),0)</f>
        <v>0</v>
      </c>
      <c r="M300" s="116">
        <f>IF(OR(MONTH($B300)=1,MONTH($B300)=2,MONTH($B300)=3),IF($G300=Paramètres!H$4,$D300,0),0)</f>
        <v>0</v>
      </c>
      <c r="N300" s="116">
        <f>IF(OR(MONTH($B300)=1,MONTH($B300)=2,MONTH($B300)=3),IF($G300=Paramètres!H$5,$D300,0),0)</f>
        <v>0</v>
      </c>
      <c r="O300" s="116">
        <f>IF(MONTH($B300)=1,IF($G300=Paramètres!F$4,$D300,0),0)</f>
        <v>0</v>
      </c>
      <c r="P300" s="116">
        <f>IF(MONTH($B300)=2,IF($G300=Paramètres!$H$2,$D300,0),0)</f>
        <v>0</v>
      </c>
      <c r="Q300" s="116">
        <f>IF(MONTH($B300)=2,IF($G300=Paramètres!$F$4,$D300,0),0)</f>
        <v>0</v>
      </c>
      <c r="R300" s="116">
        <f>IF(MONTH($B300)=3,IF($G300=Paramètres!$H$2,$D300,0),0)</f>
        <v>0</v>
      </c>
      <c r="S300" s="116">
        <f>IF(MONTH($B300)=3,IF($G300=Paramètres!$F$4,$D300,0),0)</f>
        <v>0</v>
      </c>
      <c r="T300" s="116">
        <f>IF(MONTH($B300)=4,IF($G300=Paramètres!$H$2,$D300,0),0)</f>
        <v>0</v>
      </c>
      <c r="U300" s="116">
        <f>IF(OR(MONTH($B300)=4,MONTH($B300)=5,MONTH($B300)=6),IF($G300=Paramètres!$H$3,$D300,0),0)</f>
        <v>0</v>
      </c>
      <c r="V300" s="116">
        <f>IF(OR(MONTH($B300)=4,MONTH($B300)=5,MONTH($B300)=6),IF($G300=Paramètres!$H$4,$D300,0),0)</f>
        <v>0</v>
      </c>
      <c r="W300" s="116">
        <f>IF(OR(MONTH($B300)=4,MONTH($B300)=5,MONTH($B300)=6),IF($G300=Paramètres!$H$5,$D300,0),0)</f>
        <v>0</v>
      </c>
      <c r="X300" s="116">
        <f>IF(MONTH($B300)=4,IF($G300=Paramètres!$F$4,$D300,0),0)</f>
        <v>0</v>
      </c>
      <c r="Y300" s="116">
        <f>IF(MONTH($B300)=5,IF($G300=Paramètres!$H$2,$D300,0),0)</f>
        <v>0</v>
      </c>
      <c r="Z300" s="116">
        <f>IF(MONTH($B300)=5,IF($G300=Paramètres!$F$4,$D300,0),0)</f>
        <v>0</v>
      </c>
      <c r="AA300" s="116">
        <f>IF(MONTH($B300)=6,IF($G300=Paramètres!$H$2,$D300,0),0)</f>
        <v>0</v>
      </c>
      <c r="AB300" s="116">
        <f>IF(MONTH($B300)=6,IF($G300=Paramètres!$F$4,$D300,0),0)</f>
        <v>0</v>
      </c>
      <c r="AC300" s="116">
        <f>IF(MONTH($B300)=7,IF($G300=Paramètres!$H$2,$D300,0),0)</f>
        <v>0</v>
      </c>
      <c r="AD300" s="116">
        <f>IF(OR(MONTH($B300)=7,MONTH($B300)=8,MONTH($B300)=9),IF($G300=Paramètres!$H$3,$D300,0),0)</f>
        <v>0</v>
      </c>
      <c r="AE300" s="116">
        <f>IF(OR(MONTH($B300)=7,MONTH($B300)=8,MONTH($B300)=9),IF($G300=Paramètres!$H$4,$D300,0),0)</f>
        <v>0</v>
      </c>
      <c r="AF300" s="116">
        <f>IF(OR(MONTH($B300)=7,MONTH($B300)=8,MONTH($B300)=9),IF($G300=Paramètres!$H$5,$D300,0),0)</f>
        <v>0</v>
      </c>
      <c r="AG300" s="116">
        <f>IF(MONTH($B300)=7,IF($G300=Paramètres!$F$4,$D300,0),0)</f>
        <v>0</v>
      </c>
      <c r="AH300" s="116">
        <f>IF(MONTH($B300)=8,IF($G300=Paramètres!$H$2,$D300,0),0)</f>
        <v>0</v>
      </c>
      <c r="AI300" s="116">
        <f>IF(MONTH($B300)=8,IF($G300=Paramètres!$F$4,$D300,0),0)</f>
        <v>0</v>
      </c>
      <c r="AJ300" s="116">
        <f>IF(MONTH($B300)=9,IF($G300=Paramètres!$H$2,$D300,0),0)</f>
        <v>0</v>
      </c>
      <c r="AK300" s="116">
        <f>IF(MONTH($B300)=9,IF($G300=Paramètres!$F$4,$D300,0),0)</f>
        <v>0</v>
      </c>
      <c r="AL300" s="116">
        <f>IF(MONTH($B300)=10,IF($G300=Paramètres!$H$2,$D300,0),0)</f>
        <v>0</v>
      </c>
      <c r="AM300" s="116">
        <f>IF(OR(MONTH($B300)=10,MONTH($B300)=11,MONTH($B300)=12),IF($G300=Paramètres!$H$3,$D300,0),0)</f>
        <v>0</v>
      </c>
      <c r="AN300" s="116">
        <f>IF(OR(MONTH($B300)=10,MONTH($B300)=11,MONTH($B300)=12),IF($G300=Paramètres!$H$4,$D300,0),0)</f>
        <v>0</v>
      </c>
      <c r="AO300" s="116">
        <f>IF(OR(MONTH($B300)=10,MONTH($B300)=11,MONTH($B300)=12),IF($G300=Paramètres!$H$5,$D300,0),0)</f>
        <v>0</v>
      </c>
      <c r="AP300" s="116">
        <f>IF(MONTH($B300)=10,IF($G300=Paramètres!$F$4,$D300,0),0)</f>
        <v>0</v>
      </c>
      <c r="AQ300" s="116">
        <f>IF(MONTH($B300)=11,IF($G300=Paramètres!$H$2,$D300,0),0)</f>
        <v>0</v>
      </c>
      <c r="AR300" s="116">
        <f>IF(MONTH($B300)=11,IF($G300=Paramètres!$F$4,$D300,0),0)</f>
        <v>0</v>
      </c>
      <c r="AS300" s="116">
        <f>IF(MONTH($B300)=12,IF($G300=Paramètres!$H$2,$D300,0),0)</f>
        <v>0</v>
      </c>
      <c r="AT300" s="116">
        <f>IF(MONTH($B300)=12,IF($G300=Paramètres!$F$4,$D300,0),0)</f>
        <v>0</v>
      </c>
      <c r="AU300" s="116">
        <f>IF($G300=Paramètres!D$2,$D300,0)</f>
        <v>0</v>
      </c>
      <c r="AV300" s="116">
        <f>IF($G300=Paramètres!D$3,$D300,0)</f>
        <v>0</v>
      </c>
      <c r="AW300" s="116">
        <f>IF($G300=Paramètres!D$4,$D300,0)</f>
        <v>0</v>
      </c>
      <c r="AX300" s="116">
        <f>IF($G300=Paramètres!D$5,$D300,0)</f>
        <v>0</v>
      </c>
      <c r="AY300" s="116">
        <f>IF($G300=Paramètres!D$6,$D300,0)</f>
        <v>0</v>
      </c>
      <c r="AZ300" s="116">
        <f>IF($G300=Paramètres!D$7,$D300,0)</f>
        <v>0</v>
      </c>
      <c r="BA300" s="116">
        <f>IF($G300=Paramètres!D$8,$D300,0)</f>
        <v>0</v>
      </c>
      <c r="BB300" s="116">
        <f>IF($G300=Paramètres!D$9,$D300,0)</f>
        <v>0</v>
      </c>
      <c r="BC300" s="116">
        <f>IF($G300=Paramètres!D$10,$D300,0)</f>
        <v>0</v>
      </c>
      <c r="BD300" s="116">
        <f>IF($G300=Paramètres!D$11,$D300,0)</f>
        <v>0</v>
      </c>
      <c r="BE300" s="116">
        <f>IF($G300=Paramètres!D$12,$D300,0)</f>
        <v>0</v>
      </c>
      <c r="BF300" s="116">
        <f>IF($G300=Paramètres!E$2,$D300,0)</f>
        <v>0</v>
      </c>
      <c r="BG300" s="116">
        <f>IF($G300=Paramètres!E$3,$D300,0)</f>
        <v>0</v>
      </c>
      <c r="BH300" s="116">
        <f>IF($G300=Paramètres!E$4,$D300,0)</f>
        <v>0</v>
      </c>
      <c r="BI300" s="116">
        <f>IF($G300=Paramètres!F$2,$D300,0)</f>
        <v>0</v>
      </c>
      <c r="BJ300" s="116">
        <f>IF($G300=Paramètres!F$3,$D300,0)</f>
        <v>0</v>
      </c>
      <c r="BK300" s="116">
        <f>IF($G300=Paramètres!F$5,$D300,0)</f>
        <v>0</v>
      </c>
      <c r="BL300" s="116">
        <f>IF($G300=Paramètres!F$6,$D300,0)</f>
        <v>0</v>
      </c>
      <c r="BM300" s="116">
        <f>IF($G300=Paramètres!F$7,$D300,0)</f>
        <v>0</v>
      </c>
      <c r="BN300" s="116">
        <f>IF($G300=Paramètres!F$8,$D300,0)</f>
        <v>0</v>
      </c>
      <c r="BO300" s="116">
        <f>IF($G300=Paramètres!F$9,$D300,0)</f>
        <v>0</v>
      </c>
      <c r="BP300" s="116">
        <f t="shared" si="157"/>
        <v>0</v>
      </c>
      <c r="BQ300" s="116">
        <f>IF($G300=Paramètres!H$6,$D300,0)</f>
        <v>0</v>
      </c>
      <c r="BR300" s="116">
        <f>IF($G300=Paramètres!I$2,$D300,0)</f>
        <v>0</v>
      </c>
      <c r="BS300" s="116">
        <f>IF($G300=Paramètres!I$3,$D300,0)</f>
        <v>0</v>
      </c>
      <c r="BT300" s="116">
        <f>IF($G300=Paramètres!I$4,$D300,0)</f>
        <v>0</v>
      </c>
      <c r="BU300" s="116">
        <f>IF($G300=Paramètres!J$2,$D300,0)</f>
        <v>0</v>
      </c>
      <c r="BV300" s="116">
        <f>IF($G300=Paramètres!J$3,$D300,0)</f>
        <v>0</v>
      </c>
      <c r="BW300" s="116">
        <f>IF($G300=Paramètres!J$4,$D300,0)</f>
        <v>0</v>
      </c>
      <c r="BX300" s="116">
        <f t="shared" si="159"/>
        <v>0</v>
      </c>
      <c r="BY300" s="116">
        <f t="shared" si="160"/>
        <v>0</v>
      </c>
      <c r="BZ300" s="116">
        <f t="shared" si="161"/>
        <v>0</v>
      </c>
      <c r="CA300" s="116">
        <f t="shared" si="162"/>
        <v>0</v>
      </c>
      <c r="CB300" s="116">
        <f t="shared" si="163"/>
        <v>0</v>
      </c>
      <c r="CC300" s="116">
        <f t="shared" si="164"/>
        <v>0</v>
      </c>
      <c r="CD300" s="116">
        <f t="shared" si="165"/>
        <v>0</v>
      </c>
      <c r="CE300" s="116">
        <f t="shared" si="166"/>
        <v>0</v>
      </c>
      <c r="CF300" s="116">
        <f t="shared" si="167"/>
        <v>0</v>
      </c>
      <c r="CG300" s="116">
        <f t="shared" si="168"/>
        <v>0</v>
      </c>
      <c r="CH300" s="116">
        <f t="shared" si="169"/>
        <v>0</v>
      </c>
      <c r="CI300" s="116">
        <f t="shared" si="170"/>
        <v>0</v>
      </c>
      <c r="CJ300" s="116">
        <f t="shared" si="171"/>
        <v>0</v>
      </c>
      <c r="CK300" s="116">
        <f t="shared" si="172"/>
        <v>0</v>
      </c>
      <c r="CL300" s="116">
        <f t="shared" si="173"/>
        <v>0</v>
      </c>
      <c r="CM300" s="116">
        <f t="shared" si="174"/>
        <v>0</v>
      </c>
      <c r="CN300" s="116">
        <f t="shared" si="175"/>
        <v>0</v>
      </c>
      <c r="CO300" s="116">
        <f t="shared" si="176"/>
        <v>0</v>
      </c>
      <c r="CP300" s="116">
        <f t="shared" si="177"/>
        <v>0</v>
      </c>
      <c r="CQ300" s="116">
        <f t="shared" si="178"/>
        <v>0</v>
      </c>
      <c r="CR300" s="116">
        <f t="shared" si="179"/>
        <v>0</v>
      </c>
      <c r="CS300" s="116">
        <f t="shared" si="180"/>
        <v>0</v>
      </c>
      <c r="CT300" s="116">
        <f t="shared" si="181"/>
        <v>0</v>
      </c>
      <c r="CU300" s="116">
        <f t="shared" si="182"/>
        <v>0</v>
      </c>
    </row>
  </sheetData>
  <mergeCells count="14">
    <mergeCell ref="BX1:CI1"/>
    <mergeCell ref="CJ1:CU1"/>
    <mergeCell ref="AC1:AG1"/>
    <mergeCell ref="AH1:AI1"/>
    <mergeCell ref="AJ1:AK1"/>
    <mergeCell ref="AL1:AP1"/>
    <mergeCell ref="AQ1:AR1"/>
    <mergeCell ref="AS1:AT1"/>
    <mergeCell ref="AA1:AB1"/>
    <mergeCell ref="K1:O1"/>
    <mergeCell ref="P1:Q1"/>
    <mergeCell ref="R1:S1"/>
    <mergeCell ref="T1:X1"/>
    <mergeCell ref="Y1:Z1"/>
  </mergeCells>
  <dataValidations count="4">
    <dataValidation type="list" allowBlank="1" showInputMessage="1" showErrorMessage="1" sqref="I4:I300">
      <formula1>Logique</formula1>
    </dataValidation>
    <dataValidation type="list" allowBlank="1" showInputMessage="1" showErrorMessage="1" sqref="E4:E300">
      <formula1>Comptes</formula1>
    </dataValidation>
    <dataValidation type="list" allowBlank="1" showInputMessage="1" showErrorMessage="1" sqref="F4:F300">
      <formula1>Dépenses</formula1>
    </dataValidation>
    <dataValidation type="list" allowBlank="1" showInputMessage="1" showErrorMessage="1" sqref="G4:G300">
      <formula1>INDIRECT($J4)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BU349"/>
  <sheetViews>
    <sheetView workbookViewId="0">
      <selection activeCell="H17" sqref="H17"/>
    </sheetView>
  </sheetViews>
  <sheetFormatPr baseColWidth="10" defaultRowHeight="12.75"/>
  <cols>
    <col min="1" max="2" width="12.7109375" customWidth="1"/>
    <col min="3" max="3" width="22.85546875" customWidth="1"/>
    <col min="4" max="5" width="15" customWidth="1"/>
    <col min="6" max="6" width="55" customWidth="1"/>
    <col min="7" max="7" width="37.5703125" customWidth="1"/>
    <col min="8" max="8" width="19.42578125" customWidth="1"/>
    <col min="9" max="9" width="18.42578125" customWidth="1"/>
  </cols>
  <sheetData>
    <row r="1" spans="1:73">
      <c r="F1" s="109"/>
      <c r="G1" s="109"/>
      <c r="H1" s="109"/>
      <c r="I1" s="109"/>
      <c r="K1" s="401" t="s">
        <v>171</v>
      </c>
      <c r="L1" s="401"/>
      <c r="M1" s="401"/>
      <c r="N1" s="401"/>
      <c r="O1" s="401"/>
      <c r="P1" s="401"/>
      <c r="Q1" s="401"/>
      <c r="R1" s="401"/>
      <c r="S1" s="401"/>
      <c r="T1" s="401"/>
      <c r="U1" s="401" t="s">
        <v>144</v>
      </c>
      <c r="V1" s="401"/>
      <c r="W1" s="401"/>
      <c r="X1" s="401"/>
      <c r="Y1" s="177"/>
      <c r="AV1" s="401" t="s">
        <v>204</v>
      </c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 t="s">
        <v>203</v>
      </c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</row>
    <row r="2" spans="1:73">
      <c r="F2" s="109"/>
      <c r="G2" s="109"/>
      <c r="H2" s="109"/>
      <c r="I2" s="109"/>
      <c r="K2" t="s">
        <v>115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128</v>
      </c>
      <c r="R2" t="s">
        <v>129</v>
      </c>
      <c r="S2" t="s">
        <v>130</v>
      </c>
      <c r="T2" t="s">
        <v>131</v>
      </c>
      <c r="U2" t="s">
        <v>183</v>
      </c>
      <c r="V2" t="s">
        <v>184</v>
      </c>
      <c r="W2" t="s">
        <v>185</v>
      </c>
      <c r="X2" t="s">
        <v>186</v>
      </c>
      <c r="Y2" t="s">
        <v>206</v>
      </c>
      <c r="Z2" t="s">
        <v>78</v>
      </c>
      <c r="AA2" t="s">
        <v>207</v>
      </c>
      <c r="AB2" t="s">
        <v>79</v>
      </c>
      <c r="AC2" t="s">
        <v>80</v>
      </c>
      <c r="AD2" t="s">
        <v>81</v>
      </c>
      <c r="AE2" t="s">
        <v>90</v>
      </c>
      <c r="AF2" t="s">
        <v>172</v>
      </c>
      <c r="AG2" t="s">
        <v>156</v>
      </c>
      <c r="AH2" t="s">
        <v>173</v>
      </c>
      <c r="AI2" t="s">
        <v>174</v>
      </c>
      <c r="AJ2" t="s">
        <v>158</v>
      </c>
      <c r="AK2" t="s">
        <v>159</v>
      </c>
      <c r="AL2" t="s">
        <v>175</v>
      </c>
      <c r="AM2" t="s">
        <v>177</v>
      </c>
      <c r="AN2" t="s">
        <v>178</v>
      </c>
      <c r="AO2" t="s">
        <v>163</v>
      </c>
      <c r="AP2" t="s">
        <v>179</v>
      </c>
      <c r="AQ2" t="s">
        <v>180</v>
      </c>
      <c r="AR2" t="s">
        <v>181</v>
      </c>
      <c r="AS2" t="s">
        <v>182</v>
      </c>
      <c r="AT2" t="s">
        <v>168</v>
      </c>
      <c r="AU2" t="s">
        <v>154</v>
      </c>
      <c r="AV2" s="147" t="s">
        <v>115</v>
      </c>
      <c r="AW2" s="147" t="s">
        <v>121</v>
      </c>
      <c r="AX2" s="147" t="s">
        <v>122</v>
      </c>
      <c r="AY2" s="147" t="s">
        <v>123</v>
      </c>
      <c r="AZ2" s="147" t="s">
        <v>124</v>
      </c>
      <c r="BA2" s="147" t="s">
        <v>125</v>
      </c>
      <c r="BB2" s="147" t="s">
        <v>126</v>
      </c>
      <c r="BC2" s="147" t="s">
        <v>127</v>
      </c>
      <c r="BD2" s="147" t="s">
        <v>128</v>
      </c>
      <c r="BE2" s="147" t="s">
        <v>129</v>
      </c>
      <c r="BF2" s="147" t="s">
        <v>130</v>
      </c>
      <c r="BG2" s="147" t="s">
        <v>131</v>
      </c>
      <c r="BH2" s="147" t="s">
        <v>115</v>
      </c>
      <c r="BI2" s="147" t="s">
        <v>121</v>
      </c>
      <c r="BJ2" s="147" t="s">
        <v>122</v>
      </c>
      <c r="BK2" s="147" t="s">
        <v>123</v>
      </c>
      <c r="BL2" s="147" t="s">
        <v>124</v>
      </c>
      <c r="BM2" s="147" t="s">
        <v>125</v>
      </c>
      <c r="BN2" s="147" t="s">
        <v>126</v>
      </c>
      <c r="BO2" s="147" t="s">
        <v>127</v>
      </c>
      <c r="BP2" s="147" t="s">
        <v>128</v>
      </c>
      <c r="BQ2" s="147" t="s">
        <v>129</v>
      </c>
      <c r="BR2" s="147" t="s">
        <v>130</v>
      </c>
      <c r="BS2" s="147" t="s">
        <v>131</v>
      </c>
    </row>
    <row r="3" spans="1:73">
      <c r="A3" s="104" t="s">
        <v>205</v>
      </c>
      <c r="B3" s="104" t="s">
        <v>66</v>
      </c>
      <c r="C3" s="104" t="s">
        <v>67</v>
      </c>
      <c r="D3" s="104" t="s">
        <v>68</v>
      </c>
      <c r="E3" s="104" t="s">
        <v>202</v>
      </c>
      <c r="F3" s="104" t="s">
        <v>69</v>
      </c>
      <c r="G3" s="104" t="s">
        <v>70</v>
      </c>
      <c r="H3" s="104" t="s">
        <v>237</v>
      </c>
      <c r="I3" s="104" t="s">
        <v>238</v>
      </c>
      <c r="K3" s="106">
        <f t="shared" ref="K3:AP3" si="0">SUM(K4:K300)</f>
        <v>0</v>
      </c>
      <c r="L3" s="106">
        <f t="shared" si="0"/>
        <v>0</v>
      </c>
      <c r="M3" s="106">
        <f t="shared" si="0"/>
        <v>0</v>
      </c>
      <c r="N3" s="106">
        <f t="shared" si="0"/>
        <v>0</v>
      </c>
      <c r="O3" s="106">
        <f t="shared" si="0"/>
        <v>0</v>
      </c>
      <c r="P3" s="106">
        <f t="shared" si="0"/>
        <v>0</v>
      </c>
      <c r="Q3" s="106">
        <f t="shared" si="0"/>
        <v>0</v>
      </c>
      <c r="R3" s="106">
        <f t="shared" si="0"/>
        <v>0</v>
      </c>
      <c r="S3" s="106">
        <f t="shared" si="0"/>
        <v>0</v>
      </c>
      <c r="T3" s="106">
        <f t="shared" si="0"/>
        <v>0</v>
      </c>
      <c r="U3" s="106">
        <f t="shared" si="0"/>
        <v>0</v>
      </c>
      <c r="V3" s="106">
        <f t="shared" si="0"/>
        <v>0</v>
      </c>
      <c r="W3" s="106">
        <f t="shared" si="0"/>
        <v>0</v>
      </c>
      <c r="X3" s="106">
        <f t="shared" si="0"/>
        <v>0</v>
      </c>
      <c r="Y3" s="106">
        <f t="shared" si="0"/>
        <v>0</v>
      </c>
      <c r="Z3" s="106">
        <f t="shared" si="0"/>
        <v>0</v>
      </c>
      <c r="AA3" s="106">
        <f t="shared" si="0"/>
        <v>0</v>
      </c>
      <c r="AB3" s="106">
        <f t="shared" si="0"/>
        <v>0</v>
      </c>
      <c r="AC3" s="106">
        <f t="shared" si="0"/>
        <v>0</v>
      </c>
      <c r="AD3" s="106">
        <f t="shared" si="0"/>
        <v>0</v>
      </c>
      <c r="AE3" s="106">
        <f t="shared" si="0"/>
        <v>0</v>
      </c>
      <c r="AF3" s="106">
        <f t="shared" si="0"/>
        <v>0</v>
      </c>
      <c r="AG3" s="106">
        <f t="shared" si="0"/>
        <v>0</v>
      </c>
      <c r="AH3" s="106">
        <f t="shared" si="0"/>
        <v>0</v>
      </c>
      <c r="AI3" s="106">
        <f t="shared" si="0"/>
        <v>0</v>
      </c>
      <c r="AJ3" s="106">
        <f t="shared" si="0"/>
        <v>0</v>
      </c>
      <c r="AK3" s="106">
        <f t="shared" si="0"/>
        <v>0</v>
      </c>
      <c r="AL3" s="106">
        <f t="shared" si="0"/>
        <v>0</v>
      </c>
      <c r="AM3" s="106">
        <f t="shared" si="0"/>
        <v>0</v>
      </c>
      <c r="AN3" s="106">
        <f t="shared" si="0"/>
        <v>0</v>
      </c>
      <c r="AO3" s="106">
        <f t="shared" si="0"/>
        <v>0</v>
      </c>
      <c r="AP3" s="106">
        <f t="shared" si="0"/>
        <v>0</v>
      </c>
      <c r="AQ3" s="106">
        <f t="shared" ref="AQ3:BS3" si="1">SUM(AQ4:AQ300)</f>
        <v>0</v>
      </c>
      <c r="AR3" s="106">
        <f t="shared" si="1"/>
        <v>0</v>
      </c>
      <c r="AS3" s="106">
        <f t="shared" si="1"/>
        <v>0</v>
      </c>
      <c r="AT3" s="106">
        <f t="shared" si="1"/>
        <v>0</v>
      </c>
      <c r="AU3" s="106">
        <f t="shared" si="1"/>
        <v>0</v>
      </c>
      <c r="AV3" s="106">
        <f t="shared" si="1"/>
        <v>0</v>
      </c>
      <c r="AW3" s="106">
        <f t="shared" si="1"/>
        <v>0</v>
      </c>
      <c r="AX3" s="106">
        <f t="shared" si="1"/>
        <v>0</v>
      </c>
      <c r="AY3" s="106">
        <f t="shared" si="1"/>
        <v>0</v>
      </c>
      <c r="AZ3" s="106">
        <f t="shared" si="1"/>
        <v>0</v>
      </c>
      <c r="BA3" s="106">
        <f t="shared" si="1"/>
        <v>0</v>
      </c>
      <c r="BB3" s="106">
        <f t="shared" si="1"/>
        <v>0</v>
      </c>
      <c r="BC3" s="106">
        <f t="shared" si="1"/>
        <v>0</v>
      </c>
      <c r="BD3" s="106">
        <f t="shared" si="1"/>
        <v>0</v>
      </c>
      <c r="BE3" s="106">
        <f t="shared" si="1"/>
        <v>0</v>
      </c>
      <c r="BF3" s="106">
        <f t="shared" si="1"/>
        <v>0</v>
      </c>
      <c r="BG3" s="106">
        <f t="shared" si="1"/>
        <v>0</v>
      </c>
      <c r="BH3" s="106">
        <f t="shared" si="1"/>
        <v>0</v>
      </c>
      <c r="BI3" s="106">
        <f t="shared" si="1"/>
        <v>0</v>
      </c>
      <c r="BJ3" s="106">
        <f t="shared" si="1"/>
        <v>0</v>
      </c>
      <c r="BK3" s="106">
        <f t="shared" si="1"/>
        <v>0</v>
      </c>
      <c r="BL3" s="106">
        <f t="shared" si="1"/>
        <v>0</v>
      </c>
      <c r="BM3" s="106">
        <f t="shared" si="1"/>
        <v>0</v>
      </c>
      <c r="BN3" s="106">
        <f t="shared" si="1"/>
        <v>0</v>
      </c>
      <c r="BO3" s="106">
        <f t="shared" si="1"/>
        <v>0</v>
      </c>
      <c r="BP3" s="106">
        <f t="shared" si="1"/>
        <v>0</v>
      </c>
      <c r="BQ3" s="106">
        <f t="shared" si="1"/>
        <v>0</v>
      </c>
      <c r="BR3" s="106">
        <f t="shared" si="1"/>
        <v>0</v>
      </c>
      <c r="BS3" s="106">
        <f t="shared" si="1"/>
        <v>0</v>
      </c>
      <c r="BU3" s="6"/>
    </row>
    <row r="4" spans="1:73">
      <c r="A4" s="144"/>
      <c r="B4" s="105"/>
      <c r="C4" s="147"/>
      <c r="D4" s="106"/>
      <c r="E4" s="106"/>
      <c r="F4" s="109"/>
      <c r="G4" s="109"/>
      <c r="H4" s="109"/>
      <c r="I4" s="109"/>
      <c r="J4" s="110" t="str">
        <f>IF(LEFT($F4,2)="70","Ventes",IF(LEFT($F4,2)="74","Subventions",IF(LEFT($F4,2)="75","Gestionc",IF(LEFT($F4,2)="76","Finance",IF(LEFT($F4,2)="77","Exception",IF(LEFT($F4,2)="78","Reprises","Transferts"))))))</f>
        <v>Transferts</v>
      </c>
      <c r="K4" s="116">
        <f>IF(MONTH($B4)=1,IF($G4=Paramètres!F$22,$D4,0),0)</f>
        <v>0</v>
      </c>
      <c r="L4" s="116">
        <f>IF(MONTH($B4)=2,IF($G4=Paramètres!$F$22,$D4,0),0)</f>
        <v>0</v>
      </c>
      <c r="M4" s="116">
        <f>IF(MONTH($B4)=3,IF($G4=Paramètres!$F$22,$D4,0),0)</f>
        <v>0</v>
      </c>
      <c r="N4" s="116">
        <f>IF(MONTH($B4)=4,IF($G4=Paramètres!$F$22,$D4,0),0)</f>
        <v>0</v>
      </c>
      <c r="O4" s="116">
        <f>IF(MONTH($B4)=5,IF($G4=Paramètres!$F$22,$D4,0),0)</f>
        <v>0</v>
      </c>
      <c r="P4" s="116">
        <f>IF(MONTH($B4)=6,IF($G4=Paramètres!$F$22,$D4,0),0)</f>
        <v>0</v>
      </c>
      <c r="Q4" s="116">
        <f>IF(MONTH($B4)=9,IF($G4=Paramètres!$F$22,$D4,0),0)</f>
        <v>0</v>
      </c>
      <c r="R4" s="116">
        <f>IF(MONTH($B4)=10,IF($G4=Paramètres!$F$22,$D4,0),0)</f>
        <v>0</v>
      </c>
      <c r="S4" s="116">
        <f>IF(MONTH($B4)=11,IF($G4=Paramètres!$F$22,$D4,0),0)</f>
        <v>0</v>
      </c>
      <c r="T4" s="116">
        <f>IF(MONTH($B4)=30,IF($G4=Paramètres!$F$22,$D4,0),0)</f>
        <v>0</v>
      </c>
      <c r="U4" s="116">
        <f>IF(MONTH($A4)=11,IF($G4=Paramètres!$D$22,$D4,0),0)</f>
        <v>0</v>
      </c>
      <c r="V4" s="116">
        <f>IF(MONTH($A4)=12,IF($G4=Paramètres!$D$22,$D4,0),0)</f>
        <v>0</v>
      </c>
      <c r="W4" s="116">
        <f>IF(MONTH($A4)=2,IF($G4=Paramètres!$D$22,$D4,0),0)</f>
        <v>0</v>
      </c>
      <c r="X4" s="116">
        <f>IF(MONTH($A4)=4,IF($G4=Paramètres!$D$22,$D4,0),0)</f>
        <v>0</v>
      </c>
      <c r="Y4" s="116">
        <f>IF($G4=Paramètres!D$21,$D4,0)</f>
        <v>0</v>
      </c>
      <c r="Z4" s="116">
        <f>IF($G4=Paramètres!D$24,$D4,0)</f>
        <v>0</v>
      </c>
      <c r="AA4" s="116">
        <f>IF($G4=Paramètres!D$23,$D4,0)</f>
        <v>0</v>
      </c>
      <c r="AB4" s="116">
        <f>IF($G4=Paramètres!D$25,$D4,0)</f>
        <v>0</v>
      </c>
      <c r="AC4" s="116">
        <f>IF($G4=Paramètres!D$26,$D4,0)</f>
        <v>0</v>
      </c>
      <c r="AD4" s="116">
        <f>IF($G4=Paramètres!D$27,$D4,0)</f>
        <v>0</v>
      </c>
      <c r="AE4" s="116">
        <f>IF($G4=Paramètres!D$28,$D4,0)</f>
        <v>0</v>
      </c>
      <c r="AF4" s="116">
        <f>IF($G4=Paramètres!D$29,$D4,0)</f>
        <v>0</v>
      </c>
      <c r="AG4" s="116">
        <f>IF($G4=Paramètres!E$21,$D4,0)</f>
        <v>0</v>
      </c>
      <c r="AH4" s="116">
        <f>IF($G4=Paramètres!E$22,$D4,0)</f>
        <v>0</v>
      </c>
      <c r="AI4" s="116">
        <f>IF($G4=Paramètres!E$23,$D4,0)</f>
        <v>0</v>
      </c>
      <c r="AJ4" s="116">
        <f>IF($G4=Paramètres!E$24,$D4,0)</f>
        <v>0</v>
      </c>
      <c r="AK4" s="116">
        <f>IF($G4=Paramètres!E$25,$D4,0)</f>
        <v>0</v>
      </c>
      <c r="AL4" s="116">
        <f>IF($G4=Paramètres!F$21,$D4,0)</f>
        <v>0</v>
      </c>
      <c r="AM4" s="116">
        <f>IF($G4=Paramètres!F$22,$D4,0)</f>
        <v>0</v>
      </c>
      <c r="AN4" s="116">
        <f>IF($G4=Paramètres!F$23,$D4,0)</f>
        <v>0</v>
      </c>
      <c r="AO4" s="116">
        <f>IF($G4=Paramètres!F$24,$D4,0)</f>
        <v>0</v>
      </c>
      <c r="AP4" s="116">
        <f t="shared" ref="AP4:AP67" si="2">IF($G4=Finance,$D4,0)</f>
        <v>0</v>
      </c>
      <c r="AQ4" s="116">
        <f t="shared" ref="AQ4:AQ67" si="3">IF($G4=Exception,$D4,0)</f>
        <v>0</v>
      </c>
      <c r="AR4" s="116">
        <f>IF($G4=Paramètres!I$21,$D4,0)</f>
        <v>0</v>
      </c>
      <c r="AS4" s="116">
        <f>IF($G4=Paramètres!I$22,$D4,0)</f>
        <v>0</v>
      </c>
      <c r="AT4" s="116">
        <f>IF($G4=Paramètres!I$23,$D4,0)</f>
        <v>0</v>
      </c>
      <c r="AU4" s="116">
        <f t="shared" ref="AU4:AU67" si="4">IF($G4=Transferts,$D4,0)</f>
        <v>0</v>
      </c>
      <c r="AV4" s="116">
        <f>IF(MONTH($B4)=1,IF($E4="Caisse",$D4,0),0)</f>
        <v>0</v>
      </c>
      <c r="AW4" s="116">
        <f>IF(MONTH($B4)=2,IF($E4="Caisse",$D4,0),0)</f>
        <v>0</v>
      </c>
      <c r="AX4" s="116">
        <f>IF(MONTH($B4)=3,IF($E4="Caisse",$D4,0),0)</f>
        <v>0</v>
      </c>
      <c r="AY4" s="116">
        <f>IF(MONTH($B4)=4,IF($E4="Caisse",$D4,0),0)</f>
        <v>0</v>
      </c>
      <c r="AZ4" s="116">
        <f>IF(MONTH($B4)=5,IF($E4="Caisse",$D4,0),0)</f>
        <v>0</v>
      </c>
      <c r="BA4" s="116">
        <f>IF(MONTH($B4)=6,IF($E4="Caisse",$D4,0),0)</f>
        <v>0</v>
      </c>
      <c r="BB4" s="116">
        <f>IF(MONTH($B4)=7,IF($E4="Caisse",$D4,0),0)</f>
        <v>0</v>
      </c>
      <c r="BC4" s="116">
        <f>IF(MONTH($B4)=8,IF($E4="Caisse",$D4,0),0)</f>
        <v>0</v>
      </c>
      <c r="BD4" s="116">
        <f>IF(MONTH($B4)=9,IF($E4="Caisse",$D4,0),0)</f>
        <v>0</v>
      </c>
      <c r="BE4" s="116">
        <f>IF(MONTH($B4)=10,IF($E4="Caisse",$D4,0),0)</f>
        <v>0</v>
      </c>
      <c r="BF4" s="116">
        <f>IF(MONTH($B4)=11,IF($E4="Caisse",$D4,0),0)</f>
        <v>0</v>
      </c>
      <c r="BG4" s="116">
        <f>IF(MONTH($B4)=12,IF($E4="Caisse",$D4,0),0)</f>
        <v>0</v>
      </c>
      <c r="BH4" s="116">
        <f>IF(MONTH($B4)=1,IF($E4="Banque",$D4,0),0)</f>
        <v>0</v>
      </c>
      <c r="BI4" s="116">
        <f>IF(MONTH($B4)=2,IF($E4="Banque",$D4,0),0)</f>
        <v>0</v>
      </c>
      <c r="BJ4" s="116">
        <f>IF(MONTH($B4)=3,IF($E4="Banque",$D4,0),0)</f>
        <v>0</v>
      </c>
      <c r="BK4" s="116">
        <f>IF(MONTH($B4)=4,IF($E4="Banque",$D4,0),0)</f>
        <v>0</v>
      </c>
      <c r="BL4" s="116">
        <f>IF(MONTH($B4)=5,IF($E4="Banque",$D4,0),0)</f>
        <v>0</v>
      </c>
      <c r="BM4" s="116">
        <f>IF(MONTH($B4)=6,IF($E4="Banque",$D4,0),0)</f>
        <v>0</v>
      </c>
      <c r="BN4" s="116">
        <f>IF(MONTH($B4)=7,IF($E4="Banque",$D4,0),0)</f>
        <v>0</v>
      </c>
      <c r="BO4" s="116">
        <f>IF(MONTH($B4)=8,IF($E4="Banque",$D4,0),0)</f>
        <v>0</v>
      </c>
      <c r="BP4" s="116">
        <f>IF(MONTH($B4)=9,IF($E4="Banque",$D4,0),0)</f>
        <v>0</v>
      </c>
      <c r="BQ4" s="116">
        <f>IF(MONTH($B4)=10,IF($E4="Banque",$D4,0),0)</f>
        <v>0</v>
      </c>
      <c r="BR4" s="116">
        <f>IF(MONTH($B4)=11,IF($E4="Banque",$D4,0),0)</f>
        <v>0</v>
      </c>
      <c r="BS4" s="116">
        <f>IF(MONTH($B4)=12,IF($E4="Banque",$D4,0),0)</f>
        <v>0</v>
      </c>
      <c r="BU4" s="6"/>
    </row>
    <row r="5" spans="1:73">
      <c r="F5" s="109"/>
      <c r="J5" s="110" t="str">
        <f t="shared" ref="J5:J68" si="5">IF(LEFT($F5,2)="70","Ventes",IF(LEFT($F5,2)="74","Subventions",IF(LEFT($F5,2)="75","Gestionc",IF(LEFT($F5,2)="76","Finance",IF(LEFT($F5,2)="77","Exception",IF(LEFT($F5,2)="78","Reprises","Transferts"))))))</f>
        <v>Transferts</v>
      </c>
      <c r="K5" s="116">
        <f>IF(MONTH($B5)=1,IF($G5=Paramètres!F$22,$D5,0),0)</f>
        <v>0</v>
      </c>
      <c r="L5" s="116">
        <f>IF(MONTH($B5)=2,IF($G5=Paramètres!$F$22,$D5,0),0)</f>
        <v>0</v>
      </c>
      <c r="M5" s="116">
        <f>IF(MONTH($B5)=3,IF($G5=Paramètres!$F$22,$D5,0),0)</f>
        <v>0</v>
      </c>
      <c r="N5" s="116">
        <f>IF(MONTH($B5)=4,IF($G5=Paramètres!$F$22,$D5,0),0)</f>
        <v>0</v>
      </c>
      <c r="O5" s="116">
        <f>IF(MONTH($B5)=5,IF($G5=Paramètres!$F$22,$D5,0),0)</f>
        <v>0</v>
      </c>
      <c r="P5" s="116">
        <f>IF(MONTH($B5)=6,IF($G5=Paramètres!$F$22,$D5,0),0)</f>
        <v>0</v>
      </c>
      <c r="Q5" s="116">
        <f>IF(MONTH($B5)=9,IF($G5=Paramètres!$F$22,$D5,0),0)</f>
        <v>0</v>
      </c>
      <c r="R5" s="116">
        <f>IF(MONTH($B5)=10,IF($G5=Paramètres!$F$22,$D5,0),0)</f>
        <v>0</v>
      </c>
      <c r="S5" s="116">
        <f>IF(MONTH($B5)=11,IF($G5=Paramètres!$F$22,$D5,0),0)</f>
        <v>0</v>
      </c>
      <c r="T5" s="116">
        <f>IF(MONTH($B5)=30,IF($G5=Paramètres!$F$22,$D5,0),0)</f>
        <v>0</v>
      </c>
      <c r="U5" s="116">
        <f>IF(MONTH($A5)=11,IF($G5=Paramètres!$D$22,$D5,0),0)</f>
        <v>0</v>
      </c>
      <c r="V5" s="116">
        <f>IF(MONTH($A5)=12,IF($G5=Paramètres!$D$22,$D5,0),0)</f>
        <v>0</v>
      </c>
      <c r="W5" s="116">
        <f>IF(MONTH($A5)=2,IF($G5=Paramètres!$D$22,$D5,0),0)</f>
        <v>0</v>
      </c>
      <c r="X5" s="116">
        <f>IF(MONTH($A5)=4,IF($G5=Paramètres!$D$22,$D5,0),0)</f>
        <v>0</v>
      </c>
      <c r="Y5" s="116">
        <f>IF($G5=Paramètres!D$21,$D5,0)</f>
        <v>0</v>
      </c>
      <c r="Z5" s="116">
        <f>IF($G5=Paramètres!D$24,$D5,0)</f>
        <v>0</v>
      </c>
      <c r="AA5" s="116">
        <f>IF($G5=Paramètres!D$23,$D5,0)</f>
        <v>0</v>
      </c>
      <c r="AB5" s="116">
        <f>IF($G5=Paramètres!D$25,$D5,0)</f>
        <v>0</v>
      </c>
      <c r="AC5" s="116">
        <f>IF($G5=Paramètres!D$26,$D5,0)</f>
        <v>0</v>
      </c>
      <c r="AD5" s="116">
        <f>IF($G5=Paramètres!D$27,$D5,0)</f>
        <v>0</v>
      </c>
      <c r="AE5" s="116">
        <f>IF($G5=Paramètres!D$28,$D5,0)</f>
        <v>0</v>
      </c>
      <c r="AF5" s="116">
        <f>IF($G5=Paramètres!D$29,$D5,0)</f>
        <v>0</v>
      </c>
      <c r="AG5" s="116">
        <f>IF($G5=Paramètres!E$21,$D5,0)</f>
        <v>0</v>
      </c>
      <c r="AH5" s="116">
        <f>IF($G5=Paramètres!E$22,$D5,0)</f>
        <v>0</v>
      </c>
      <c r="AI5" s="116">
        <f>IF($G5=Paramètres!E$23,$D5,0)</f>
        <v>0</v>
      </c>
      <c r="AJ5" s="116">
        <f>IF($G5=Paramètres!E$24,$D5,0)</f>
        <v>0</v>
      </c>
      <c r="AK5" s="116">
        <f>IF($G5=Paramètres!E$25,$D5,0)</f>
        <v>0</v>
      </c>
      <c r="AL5" s="116">
        <f>IF($G5=Paramètres!F$21,$D5,0)</f>
        <v>0</v>
      </c>
      <c r="AM5" s="116">
        <f>IF($G5=Paramètres!F$22,$D5,0)</f>
        <v>0</v>
      </c>
      <c r="AN5" s="116">
        <f>IF($G5=Paramètres!F$23,$D5,0)</f>
        <v>0</v>
      </c>
      <c r="AO5" s="116">
        <f>IF($G5=Paramètres!F$24,$D5,0)</f>
        <v>0</v>
      </c>
      <c r="AP5" s="116">
        <f t="shared" si="2"/>
        <v>0</v>
      </c>
      <c r="AQ5" s="116">
        <f t="shared" si="3"/>
        <v>0</v>
      </c>
      <c r="AR5" s="116">
        <f>IF($G5=Paramètres!I$21,$D5,0)</f>
        <v>0</v>
      </c>
      <c r="AS5" s="116">
        <f>IF($G5=Paramètres!I$22,$D5,0)</f>
        <v>0</v>
      </c>
      <c r="AT5" s="116">
        <f>IF($G5=Paramètres!I$23,$D5,0)</f>
        <v>0</v>
      </c>
      <c r="AU5" s="116">
        <f t="shared" si="4"/>
        <v>0</v>
      </c>
      <c r="AV5" s="116">
        <f t="shared" ref="AV5:AV68" si="6">IF(MONTH($B5)=1,IF($E5="Caisse",$D5,0),0)</f>
        <v>0</v>
      </c>
      <c r="AW5" s="116">
        <f t="shared" ref="AW5:AW68" si="7">IF(MONTH($B5)=2,IF($E5="Caisse",$D5,0),0)</f>
        <v>0</v>
      </c>
      <c r="AX5" s="116">
        <f t="shared" ref="AX5:AX68" si="8">IF(MONTH($B5)=3,IF($E5="Caisse",$D5,0),0)</f>
        <v>0</v>
      </c>
      <c r="AY5" s="116">
        <f t="shared" ref="AY5:AY68" si="9">IF(MONTH($B5)=4,IF($E5="Caisse",$D5,0),0)</f>
        <v>0</v>
      </c>
      <c r="AZ5" s="116">
        <f t="shared" ref="AZ5:AZ68" si="10">IF(MONTH($B5)=5,IF($E5="Caisse",$D5,0),0)</f>
        <v>0</v>
      </c>
      <c r="BA5" s="116">
        <f t="shared" ref="BA5:BA68" si="11">IF(MONTH($B5)=6,IF($E5="Caisse",$D5,0),0)</f>
        <v>0</v>
      </c>
      <c r="BB5" s="116">
        <f t="shared" ref="BB5:BB68" si="12">IF(MONTH($B5)=7,IF($E5="Caisse",$D5,0),0)</f>
        <v>0</v>
      </c>
      <c r="BC5" s="116">
        <f t="shared" ref="BC5:BC68" si="13">IF(MONTH($B5)=8,IF($E5="Caisse",$D5,0),0)</f>
        <v>0</v>
      </c>
      <c r="BD5" s="116">
        <f t="shared" ref="BD5:BD68" si="14">IF(MONTH($B5)=9,IF($E5="Caisse",$D5,0),0)</f>
        <v>0</v>
      </c>
      <c r="BE5" s="116">
        <f t="shared" ref="BE5:BE68" si="15">IF(MONTH($B5)=10,IF($E5="Caisse",$D5,0),0)</f>
        <v>0</v>
      </c>
      <c r="BF5" s="116">
        <f t="shared" ref="BF5:BF68" si="16">IF(MONTH($B5)=11,IF($E5="Caisse",$D5,0),0)</f>
        <v>0</v>
      </c>
      <c r="BG5" s="116">
        <f t="shared" ref="BG5:BG68" si="17">IF(MONTH($B5)=12,IF($E5="Caisse",$D5,0),0)</f>
        <v>0</v>
      </c>
      <c r="BH5" s="116">
        <f t="shared" ref="BH5:BH68" si="18">IF(MONTH($B5)=1,IF($E5="Banque",$D5,0),0)</f>
        <v>0</v>
      </c>
      <c r="BI5" s="116">
        <f t="shared" ref="BI5:BI68" si="19">IF(MONTH($B5)=2,IF($E5="Banque",$D5,0),0)</f>
        <v>0</v>
      </c>
      <c r="BJ5" s="116">
        <f t="shared" ref="BJ5:BJ68" si="20">IF(MONTH($B5)=3,IF($E5="Banque",$D5,0),0)</f>
        <v>0</v>
      </c>
      <c r="BK5" s="116">
        <f t="shared" ref="BK5:BK68" si="21">IF(MONTH($B5)=4,IF($E5="Banque",$D5,0),0)</f>
        <v>0</v>
      </c>
      <c r="BL5" s="116">
        <f t="shared" ref="BL5:BL68" si="22">IF(MONTH($B5)=5,IF($E5="Banque",$D5,0),0)</f>
        <v>0</v>
      </c>
      <c r="BM5" s="116">
        <f t="shared" ref="BM5:BM68" si="23">IF(MONTH($B5)=6,IF($E5="Banque",$D5,0),0)</f>
        <v>0</v>
      </c>
      <c r="BN5" s="116">
        <f t="shared" ref="BN5:BN68" si="24">IF(MONTH($B5)=7,IF($E5="Banque",$D5,0),0)</f>
        <v>0</v>
      </c>
      <c r="BO5" s="116">
        <f t="shared" ref="BO5:BO68" si="25">IF(MONTH($B5)=8,IF($E5="Banque",$D5,0),0)</f>
        <v>0</v>
      </c>
      <c r="BP5" s="116">
        <f t="shared" ref="BP5:BP68" si="26">IF(MONTH($B5)=9,IF($E5="Banque",$D5,0),0)</f>
        <v>0</v>
      </c>
      <c r="BQ5" s="116">
        <f t="shared" ref="BQ5:BQ68" si="27">IF(MONTH($B5)=10,IF($E5="Banque",$D5,0),0)</f>
        <v>0</v>
      </c>
      <c r="BR5" s="116">
        <f t="shared" ref="BR5:BR68" si="28">IF(MONTH($B5)=11,IF($E5="Banque",$D5,0),0)</f>
        <v>0</v>
      </c>
      <c r="BS5" s="116">
        <f t="shared" ref="BS5:BS68" si="29">IF(MONTH($B5)=12,IF($E5="Banque",$D5,0),0)</f>
        <v>0</v>
      </c>
    </row>
    <row r="6" spans="1:73">
      <c r="F6" s="109"/>
      <c r="J6" s="110" t="str">
        <f t="shared" si="5"/>
        <v>Transferts</v>
      </c>
      <c r="K6" s="116">
        <f>IF(MONTH($B6)=1,IF($G6=Paramètres!F$22,$D6,0),0)</f>
        <v>0</v>
      </c>
      <c r="L6" s="116">
        <f>IF(MONTH($B6)=2,IF($G6=Paramètres!$F$22,$D6,0),0)</f>
        <v>0</v>
      </c>
      <c r="M6" s="116">
        <f>IF(MONTH($B6)=3,IF($G6=Paramètres!$F$22,$D6,0),0)</f>
        <v>0</v>
      </c>
      <c r="N6" s="116">
        <f>IF(MONTH($B6)=4,IF($G6=Paramètres!$F$22,$D6,0),0)</f>
        <v>0</v>
      </c>
      <c r="O6" s="116">
        <f>IF(MONTH($B6)=5,IF($G6=Paramètres!$F$22,$D6,0),0)</f>
        <v>0</v>
      </c>
      <c r="P6" s="116">
        <f>IF(MONTH($B6)=6,IF($G6=Paramètres!$F$22,$D6,0),0)</f>
        <v>0</v>
      </c>
      <c r="Q6" s="116">
        <f>IF(MONTH($B6)=9,IF($G6=Paramètres!$F$22,$D6,0),0)</f>
        <v>0</v>
      </c>
      <c r="R6" s="116">
        <f>IF(MONTH($B6)=10,IF($G6=Paramètres!$F$22,$D6,0),0)</f>
        <v>0</v>
      </c>
      <c r="S6" s="116">
        <f>IF(MONTH($B6)=11,IF($G6=Paramètres!$F$22,$D6,0),0)</f>
        <v>0</v>
      </c>
      <c r="T6" s="116">
        <f>IF(MONTH($B6)=30,IF($G6=Paramètres!$F$22,$D6,0),0)</f>
        <v>0</v>
      </c>
      <c r="U6" s="116">
        <f>IF(MONTH($A6)=11,IF($G6=Paramètres!$D$22,$D6,0),0)</f>
        <v>0</v>
      </c>
      <c r="V6" s="116">
        <f>IF(MONTH($A6)=12,IF($G6=Paramètres!$D$22,$D6,0),0)</f>
        <v>0</v>
      </c>
      <c r="W6" s="116">
        <f>IF(MONTH($A6)=2,IF($G6=Paramètres!$D$22,$D6,0),0)</f>
        <v>0</v>
      </c>
      <c r="X6" s="116">
        <f>IF(MONTH($A6)=4,IF($G6=Paramètres!$D$22,$D6,0),0)</f>
        <v>0</v>
      </c>
      <c r="Y6" s="116">
        <f>IF($G6=Paramètres!D$21,$D6,0)</f>
        <v>0</v>
      </c>
      <c r="Z6" s="116">
        <f>IF($G6=Paramètres!D$24,$D6,0)</f>
        <v>0</v>
      </c>
      <c r="AA6" s="116">
        <f>IF($G6=Paramètres!D$23,$D6,0)</f>
        <v>0</v>
      </c>
      <c r="AB6" s="116">
        <f>IF($G6=Paramètres!D$25,$D6,0)</f>
        <v>0</v>
      </c>
      <c r="AC6" s="116">
        <f>IF($G6=Paramètres!D$26,$D6,0)</f>
        <v>0</v>
      </c>
      <c r="AD6" s="116">
        <f>IF($G6=Paramètres!D$27,$D6,0)</f>
        <v>0</v>
      </c>
      <c r="AE6" s="116">
        <f>IF($G6=Paramètres!D$28,$D6,0)</f>
        <v>0</v>
      </c>
      <c r="AF6" s="116">
        <f>IF($G6=Paramètres!D$29,$D6,0)</f>
        <v>0</v>
      </c>
      <c r="AG6" s="116">
        <f>IF($G6=Paramètres!E$21,$D6,0)</f>
        <v>0</v>
      </c>
      <c r="AH6" s="116">
        <f>IF($G6=Paramètres!E$22,$D6,0)</f>
        <v>0</v>
      </c>
      <c r="AI6" s="116">
        <f>IF($G6=Paramètres!E$23,$D6,0)</f>
        <v>0</v>
      </c>
      <c r="AJ6" s="116">
        <f>IF($G6=Paramètres!E$24,$D6,0)</f>
        <v>0</v>
      </c>
      <c r="AK6" s="116">
        <f>IF($G6=Paramètres!E$25,$D6,0)</f>
        <v>0</v>
      </c>
      <c r="AL6" s="116">
        <f>IF($G6=Paramètres!F$21,$D6,0)</f>
        <v>0</v>
      </c>
      <c r="AM6" s="116">
        <f>IF($G6=Paramètres!F$22,$D6,0)</f>
        <v>0</v>
      </c>
      <c r="AN6" s="116">
        <f>IF($G6=Paramètres!F$23,$D6,0)</f>
        <v>0</v>
      </c>
      <c r="AO6" s="116">
        <f>IF($G6=Paramètres!F$24,$D6,0)</f>
        <v>0</v>
      </c>
      <c r="AP6" s="116">
        <f t="shared" si="2"/>
        <v>0</v>
      </c>
      <c r="AQ6" s="116">
        <f t="shared" si="3"/>
        <v>0</v>
      </c>
      <c r="AR6" s="116">
        <f>IF($G6=Paramètres!I$21,$D6,0)</f>
        <v>0</v>
      </c>
      <c r="AS6" s="116">
        <f>IF($G6=Paramètres!I$22,$D6,0)</f>
        <v>0</v>
      </c>
      <c r="AT6" s="116">
        <f>IF($G6=Paramètres!I$23,$D6,0)</f>
        <v>0</v>
      </c>
      <c r="AU6" s="116">
        <f t="shared" si="4"/>
        <v>0</v>
      </c>
      <c r="AV6" s="116">
        <f t="shared" si="6"/>
        <v>0</v>
      </c>
      <c r="AW6" s="116">
        <f t="shared" si="7"/>
        <v>0</v>
      </c>
      <c r="AX6" s="116">
        <f t="shared" si="8"/>
        <v>0</v>
      </c>
      <c r="AY6" s="116">
        <f t="shared" si="9"/>
        <v>0</v>
      </c>
      <c r="AZ6" s="116">
        <f t="shared" si="10"/>
        <v>0</v>
      </c>
      <c r="BA6" s="116">
        <f t="shared" si="11"/>
        <v>0</v>
      </c>
      <c r="BB6" s="116">
        <f t="shared" si="12"/>
        <v>0</v>
      </c>
      <c r="BC6" s="116">
        <f t="shared" si="13"/>
        <v>0</v>
      </c>
      <c r="BD6" s="116">
        <f t="shared" si="14"/>
        <v>0</v>
      </c>
      <c r="BE6" s="116">
        <f t="shared" si="15"/>
        <v>0</v>
      </c>
      <c r="BF6" s="116">
        <f t="shared" si="16"/>
        <v>0</v>
      </c>
      <c r="BG6" s="116">
        <f t="shared" si="17"/>
        <v>0</v>
      </c>
      <c r="BH6" s="116">
        <f t="shared" si="18"/>
        <v>0</v>
      </c>
      <c r="BI6" s="116">
        <f t="shared" si="19"/>
        <v>0</v>
      </c>
      <c r="BJ6" s="116">
        <f t="shared" si="20"/>
        <v>0</v>
      </c>
      <c r="BK6" s="116">
        <f t="shared" si="21"/>
        <v>0</v>
      </c>
      <c r="BL6" s="116">
        <f t="shared" si="22"/>
        <v>0</v>
      </c>
      <c r="BM6" s="116">
        <f t="shared" si="23"/>
        <v>0</v>
      </c>
      <c r="BN6" s="116">
        <f t="shared" si="24"/>
        <v>0</v>
      </c>
      <c r="BO6" s="116">
        <f t="shared" si="25"/>
        <v>0</v>
      </c>
      <c r="BP6" s="116">
        <f t="shared" si="26"/>
        <v>0</v>
      </c>
      <c r="BQ6" s="116">
        <f t="shared" si="27"/>
        <v>0</v>
      </c>
      <c r="BR6" s="116">
        <f t="shared" si="28"/>
        <v>0</v>
      </c>
      <c r="BS6" s="116">
        <f t="shared" si="29"/>
        <v>0</v>
      </c>
    </row>
    <row r="7" spans="1:73">
      <c r="F7" s="109"/>
      <c r="J7" s="110" t="str">
        <f t="shared" si="5"/>
        <v>Transferts</v>
      </c>
      <c r="K7" s="116">
        <f>IF(MONTH($B7)=1,IF($G7=Paramètres!F$22,$D7,0),0)</f>
        <v>0</v>
      </c>
      <c r="L7" s="116">
        <f>IF(MONTH($B7)=2,IF($G7=Paramètres!$F$22,$D7,0),0)</f>
        <v>0</v>
      </c>
      <c r="M7" s="116">
        <f>IF(MONTH($B7)=3,IF($G7=Paramètres!$F$22,$D7,0),0)</f>
        <v>0</v>
      </c>
      <c r="N7" s="116">
        <f>IF(MONTH($B7)=4,IF($G7=Paramètres!$F$22,$D7,0),0)</f>
        <v>0</v>
      </c>
      <c r="O7" s="116">
        <f>IF(MONTH($B7)=5,IF($G7=Paramètres!$F$22,$D7,0),0)</f>
        <v>0</v>
      </c>
      <c r="P7" s="116">
        <f>IF(MONTH($B7)=6,IF($G7=Paramètres!$F$22,$D7,0),0)</f>
        <v>0</v>
      </c>
      <c r="Q7" s="116">
        <f>IF(MONTH($B7)=9,IF($G7=Paramètres!$F$22,$D7,0),0)</f>
        <v>0</v>
      </c>
      <c r="R7" s="116">
        <f>IF(MONTH($B7)=10,IF($G7=Paramètres!$F$22,$D7,0),0)</f>
        <v>0</v>
      </c>
      <c r="S7" s="116">
        <f>IF(MONTH($B7)=11,IF($G7=Paramètres!$F$22,$D7,0),0)</f>
        <v>0</v>
      </c>
      <c r="T7" s="116">
        <f>IF(MONTH($B7)=30,IF($G7=Paramètres!$F$22,$D7,0),0)</f>
        <v>0</v>
      </c>
      <c r="U7" s="116">
        <f>IF(MONTH($A7)=11,IF($G7=Paramètres!$D$22,$D7,0),0)</f>
        <v>0</v>
      </c>
      <c r="V7" s="116">
        <f>IF(MONTH($A7)=12,IF($G7=Paramètres!$D$22,$D7,0),0)</f>
        <v>0</v>
      </c>
      <c r="W7" s="116">
        <f>IF(MONTH($A7)=2,IF($G7=Paramètres!$D$22,$D7,0),0)</f>
        <v>0</v>
      </c>
      <c r="X7" s="116">
        <f>IF(MONTH($A7)=4,IF($G7=Paramètres!$D$22,$D7,0),0)</f>
        <v>0</v>
      </c>
      <c r="Y7" s="116">
        <f>IF($G7=Paramètres!D$21,$D7,0)</f>
        <v>0</v>
      </c>
      <c r="Z7" s="116">
        <f>IF($G7=Paramètres!D$24,$D7,0)</f>
        <v>0</v>
      </c>
      <c r="AA7" s="116">
        <f>IF($G7=Paramètres!D$23,$D7,0)</f>
        <v>0</v>
      </c>
      <c r="AB7" s="116">
        <f>IF($G7=Paramètres!D$25,$D7,0)</f>
        <v>0</v>
      </c>
      <c r="AC7" s="116">
        <f>IF($G7=Paramètres!D$26,$D7,0)</f>
        <v>0</v>
      </c>
      <c r="AD7" s="116">
        <f>IF($G7=Paramètres!D$27,$D7,0)</f>
        <v>0</v>
      </c>
      <c r="AE7" s="116">
        <f>IF($G7=Paramètres!D$28,$D7,0)</f>
        <v>0</v>
      </c>
      <c r="AF7" s="116">
        <f>IF($G7=Paramètres!D$29,$D7,0)</f>
        <v>0</v>
      </c>
      <c r="AG7" s="116">
        <f>IF($G7=Paramètres!E$21,$D7,0)</f>
        <v>0</v>
      </c>
      <c r="AH7" s="116">
        <f>IF($G7=Paramètres!E$22,$D7,0)</f>
        <v>0</v>
      </c>
      <c r="AI7" s="116">
        <f>IF($G7=Paramètres!E$23,$D7,0)</f>
        <v>0</v>
      </c>
      <c r="AJ7" s="116">
        <f>IF($G7=Paramètres!E$24,$D7,0)</f>
        <v>0</v>
      </c>
      <c r="AK7" s="116">
        <f>IF($G7=Paramètres!E$25,$D7,0)</f>
        <v>0</v>
      </c>
      <c r="AL7" s="116">
        <f>IF($G7=Paramètres!F$21,$D7,0)</f>
        <v>0</v>
      </c>
      <c r="AM7" s="116">
        <f>IF($G7=Paramètres!F$22,$D7,0)</f>
        <v>0</v>
      </c>
      <c r="AN7" s="116">
        <f>IF($G7=Paramètres!F$23,$D7,0)</f>
        <v>0</v>
      </c>
      <c r="AO7" s="116">
        <f>IF($G7=Paramètres!F$24,$D7,0)</f>
        <v>0</v>
      </c>
      <c r="AP7" s="116">
        <f t="shared" si="2"/>
        <v>0</v>
      </c>
      <c r="AQ7" s="116">
        <f t="shared" si="3"/>
        <v>0</v>
      </c>
      <c r="AR7" s="116">
        <f>IF($G7=Paramètres!I$21,$D7,0)</f>
        <v>0</v>
      </c>
      <c r="AS7" s="116">
        <f>IF($G7=Paramètres!I$22,$D7,0)</f>
        <v>0</v>
      </c>
      <c r="AT7" s="116">
        <f>IF($G7=Paramètres!I$23,$D7,0)</f>
        <v>0</v>
      </c>
      <c r="AU7" s="116">
        <f t="shared" si="4"/>
        <v>0</v>
      </c>
      <c r="AV7" s="116">
        <f t="shared" si="6"/>
        <v>0</v>
      </c>
      <c r="AW7" s="116">
        <f t="shared" si="7"/>
        <v>0</v>
      </c>
      <c r="AX7" s="116">
        <f t="shared" si="8"/>
        <v>0</v>
      </c>
      <c r="AY7" s="116">
        <f t="shared" si="9"/>
        <v>0</v>
      </c>
      <c r="AZ7" s="116">
        <f t="shared" si="10"/>
        <v>0</v>
      </c>
      <c r="BA7" s="116">
        <f t="shared" si="11"/>
        <v>0</v>
      </c>
      <c r="BB7" s="116">
        <f t="shared" si="12"/>
        <v>0</v>
      </c>
      <c r="BC7" s="116">
        <f t="shared" si="13"/>
        <v>0</v>
      </c>
      <c r="BD7" s="116">
        <f t="shared" si="14"/>
        <v>0</v>
      </c>
      <c r="BE7" s="116">
        <f t="shared" si="15"/>
        <v>0</v>
      </c>
      <c r="BF7" s="116">
        <f t="shared" si="16"/>
        <v>0</v>
      </c>
      <c r="BG7" s="116">
        <f t="shared" si="17"/>
        <v>0</v>
      </c>
      <c r="BH7" s="116">
        <f t="shared" si="18"/>
        <v>0</v>
      </c>
      <c r="BI7" s="116">
        <f t="shared" si="19"/>
        <v>0</v>
      </c>
      <c r="BJ7" s="116">
        <f t="shared" si="20"/>
        <v>0</v>
      </c>
      <c r="BK7" s="116">
        <f t="shared" si="21"/>
        <v>0</v>
      </c>
      <c r="BL7" s="116">
        <f t="shared" si="22"/>
        <v>0</v>
      </c>
      <c r="BM7" s="116">
        <f t="shared" si="23"/>
        <v>0</v>
      </c>
      <c r="BN7" s="116">
        <f t="shared" si="24"/>
        <v>0</v>
      </c>
      <c r="BO7" s="116">
        <f t="shared" si="25"/>
        <v>0</v>
      </c>
      <c r="BP7" s="116">
        <f t="shared" si="26"/>
        <v>0</v>
      </c>
      <c r="BQ7" s="116">
        <f t="shared" si="27"/>
        <v>0</v>
      </c>
      <c r="BR7" s="116">
        <f t="shared" si="28"/>
        <v>0</v>
      </c>
      <c r="BS7" s="116">
        <f t="shared" si="29"/>
        <v>0</v>
      </c>
    </row>
    <row r="8" spans="1:73">
      <c r="F8" s="109"/>
      <c r="J8" s="110" t="str">
        <f t="shared" si="5"/>
        <v>Transferts</v>
      </c>
      <c r="K8" s="116">
        <f>IF(MONTH($B8)=1,IF($G8=Paramètres!F$22,$D8,0),0)</f>
        <v>0</v>
      </c>
      <c r="L8" s="116">
        <f>IF(MONTH($B8)=2,IF($G8=Paramètres!$F$22,$D8,0),0)</f>
        <v>0</v>
      </c>
      <c r="M8" s="116">
        <f>IF(MONTH($B8)=3,IF($G8=Paramètres!$F$22,$D8,0),0)</f>
        <v>0</v>
      </c>
      <c r="N8" s="116">
        <f>IF(MONTH($B8)=4,IF($G8=Paramètres!$F$22,$D8,0),0)</f>
        <v>0</v>
      </c>
      <c r="O8" s="116">
        <f>IF(MONTH($B8)=5,IF($G8=Paramètres!$F$22,$D8,0),0)</f>
        <v>0</v>
      </c>
      <c r="P8" s="116">
        <f>IF(MONTH($B8)=6,IF($G8=Paramètres!$F$22,$D8,0),0)</f>
        <v>0</v>
      </c>
      <c r="Q8" s="116">
        <f>IF(MONTH($B8)=9,IF($G8=Paramètres!$F$22,$D8,0),0)</f>
        <v>0</v>
      </c>
      <c r="R8" s="116">
        <f>IF(MONTH($B8)=10,IF($G8=Paramètres!$F$22,$D8,0),0)</f>
        <v>0</v>
      </c>
      <c r="S8" s="116">
        <f>IF(MONTH($B8)=11,IF($G8=Paramètres!$F$22,$D8,0),0)</f>
        <v>0</v>
      </c>
      <c r="T8" s="116">
        <f>IF(MONTH($B8)=30,IF($G8=Paramètres!$F$22,$D8,0),0)</f>
        <v>0</v>
      </c>
      <c r="U8" s="116">
        <f>IF(MONTH($A8)=11,IF($G8=Paramètres!$D$22,$D8,0),0)</f>
        <v>0</v>
      </c>
      <c r="V8" s="116">
        <f>IF(MONTH($A8)=12,IF($G8=Paramètres!$D$22,$D8,0),0)</f>
        <v>0</v>
      </c>
      <c r="W8" s="116">
        <f>IF(MONTH($A8)=2,IF($G8=Paramètres!$D$22,$D8,0),0)</f>
        <v>0</v>
      </c>
      <c r="X8" s="116">
        <f>IF(MONTH($A8)=4,IF($G8=Paramètres!$D$22,$D8,0),0)</f>
        <v>0</v>
      </c>
      <c r="Y8" s="116">
        <f>IF($G8=Paramètres!D$21,$D8,0)</f>
        <v>0</v>
      </c>
      <c r="Z8" s="116">
        <f>IF($G8=Paramètres!D$24,$D8,0)</f>
        <v>0</v>
      </c>
      <c r="AA8" s="116">
        <f>IF($G8=Paramètres!D$23,$D8,0)</f>
        <v>0</v>
      </c>
      <c r="AB8" s="116">
        <f>IF($G8=Paramètres!D$25,$D8,0)</f>
        <v>0</v>
      </c>
      <c r="AC8" s="116">
        <f>IF($G8=Paramètres!D$26,$D8,0)</f>
        <v>0</v>
      </c>
      <c r="AD8" s="116">
        <f>IF($G8=Paramètres!D$27,$D8,0)</f>
        <v>0</v>
      </c>
      <c r="AE8" s="116">
        <f>IF($G8=Paramètres!D$28,$D8,0)</f>
        <v>0</v>
      </c>
      <c r="AF8" s="116">
        <f>IF($G8=Paramètres!D$29,$D8,0)</f>
        <v>0</v>
      </c>
      <c r="AG8" s="116">
        <f>IF($G8=Paramètres!E$21,$D8,0)</f>
        <v>0</v>
      </c>
      <c r="AH8" s="116">
        <f>IF($G8=Paramètres!E$22,$D8,0)</f>
        <v>0</v>
      </c>
      <c r="AI8" s="116">
        <f>IF($G8=Paramètres!E$23,$D8,0)</f>
        <v>0</v>
      </c>
      <c r="AJ8" s="116">
        <f>IF($G8=Paramètres!E$24,$D8,0)</f>
        <v>0</v>
      </c>
      <c r="AK8" s="116">
        <f>IF($G8=Paramètres!E$25,$D8,0)</f>
        <v>0</v>
      </c>
      <c r="AL8" s="116">
        <f>IF($G8=Paramètres!F$21,$D8,0)</f>
        <v>0</v>
      </c>
      <c r="AM8" s="116">
        <f>IF($G8=Paramètres!F$22,$D8,0)</f>
        <v>0</v>
      </c>
      <c r="AN8" s="116">
        <f>IF($G8=Paramètres!F$23,$D8,0)</f>
        <v>0</v>
      </c>
      <c r="AO8" s="116">
        <f>IF($G8=Paramètres!F$24,$D8,0)</f>
        <v>0</v>
      </c>
      <c r="AP8" s="116">
        <f t="shared" si="2"/>
        <v>0</v>
      </c>
      <c r="AQ8" s="116">
        <f t="shared" si="3"/>
        <v>0</v>
      </c>
      <c r="AR8" s="116">
        <f>IF($G8=Paramètres!I$21,$D8,0)</f>
        <v>0</v>
      </c>
      <c r="AS8" s="116">
        <f>IF($G8=Paramètres!I$22,$D8,0)</f>
        <v>0</v>
      </c>
      <c r="AT8" s="116">
        <f>IF($G8=Paramètres!I$23,$D8,0)</f>
        <v>0</v>
      </c>
      <c r="AU8" s="116">
        <f t="shared" si="4"/>
        <v>0</v>
      </c>
      <c r="AV8" s="116">
        <f t="shared" si="6"/>
        <v>0</v>
      </c>
      <c r="AW8" s="116">
        <f t="shared" si="7"/>
        <v>0</v>
      </c>
      <c r="AX8" s="116">
        <f t="shared" si="8"/>
        <v>0</v>
      </c>
      <c r="AY8" s="116">
        <f t="shared" si="9"/>
        <v>0</v>
      </c>
      <c r="AZ8" s="116">
        <f t="shared" si="10"/>
        <v>0</v>
      </c>
      <c r="BA8" s="116">
        <f t="shared" si="11"/>
        <v>0</v>
      </c>
      <c r="BB8" s="116">
        <f t="shared" si="12"/>
        <v>0</v>
      </c>
      <c r="BC8" s="116">
        <f t="shared" si="13"/>
        <v>0</v>
      </c>
      <c r="BD8" s="116">
        <f t="shared" si="14"/>
        <v>0</v>
      </c>
      <c r="BE8" s="116">
        <f t="shared" si="15"/>
        <v>0</v>
      </c>
      <c r="BF8" s="116">
        <f t="shared" si="16"/>
        <v>0</v>
      </c>
      <c r="BG8" s="116">
        <f t="shared" si="17"/>
        <v>0</v>
      </c>
      <c r="BH8" s="116">
        <f t="shared" si="18"/>
        <v>0</v>
      </c>
      <c r="BI8" s="116">
        <f t="shared" si="19"/>
        <v>0</v>
      </c>
      <c r="BJ8" s="116">
        <f t="shared" si="20"/>
        <v>0</v>
      </c>
      <c r="BK8" s="116">
        <f t="shared" si="21"/>
        <v>0</v>
      </c>
      <c r="BL8" s="116">
        <f t="shared" si="22"/>
        <v>0</v>
      </c>
      <c r="BM8" s="116">
        <f t="shared" si="23"/>
        <v>0</v>
      </c>
      <c r="BN8" s="116">
        <f t="shared" si="24"/>
        <v>0</v>
      </c>
      <c r="BO8" s="116">
        <f t="shared" si="25"/>
        <v>0</v>
      </c>
      <c r="BP8" s="116">
        <f t="shared" si="26"/>
        <v>0</v>
      </c>
      <c r="BQ8" s="116">
        <f t="shared" si="27"/>
        <v>0</v>
      </c>
      <c r="BR8" s="116">
        <f t="shared" si="28"/>
        <v>0</v>
      </c>
      <c r="BS8" s="116">
        <f t="shared" si="29"/>
        <v>0</v>
      </c>
    </row>
    <row r="9" spans="1:73">
      <c r="F9" s="109"/>
      <c r="J9" s="110" t="str">
        <f t="shared" si="5"/>
        <v>Transferts</v>
      </c>
      <c r="K9" s="116">
        <f>IF(MONTH($B9)=1,IF($G9=Paramètres!F$22,$D9,0),0)</f>
        <v>0</v>
      </c>
      <c r="L9" s="116">
        <f>IF(MONTH($B9)=2,IF($G9=Paramètres!$F$22,$D9,0),0)</f>
        <v>0</v>
      </c>
      <c r="M9" s="116">
        <f>IF(MONTH($B9)=3,IF($G9=Paramètres!$F$22,$D9,0),0)</f>
        <v>0</v>
      </c>
      <c r="N9" s="116">
        <f>IF(MONTH($B9)=4,IF($G9=Paramètres!$F$22,$D9,0),0)</f>
        <v>0</v>
      </c>
      <c r="O9" s="116">
        <f>IF(MONTH($B9)=5,IF($G9=Paramètres!$F$22,$D9,0),0)</f>
        <v>0</v>
      </c>
      <c r="P9" s="116">
        <f>IF(MONTH($B9)=6,IF($G9=Paramètres!$F$22,$D9,0),0)</f>
        <v>0</v>
      </c>
      <c r="Q9" s="116">
        <f>IF(MONTH($B9)=9,IF($G9=Paramètres!$F$22,$D9,0),0)</f>
        <v>0</v>
      </c>
      <c r="R9" s="116">
        <f>IF(MONTH($B9)=10,IF($G9=Paramètres!$F$22,$D9,0),0)</f>
        <v>0</v>
      </c>
      <c r="S9" s="116">
        <f>IF(MONTH($B9)=11,IF($G9=Paramètres!$F$22,$D9,0),0)</f>
        <v>0</v>
      </c>
      <c r="T9" s="116">
        <f>IF(MONTH($B9)=30,IF($G9=Paramètres!$F$22,$D9,0),0)</f>
        <v>0</v>
      </c>
      <c r="U9" s="116">
        <f>IF(MONTH($A9)=11,IF($G9=Paramètres!$D$22,$D9,0),0)</f>
        <v>0</v>
      </c>
      <c r="V9" s="116">
        <f>IF(MONTH($A9)=12,IF($G9=Paramètres!$D$22,$D9,0),0)</f>
        <v>0</v>
      </c>
      <c r="W9" s="116">
        <f>IF(MONTH($A9)=2,IF($G9=Paramètres!$D$22,$D9,0),0)</f>
        <v>0</v>
      </c>
      <c r="X9" s="116">
        <f>IF(MONTH($A9)=4,IF($G9=Paramètres!$D$22,$D9,0),0)</f>
        <v>0</v>
      </c>
      <c r="Y9" s="116">
        <f>IF($G9=Paramètres!D$21,$D9,0)</f>
        <v>0</v>
      </c>
      <c r="Z9" s="116">
        <f>IF($G9=Paramètres!D$24,$D9,0)</f>
        <v>0</v>
      </c>
      <c r="AA9" s="116">
        <f>IF($G9=Paramètres!D$23,$D9,0)</f>
        <v>0</v>
      </c>
      <c r="AB9" s="116">
        <f>IF($G9=Paramètres!D$25,$D9,0)</f>
        <v>0</v>
      </c>
      <c r="AC9" s="116">
        <f>IF($G9=Paramètres!D$26,$D9,0)</f>
        <v>0</v>
      </c>
      <c r="AD9" s="116">
        <f>IF($G9=Paramètres!D$27,$D9,0)</f>
        <v>0</v>
      </c>
      <c r="AE9" s="116">
        <f>IF($G9=Paramètres!D$28,$D9,0)</f>
        <v>0</v>
      </c>
      <c r="AF9" s="116">
        <f>IF($G9=Paramètres!D$29,$D9,0)</f>
        <v>0</v>
      </c>
      <c r="AG9" s="116">
        <f>IF($G9=Paramètres!E$21,$D9,0)</f>
        <v>0</v>
      </c>
      <c r="AH9" s="116">
        <f>IF($G9=Paramètres!E$22,$D9,0)</f>
        <v>0</v>
      </c>
      <c r="AI9" s="116">
        <f>IF($G9=Paramètres!E$23,$D9,0)</f>
        <v>0</v>
      </c>
      <c r="AJ9" s="116">
        <f>IF($G9=Paramètres!E$24,$D9,0)</f>
        <v>0</v>
      </c>
      <c r="AK9" s="116">
        <f>IF($G9=Paramètres!E$25,$D9,0)</f>
        <v>0</v>
      </c>
      <c r="AL9" s="116">
        <f>IF($G9=Paramètres!F$21,$D9,0)</f>
        <v>0</v>
      </c>
      <c r="AM9" s="116">
        <f>IF($G9=Paramètres!F$22,$D9,0)</f>
        <v>0</v>
      </c>
      <c r="AN9" s="116">
        <f>IF($G9=Paramètres!F$23,$D9,0)</f>
        <v>0</v>
      </c>
      <c r="AO9" s="116">
        <f>IF($G9=Paramètres!F$24,$D9,0)</f>
        <v>0</v>
      </c>
      <c r="AP9" s="116">
        <f t="shared" si="2"/>
        <v>0</v>
      </c>
      <c r="AQ9" s="116">
        <f t="shared" si="3"/>
        <v>0</v>
      </c>
      <c r="AR9" s="116">
        <f>IF($G9=Paramètres!I$21,$D9,0)</f>
        <v>0</v>
      </c>
      <c r="AS9" s="116">
        <f>IF($G9=Paramètres!I$22,$D9,0)</f>
        <v>0</v>
      </c>
      <c r="AT9" s="116">
        <f>IF($G9=Paramètres!I$23,$D9,0)</f>
        <v>0</v>
      </c>
      <c r="AU9" s="116">
        <f t="shared" si="4"/>
        <v>0</v>
      </c>
      <c r="AV9" s="116">
        <f t="shared" si="6"/>
        <v>0</v>
      </c>
      <c r="AW9" s="116">
        <f t="shared" si="7"/>
        <v>0</v>
      </c>
      <c r="AX9" s="116">
        <f t="shared" si="8"/>
        <v>0</v>
      </c>
      <c r="AY9" s="116">
        <f t="shared" si="9"/>
        <v>0</v>
      </c>
      <c r="AZ9" s="116">
        <f t="shared" si="10"/>
        <v>0</v>
      </c>
      <c r="BA9" s="116">
        <f t="shared" si="11"/>
        <v>0</v>
      </c>
      <c r="BB9" s="116">
        <f t="shared" si="12"/>
        <v>0</v>
      </c>
      <c r="BC9" s="116">
        <f t="shared" si="13"/>
        <v>0</v>
      </c>
      <c r="BD9" s="116">
        <f t="shared" si="14"/>
        <v>0</v>
      </c>
      <c r="BE9" s="116">
        <f t="shared" si="15"/>
        <v>0</v>
      </c>
      <c r="BF9" s="116">
        <f t="shared" si="16"/>
        <v>0</v>
      </c>
      <c r="BG9" s="116">
        <f t="shared" si="17"/>
        <v>0</v>
      </c>
      <c r="BH9" s="116">
        <f t="shared" si="18"/>
        <v>0</v>
      </c>
      <c r="BI9" s="116">
        <f t="shared" si="19"/>
        <v>0</v>
      </c>
      <c r="BJ9" s="116">
        <f t="shared" si="20"/>
        <v>0</v>
      </c>
      <c r="BK9" s="116">
        <f t="shared" si="21"/>
        <v>0</v>
      </c>
      <c r="BL9" s="116">
        <f t="shared" si="22"/>
        <v>0</v>
      </c>
      <c r="BM9" s="116">
        <f t="shared" si="23"/>
        <v>0</v>
      </c>
      <c r="BN9" s="116">
        <f t="shared" si="24"/>
        <v>0</v>
      </c>
      <c r="BO9" s="116">
        <f t="shared" si="25"/>
        <v>0</v>
      </c>
      <c r="BP9" s="116">
        <f t="shared" si="26"/>
        <v>0</v>
      </c>
      <c r="BQ9" s="116">
        <f t="shared" si="27"/>
        <v>0</v>
      </c>
      <c r="BR9" s="116">
        <f t="shared" si="28"/>
        <v>0</v>
      </c>
      <c r="BS9" s="116">
        <f t="shared" si="29"/>
        <v>0</v>
      </c>
    </row>
    <row r="10" spans="1:73">
      <c r="F10" s="109"/>
      <c r="J10" s="110" t="str">
        <f t="shared" si="5"/>
        <v>Transferts</v>
      </c>
      <c r="K10" s="116">
        <f>IF(MONTH($B10)=1,IF($G10=Paramètres!F$22,$D10,0),0)</f>
        <v>0</v>
      </c>
      <c r="L10" s="116">
        <f>IF(MONTH($B10)=2,IF($G10=Paramètres!$F$22,$D10,0),0)</f>
        <v>0</v>
      </c>
      <c r="M10" s="116">
        <f>IF(MONTH($B10)=3,IF($G10=Paramètres!$F$22,$D10,0),0)</f>
        <v>0</v>
      </c>
      <c r="N10" s="116">
        <f>IF(MONTH($B10)=4,IF($G10=Paramètres!$F$22,$D10,0),0)</f>
        <v>0</v>
      </c>
      <c r="O10" s="116">
        <f>IF(MONTH($B10)=5,IF($G10=Paramètres!$F$22,$D10,0),0)</f>
        <v>0</v>
      </c>
      <c r="P10" s="116">
        <f>IF(MONTH($B10)=6,IF($G10=Paramètres!$F$22,$D10,0),0)</f>
        <v>0</v>
      </c>
      <c r="Q10" s="116">
        <f>IF(MONTH($B10)=9,IF($G10=Paramètres!$F$22,$D10,0),0)</f>
        <v>0</v>
      </c>
      <c r="R10" s="116">
        <f>IF(MONTH($B10)=10,IF($G10=Paramètres!$F$22,$D10,0),0)</f>
        <v>0</v>
      </c>
      <c r="S10" s="116">
        <f>IF(MONTH($B10)=11,IF($G10=Paramètres!$F$22,$D10,0),0)</f>
        <v>0</v>
      </c>
      <c r="T10" s="116">
        <f>IF(MONTH($B10)=30,IF($G10=Paramètres!$F$22,$D10,0),0)</f>
        <v>0</v>
      </c>
      <c r="U10" s="116">
        <f>IF(MONTH($A10)=11,IF($G10=Paramètres!$D$22,$D10,0),0)</f>
        <v>0</v>
      </c>
      <c r="V10" s="116">
        <f>IF(MONTH($A10)=12,IF($G10=Paramètres!$D$22,$D10,0),0)</f>
        <v>0</v>
      </c>
      <c r="W10" s="116">
        <f>IF(MONTH($A10)=2,IF($G10=Paramètres!$D$22,$D10,0),0)</f>
        <v>0</v>
      </c>
      <c r="X10" s="116">
        <f>IF(MONTH($A10)=4,IF($G10=Paramètres!$D$22,$D10,0),0)</f>
        <v>0</v>
      </c>
      <c r="Y10" s="116">
        <f>IF($G10=Paramètres!D$21,$D10,0)</f>
        <v>0</v>
      </c>
      <c r="Z10" s="116">
        <f>IF($G10=Paramètres!D$24,$D10,0)</f>
        <v>0</v>
      </c>
      <c r="AA10" s="116">
        <f>IF($G10=Paramètres!D$23,$D10,0)</f>
        <v>0</v>
      </c>
      <c r="AB10" s="116">
        <f>IF($G10=Paramètres!D$25,$D10,0)</f>
        <v>0</v>
      </c>
      <c r="AC10" s="116">
        <f>IF($G10=Paramètres!D$26,$D10,0)</f>
        <v>0</v>
      </c>
      <c r="AD10" s="116">
        <f>IF($G10=Paramètres!D$27,$D10,0)</f>
        <v>0</v>
      </c>
      <c r="AE10" s="116">
        <f>IF($G10=Paramètres!D$28,$D10,0)</f>
        <v>0</v>
      </c>
      <c r="AF10" s="116">
        <f>IF($G10=Paramètres!D$29,$D10,0)</f>
        <v>0</v>
      </c>
      <c r="AG10" s="116">
        <f>IF($G10=Paramètres!E$21,$D10,0)</f>
        <v>0</v>
      </c>
      <c r="AH10" s="116">
        <f>IF($G10=Paramètres!E$22,$D10,0)</f>
        <v>0</v>
      </c>
      <c r="AI10" s="116">
        <f>IF($G10=Paramètres!E$23,$D10,0)</f>
        <v>0</v>
      </c>
      <c r="AJ10" s="116">
        <f>IF($G10=Paramètres!E$24,$D10,0)</f>
        <v>0</v>
      </c>
      <c r="AK10" s="116">
        <f>IF($G10=Paramètres!E$25,$D10,0)</f>
        <v>0</v>
      </c>
      <c r="AL10" s="116">
        <f>IF($G10=Paramètres!F$21,$D10,0)</f>
        <v>0</v>
      </c>
      <c r="AM10" s="116">
        <f>IF($G10=Paramètres!F$22,$D10,0)</f>
        <v>0</v>
      </c>
      <c r="AN10" s="116">
        <f>IF($G10=Paramètres!F$23,$D10,0)</f>
        <v>0</v>
      </c>
      <c r="AO10" s="116">
        <f>IF($G10=Paramètres!F$24,$D10,0)</f>
        <v>0</v>
      </c>
      <c r="AP10" s="116">
        <f t="shared" si="2"/>
        <v>0</v>
      </c>
      <c r="AQ10" s="116">
        <f t="shared" si="3"/>
        <v>0</v>
      </c>
      <c r="AR10" s="116">
        <f>IF($G10=Paramètres!I$21,$D10,0)</f>
        <v>0</v>
      </c>
      <c r="AS10" s="116">
        <f>IF($G10=Paramètres!I$22,$D10,0)</f>
        <v>0</v>
      </c>
      <c r="AT10" s="116">
        <f>IF($G10=Paramètres!I$23,$D10,0)</f>
        <v>0</v>
      </c>
      <c r="AU10" s="116">
        <f t="shared" si="4"/>
        <v>0</v>
      </c>
      <c r="AV10" s="116">
        <f t="shared" si="6"/>
        <v>0</v>
      </c>
      <c r="AW10" s="116">
        <f t="shared" si="7"/>
        <v>0</v>
      </c>
      <c r="AX10" s="116">
        <f t="shared" si="8"/>
        <v>0</v>
      </c>
      <c r="AY10" s="116">
        <f t="shared" si="9"/>
        <v>0</v>
      </c>
      <c r="AZ10" s="116">
        <f t="shared" si="10"/>
        <v>0</v>
      </c>
      <c r="BA10" s="116">
        <f t="shared" si="11"/>
        <v>0</v>
      </c>
      <c r="BB10" s="116">
        <f t="shared" si="12"/>
        <v>0</v>
      </c>
      <c r="BC10" s="116">
        <f t="shared" si="13"/>
        <v>0</v>
      </c>
      <c r="BD10" s="116">
        <f t="shared" si="14"/>
        <v>0</v>
      </c>
      <c r="BE10" s="116">
        <f t="shared" si="15"/>
        <v>0</v>
      </c>
      <c r="BF10" s="116">
        <f t="shared" si="16"/>
        <v>0</v>
      </c>
      <c r="BG10" s="116">
        <f t="shared" si="17"/>
        <v>0</v>
      </c>
      <c r="BH10" s="116">
        <f t="shared" si="18"/>
        <v>0</v>
      </c>
      <c r="BI10" s="116">
        <f t="shared" si="19"/>
        <v>0</v>
      </c>
      <c r="BJ10" s="116">
        <f t="shared" si="20"/>
        <v>0</v>
      </c>
      <c r="BK10" s="116">
        <f t="shared" si="21"/>
        <v>0</v>
      </c>
      <c r="BL10" s="116">
        <f t="shared" si="22"/>
        <v>0</v>
      </c>
      <c r="BM10" s="116">
        <f t="shared" si="23"/>
        <v>0</v>
      </c>
      <c r="BN10" s="116">
        <f t="shared" si="24"/>
        <v>0</v>
      </c>
      <c r="BO10" s="116">
        <f t="shared" si="25"/>
        <v>0</v>
      </c>
      <c r="BP10" s="116">
        <f t="shared" si="26"/>
        <v>0</v>
      </c>
      <c r="BQ10" s="116">
        <f t="shared" si="27"/>
        <v>0</v>
      </c>
      <c r="BR10" s="116">
        <f t="shared" si="28"/>
        <v>0</v>
      </c>
      <c r="BS10" s="116">
        <f t="shared" si="29"/>
        <v>0</v>
      </c>
    </row>
    <row r="11" spans="1:73">
      <c r="F11" s="109"/>
      <c r="J11" s="110" t="str">
        <f t="shared" si="5"/>
        <v>Transferts</v>
      </c>
      <c r="K11" s="116">
        <f>IF(MONTH($B11)=1,IF($G11=Paramètres!F$22,$D11,0),0)</f>
        <v>0</v>
      </c>
      <c r="L11" s="116">
        <f>IF(MONTH($B11)=2,IF($G11=Paramètres!$F$22,$D11,0),0)</f>
        <v>0</v>
      </c>
      <c r="M11" s="116">
        <f>IF(MONTH($B11)=3,IF($G11=Paramètres!$F$22,$D11,0),0)</f>
        <v>0</v>
      </c>
      <c r="N11" s="116">
        <f>IF(MONTH($B11)=4,IF($G11=Paramètres!$F$22,$D11,0),0)</f>
        <v>0</v>
      </c>
      <c r="O11" s="116">
        <f>IF(MONTH($B11)=5,IF($G11=Paramètres!$F$22,$D11,0),0)</f>
        <v>0</v>
      </c>
      <c r="P11" s="116">
        <f>IF(MONTH($B11)=6,IF($G11=Paramètres!$F$22,$D11,0),0)</f>
        <v>0</v>
      </c>
      <c r="Q11" s="116">
        <f>IF(MONTH($B11)=9,IF($G11=Paramètres!$F$22,$D11,0),0)</f>
        <v>0</v>
      </c>
      <c r="R11" s="116">
        <f>IF(MONTH($B11)=10,IF($G11=Paramètres!$F$22,$D11,0),0)</f>
        <v>0</v>
      </c>
      <c r="S11" s="116">
        <f>IF(MONTH($B11)=11,IF($G11=Paramètres!$F$22,$D11,0),0)</f>
        <v>0</v>
      </c>
      <c r="T11" s="116">
        <f>IF(MONTH($B11)=30,IF($G11=Paramètres!$F$22,$D11,0),0)</f>
        <v>0</v>
      </c>
      <c r="U11" s="116">
        <f>IF(MONTH($A11)=11,IF($G11=Paramètres!$D$22,$D11,0),0)</f>
        <v>0</v>
      </c>
      <c r="V11" s="116">
        <f>IF(MONTH($A11)=12,IF($G11=Paramètres!$D$22,$D11,0),0)</f>
        <v>0</v>
      </c>
      <c r="W11" s="116">
        <f>IF(MONTH($A11)=2,IF($G11=Paramètres!$D$22,$D11,0),0)</f>
        <v>0</v>
      </c>
      <c r="X11" s="116">
        <f>IF(MONTH($A11)=4,IF($G11=Paramètres!$D$22,$D11,0),0)</f>
        <v>0</v>
      </c>
      <c r="Y11" s="116">
        <f>IF($G11=Paramètres!D$21,$D11,0)</f>
        <v>0</v>
      </c>
      <c r="Z11" s="116">
        <f>IF($G11=Paramètres!D$24,$D11,0)</f>
        <v>0</v>
      </c>
      <c r="AA11" s="116">
        <f>IF($G11=Paramètres!D$23,$D11,0)</f>
        <v>0</v>
      </c>
      <c r="AB11" s="116">
        <f>IF($G11=Paramètres!D$25,$D11,0)</f>
        <v>0</v>
      </c>
      <c r="AC11" s="116">
        <f>IF($G11=Paramètres!D$26,$D11,0)</f>
        <v>0</v>
      </c>
      <c r="AD11" s="116">
        <f>IF($G11=Paramètres!D$27,$D11,0)</f>
        <v>0</v>
      </c>
      <c r="AE11" s="116">
        <f>IF($G11=Paramètres!D$28,$D11,0)</f>
        <v>0</v>
      </c>
      <c r="AF11" s="116">
        <f>IF($G11=Paramètres!D$29,$D11,0)</f>
        <v>0</v>
      </c>
      <c r="AG11" s="116">
        <f>IF($G11=Paramètres!E$21,$D11,0)</f>
        <v>0</v>
      </c>
      <c r="AH11" s="116">
        <f>IF($G11=Paramètres!E$22,$D11,0)</f>
        <v>0</v>
      </c>
      <c r="AI11" s="116">
        <f>IF($G11=Paramètres!E$23,$D11,0)</f>
        <v>0</v>
      </c>
      <c r="AJ11" s="116">
        <f>IF($G11=Paramètres!E$24,$D11,0)</f>
        <v>0</v>
      </c>
      <c r="AK11" s="116">
        <f>IF($G11=Paramètres!E$25,$D11,0)</f>
        <v>0</v>
      </c>
      <c r="AL11" s="116">
        <f>IF($G11=Paramètres!F$21,$D11,0)</f>
        <v>0</v>
      </c>
      <c r="AM11" s="116">
        <f>IF($G11=Paramètres!F$22,$D11,0)</f>
        <v>0</v>
      </c>
      <c r="AN11" s="116">
        <f>IF($G11=Paramètres!F$23,$D11,0)</f>
        <v>0</v>
      </c>
      <c r="AO11" s="116">
        <f>IF($G11=Paramètres!F$24,$D11,0)</f>
        <v>0</v>
      </c>
      <c r="AP11" s="116">
        <f t="shared" si="2"/>
        <v>0</v>
      </c>
      <c r="AQ11" s="116">
        <f t="shared" si="3"/>
        <v>0</v>
      </c>
      <c r="AR11" s="116">
        <f>IF($G11=Paramètres!I$21,$D11,0)</f>
        <v>0</v>
      </c>
      <c r="AS11" s="116">
        <f>IF($G11=Paramètres!I$22,$D11,0)</f>
        <v>0</v>
      </c>
      <c r="AT11" s="116">
        <f>IF($G11=Paramètres!I$23,$D11,0)</f>
        <v>0</v>
      </c>
      <c r="AU11" s="116">
        <f t="shared" si="4"/>
        <v>0</v>
      </c>
      <c r="AV11" s="116">
        <f t="shared" si="6"/>
        <v>0</v>
      </c>
      <c r="AW11" s="116">
        <f t="shared" si="7"/>
        <v>0</v>
      </c>
      <c r="AX11" s="116">
        <f t="shared" si="8"/>
        <v>0</v>
      </c>
      <c r="AY11" s="116">
        <f t="shared" si="9"/>
        <v>0</v>
      </c>
      <c r="AZ11" s="116">
        <f t="shared" si="10"/>
        <v>0</v>
      </c>
      <c r="BA11" s="116">
        <f t="shared" si="11"/>
        <v>0</v>
      </c>
      <c r="BB11" s="116">
        <f t="shared" si="12"/>
        <v>0</v>
      </c>
      <c r="BC11" s="116">
        <f t="shared" si="13"/>
        <v>0</v>
      </c>
      <c r="BD11" s="116">
        <f t="shared" si="14"/>
        <v>0</v>
      </c>
      <c r="BE11" s="116">
        <f t="shared" si="15"/>
        <v>0</v>
      </c>
      <c r="BF11" s="116">
        <f t="shared" si="16"/>
        <v>0</v>
      </c>
      <c r="BG11" s="116">
        <f t="shared" si="17"/>
        <v>0</v>
      </c>
      <c r="BH11" s="116">
        <f t="shared" si="18"/>
        <v>0</v>
      </c>
      <c r="BI11" s="116">
        <f t="shared" si="19"/>
        <v>0</v>
      </c>
      <c r="BJ11" s="116">
        <f t="shared" si="20"/>
        <v>0</v>
      </c>
      <c r="BK11" s="116">
        <f t="shared" si="21"/>
        <v>0</v>
      </c>
      <c r="BL11" s="116">
        <f t="shared" si="22"/>
        <v>0</v>
      </c>
      <c r="BM11" s="116">
        <f t="shared" si="23"/>
        <v>0</v>
      </c>
      <c r="BN11" s="116">
        <f t="shared" si="24"/>
        <v>0</v>
      </c>
      <c r="BO11" s="116">
        <f t="shared" si="25"/>
        <v>0</v>
      </c>
      <c r="BP11" s="116">
        <f t="shared" si="26"/>
        <v>0</v>
      </c>
      <c r="BQ11" s="116">
        <f t="shared" si="27"/>
        <v>0</v>
      </c>
      <c r="BR11" s="116">
        <f t="shared" si="28"/>
        <v>0</v>
      </c>
      <c r="BS11" s="116">
        <f t="shared" si="29"/>
        <v>0</v>
      </c>
    </row>
    <row r="12" spans="1:73">
      <c r="F12" s="109"/>
      <c r="J12" s="110" t="str">
        <f t="shared" si="5"/>
        <v>Transferts</v>
      </c>
      <c r="K12" s="116">
        <f>IF(MONTH($B12)=1,IF($G12=Paramètres!F$22,$D12,0),0)</f>
        <v>0</v>
      </c>
      <c r="L12" s="116">
        <f>IF(MONTH($B12)=2,IF($G12=Paramètres!$F$22,$D12,0),0)</f>
        <v>0</v>
      </c>
      <c r="M12" s="116">
        <f>IF(MONTH($B12)=3,IF($G12=Paramètres!$F$22,$D12,0),0)</f>
        <v>0</v>
      </c>
      <c r="N12" s="116">
        <f>IF(MONTH($B12)=4,IF($G12=Paramètres!$F$22,$D12,0),0)</f>
        <v>0</v>
      </c>
      <c r="O12" s="116">
        <f>IF(MONTH($B12)=5,IF($G12=Paramètres!$F$22,$D12,0),0)</f>
        <v>0</v>
      </c>
      <c r="P12" s="116">
        <f>IF(MONTH($B12)=6,IF($G12=Paramètres!$F$22,$D12,0),0)</f>
        <v>0</v>
      </c>
      <c r="Q12" s="116">
        <f>IF(MONTH($B12)=9,IF($G12=Paramètres!$F$22,$D12,0),0)</f>
        <v>0</v>
      </c>
      <c r="R12" s="116">
        <f>IF(MONTH($B12)=10,IF($G12=Paramètres!$F$22,$D12,0),0)</f>
        <v>0</v>
      </c>
      <c r="S12" s="116">
        <f>IF(MONTH($B12)=11,IF($G12=Paramètres!$F$22,$D12,0),0)</f>
        <v>0</v>
      </c>
      <c r="T12" s="116">
        <f>IF(MONTH($B12)=30,IF($G12=Paramètres!$F$22,$D12,0),0)</f>
        <v>0</v>
      </c>
      <c r="U12" s="116">
        <f>IF(MONTH($A12)=11,IF($G12=Paramètres!$D$22,$D12,0),0)</f>
        <v>0</v>
      </c>
      <c r="V12" s="116">
        <f>IF(MONTH($A12)=12,IF($G12=Paramètres!$D$22,$D12,0),0)</f>
        <v>0</v>
      </c>
      <c r="W12" s="116">
        <f>IF(MONTH($A12)=2,IF($G12=Paramètres!$D$22,$D12,0),0)</f>
        <v>0</v>
      </c>
      <c r="X12" s="116">
        <f>IF(MONTH($A12)=4,IF($G12=Paramètres!$D$22,$D12,0),0)</f>
        <v>0</v>
      </c>
      <c r="Y12" s="116">
        <f>IF($G12=Paramètres!D$21,$D12,0)</f>
        <v>0</v>
      </c>
      <c r="Z12" s="116">
        <f>IF($G12=Paramètres!D$24,$D12,0)</f>
        <v>0</v>
      </c>
      <c r="AA12" s="116">
        <f>IF($G12=Paramètres!D$23,$D12,0)</f>
        <v>0</v>
      </c>
      <c r="AB12" s="116">
        <f>IF($G12=Paramètres!D$25,$D12,0)</f>
        <v>0</v>
      </c>
      <c r="AC12" s="116">
        <f>IF($G12=Paramètres!D$26,$D12,0)</f>
        <v>0</v>
      </c>
      <c r="AD12" s="116">
        <f>IF($G12=Paramètres!D$27,$D12,0)</f>
        <v>0</v>
      </c>
      <c r="AE12" s="116">
        <f>IF($G12=Paramètres!D$28,$D12,0)</f>
        <v>0</v>
      </c>
      <c r="AF12" s="116">
        <f>IF($G12=Paramètres!D$29,$D12,0)</f>
        <v>0</v>
      </c>
      <c r="AG12" s="116">
        <f>IF($G12=Paramètres!E$21,$D12,0)</f>
        <v>0</v>
      </c>
      <c r="AH12" s="116">
        <f>IF($G12=Paramètres!E$22,$D12,0)</f>
        <v>0</v>
      </c>
      <c r="AI12" s="116">
        <f>IF($G12=Paramètres!E$23,$D12,0)</f>
        <v>0</v>
      </c>
      <c r="AJ12" s="116">
        <f>IF($G12=Paramètres!E$24,$D12,0)</f>
        <v>0</v>
      </c>
      <c r="AK12" s="116">
        <f>IF($G12=Paramètres!E$25,$D12,0)</f>
        <v>0</v>
      </c>
      <c r="AL12" s="116">
        <f>IF($G12=Paramètres!F$21,$D12,0)</f>
        <v>0</v>
      </c>
      <c r="AM12" s="116">
        <f>IF($G12=Paramètres!F$22,$D12,0)</f>
        <v>0</v>
      </c>
      <c r="AN12" s="116">
        <f>IF($G12=Paramètres!F$23,$D12,0)</f>
        <v>0</v>
      </c>
      <c r="AO12" s="116">
        <f>IF($G12=Paramètres!F$24,$D12,0)</f>
        <v>0</v>
      </c>
      <c r="AP12" s="116">
        <f t="shared" si="2"/>
        <v>0</v>
      </c>
      <c r="AQ12" s="116">
        <f t="shared" si="3"/>
        <v>0</v>
      </c>
      <c r="AR12" s="116">
        <f>IF($G12=Paramètres!I$21,$D12,0)</f>
        <v>0</v>
      </c>
      <c r="AS12" s="116">
        <f>IF($G12=Paramètres!I$22,$D12,0)</f>
        <v>0</v>
      </c>
      <c r="AT12" s="116">
        <f>IF($G12=Paramètres!I$23,$D12,0)</f>
        <v>0</v>
      </c>
      <c r="AU12" s="116">
        <f t="shared" si="4"/>
        <v>0</v>
      </c>
      <c r="AV12" s="116">
        <f t="shared" si="6"/>
        <v>0</v>
      </c>
      <c r="AW12" s="116">
        <f t="shared" si="7"/>
        <v>0</v>
      </c>
      <c r="AX12" s="116">
        <f t="shared" si="8"/>
        <v>0</v>
      </c>
      <c r="AY12" s="116">
        <f t="shared" si="9"/>
        <v>0</v>
      </c>
      <c r="AZ12" s="116">
        <f t="shared" si="10"/>
        <v>0</v>
      </c>
      <c r="BA12" s="116">
        <f t="shared" si="11"/>
        <v>0</v>
      </c>
      <c r="BB12" s="116">
        <f t="shared" si="12"/>
        <v>0</v>
      </c>
      <c r="BC12" s="116">
        <f t="shared" si="13"/>
        <v>0</v>
      </c>
      <c r="BD12" s="116">
        <f t="shared" si="14"/>
        <v>0</v>
      </c>
      <c r="BE12" s="116">
        <f t="shared" si="15"/>
        <v>0</v>
      </c>
      <c r="BF12" s="116">
        <f t="shared" si="16"/>
        <v>0</v>
      </c>
      <c r="BG12" s="116">
        <f t="shared" si="17"/>
        <v>0</v>
      </c>
      <c r="BH12" s="116">
        <f t="shared" si="18"/>
        <v>0</v>
      </c>
      <c r="BI12" s="116">
        <f t="shared" si="19"/>
        <v>0</v>
      </c>
      <c r="BJ12" s="116">
        <f t="shared" si="20"/>
        <v>0</v>
      </c>
      <c r="BK12" s="116">
        <f t="shared" si="21"/>
        <v>0</v>
      </c>
      <c r="BL12" s="116">
        <f t="shared" si="22"/>
        <v>0</v>
      </c>
      <c r="BM12" s="116">
        <f t="shared" si="23"/>
        <v>0</v>
      </c>
      <c r="BN12" s="116">
        <f t="shared" si="24"/>
        <v>0</v>
      </c>
      <c r="BO12" s="116">
        <f t="shared" si="25"/>
        <v>0</v>
      </c>
      <c r="BP12" s="116">
        <f t="shared" si="26"/>
        <v>0</v>
      </c>
      <c r="BQ12" s="116">
        <f t="shared" si="27"/>
        <v>0</v>
      </c>
      <c r="BR12" s="116">
        <f t="shared" si="28"/>
        <v>0</v>
      </c>
      <c r="BS12" s="116">
        <f t="shared" si="29"/>
        <v>0</v>
      </c>
    </row>
    <row r="13" spans="1:73">
      <c r="F13" s="109"/>
      <c r="J13" s="110" t="str">
        <f t="shared" si="5"/>
        <v>Transferts</v>
      </c>
      <c r="K13" s="116">
        <f>IF(MONTH($B13)=1,IF($G13=Paramètres!F$22,$D13,0),0)</f>
        <v>0</v>
      </c>
      <c r="L13" s="116">
        <f>IF(MONTH($B13)=2,IF($G13=Paramètres!$F$22,$D13,0),0)</f>
        <v>0</v>
      </c>
      <c r="M13" s="116">
        <f>IF(MONTH($B13)=3,IF($G13=Paramètres!$F$22,$D13,0),0)</f>
        <v>0</v>
      </c>
      <c r="N13" s="116">
        <f>IF(MONTH($B13)=4,IF($G13=Paramètres!$F$22,$D13,0),0)</f>
        <v>0</v>
      </c>
      <c r="O13" s="116">
        <f>IF(MONTH($B13)=5,IF($G13=Paramètres!$F$22,$D13,0),0)</f>
        <v>0</v>
      </c>
      <c r="P13" s="116">
        <f>IF(MONTH($B13)=6,IF($G13=Paramètres!$F$22,$D13,0),0)</f>
        <v>0</v>
      </c>
      <c r="Q13" s="116">
        <f>IF(MONTH($B13)=9,IF($G13=Paramètres!$F$22,$D13,0),0)</f>
        <v>0</v>
      </c>
      <c r="R13" s="116">
        <f>IF(MONTH($B13)=10,IF($G13=Paramètres!$F$22,$D13,0),0)</f>
        <v>0</v>
      </c>
      <c r="S13" s="116">
        <f>IF(MONTH($B13)=11,IF($G13=Paramètres!$F$22,$D13,0),0)</f>
        <v>0</v>
      </c>
      <c r="T13" s="116">
        <f>IF(MONTH($B13)=30,IF($G13=Paramètres!$F$22,$D13,0),0)</f>
        <v>0</v>
      </c>
      <c r="U13" s="116">
        <f>IF(MONTH($A13)=11,IF($G13=Paramètres!$D$22,$D13,0),0)</f>
        <v>0</v>
      </c>
      <c r="V13" s="116">
        <f>IF(MONTH($A13)=12,IF($G13=Paramètres!$D$22,$D13,0),0)</f>
        <v>0</v>
      </c>
      <c r="W13" s="116">
        <f>IF(MONTH($A13)=2,IF($G13=Paramètres!$D$22,$D13,0),0)</f>
        <v>0</v>
      </c>
      <c r="X13" s="116">
        <f>IF(MONTH($A13)=4,IF($G13=Paramètres!$D$22,$D13,0),0)</f>
        <v>0</v>
      </c>
      <c r="Y13" s="116">
        <f>IF($G13=Paramètres!D$21,$D13,0)</f>
        <v>0</v>
      </c>
      <c r="Z13" s="116">
        <f>IF($G13=Paramètres!D$24,$D13,0)</f>
        <v>0</v>
      </c>
      <c r="AA13" s="116">
        <f>IF($G13=Paramètres!D$23,$D13,0)</f>
        <v>0</v>
      </c>
      <c r="AB13" s="116">
        <f>IF($G13=Paramètres!D$25,$D13,0)</f>
        <v>0</v>
      </c>
      <c r="AC13" s="116">
        <f>IF($G13=Paramètres!D$26,$D13,0)</f>
        <v>0</v>
      </c>
      <c r="AD13" s="116">
        <f>IF($G13=Paramètres!D$27,$D13,0)</f>
        <v>0</v>
      </c>
      <c r="AE13" s="116">
        <f>IF($G13=Paramètres!D$28,$D13,0)</f>
        <v>0</v>
      </c>
      <c r="AF13" s="116">
        <f>IF($G13=Paramètres!D$29,$D13,0)</f>
        <v>0</v>
      </c>
      <c r="AG13" s="116">
        <f>IF($G13=Paramètres!E$21,$D13,0)</f>
        <v>0</v>
      </c>
      <c r="AH13" s="116">
        <f>IF($G13=Paramètres!E$22,$D13,0)</f>
        <v>0</v>
      </c>
      <c r="AI13" s="116">
        <f>IF($G13=Paramètres!E$23,$D13,0)</f>
        <v>0</v>
      </c>
      <c r="AJ13" s="116">
        <f>IF($G13=Paramètres!E$24,$D13,0)</f>
        <v>0</v>
      </c>
      <c r="AK13" s="116">
        <f>IF($G13=Paramètres!E$25,$D13,0)</f>
        <v>0</v>
      </c>
      <c r="AL13" s="116">
        <f>IF($G13=Paramètres!F$21,$D13,0)</f>
        <v>0</v>
      </c>
      <c r="AM13" s="116">
        <f>IF($G13=Paramètres!F$22,$D13,0)</f>
        <v>0</v>
      </c>
      <c r="AN13" s="116">
        <f>IF($G13=Paramètres!F$23,$D13,0)</f>
        <v>0</v>
      </c>
      <c r="AO13" s="116">
        <f>IF($G13=Paramètres!F$24,$D13,0)</f>
        <v>0</v>
      </c>
      <c r="AP13" s="116">
        <f t="shared" si="2"/>
        <v>0</v>
      </c>
      <c r="AQ13" s="116">
        <f t="shared" si="3"/>
        <v>0</v>
      </c>
      <c r="AR13" s="116">
        <f>IF($G13=Paramètres!I$21,$D13,0)</f>
        <v>0</v>
      </c>
      <c r="AS13" s="116">
        <f>IF($G13=Paramètres!I$22,$D13,0)</f>
        <v>0</v>
      </c>
      <c r="AT13" s="116">
        <f>IF($G13=Paramètres!I$23,$D13,0)</f>
        <v>0</v>
      </c>
      <c r="AU13" s="116">
        <f t="shared" si="4"/>
        <v>0</v>
      </c>
      <c r="AV13" s="116">
        <f t="shared" si="6"/>
        <v>0</v>
      </c>
      <c r="AW13" s="116">
        <f t="shared" si="7"/>
        <v>0</v>
      </c>
      <c r="AX13" s="116">
        <f t="shared" si="8"/>
        <v>0</v>
      </c>
      <c r="AY13" s="116">
        <f t="shared" si="9"/>
        <v>0</v>
      </c>
      <c r="AZ13" s="116">
        <f t="shared" si="10"/>
        <v>0</v>
      </c>
      <c r="BA13" s="116">
        <f t="shared" si="11"/>
        <v>0</v>
      </c>
      <c r="BB13" s="116">
        <f t="shared" si="12"/>
        <v>0</v>
      </c>
      <c r="BC13" s="116">
        <f t="shared" si="13"/>
        <v>0</v>
      </c>
      <c r="BD13" s="116">
        <f t="shared" si="14"/>
        <v>0</v>
      </c>
      <c r="BE13" s="116">
        <f t="shared" si="15"/>
        <v>0</v>
      </c>
      <c r="BF13" s="116">
        <f t="shared" si="16"/>
        <v>0</v>
      </c>
      <c r="BG13" s="116">
        <f t="shared" si="17"/>
        <v>0</v>
      </c>
      <c r="BH13" s="116">
        <f t="shared" si="18"/>
        <v>0</v>
      </c>
      <c r="BI13" s="116">
        <f t="shared" si="19"/>
        <v>0</v>
      </c>
      <c r="BJ13" s="116">
        <f t="shared" si="20"/>
        <v>0</v>
      </c>
      <c r="BK13" s="116">
        <f t="shared" si="21"/>
        <v>0</v>
      </c>
      <c r="BL13" s="116">
        <f t="shared" si="22"/>
        <v>0</v>
      </c>
      <c r="BM13" s="116">
        <f t="shared" si="23"/>
        <v>0</v>
      </c>
      <c r="BN13" s="116">
        <f t="shared" si="24"/>
        <v>0</v>
      </c>
      <c r="BO13" s="116">
        <f t="shared" si="25"/>
        <v>0</v>
      </c>
      <c r="BP13" s="116">
        <f t="shared" si="26"/>
        <v>0</v>
      </c>
      <c r="BQ13" s="116">
        <f t="shared" si="27"/>
        <v>0</v>
      </c>
      <c r="BR13" s="116">
        <f t="shared" si="28"/>
        <v>0</v>
      </c>
      <c r="BS13" s="116">
        <f t="shared" si="29"/>
        <v>0</v>
      </c>
    </row>
    <row r="14" spans="1:73">
      <c r="F14" s="109"/>
      <c r="J14" s="110" t="str">
        <f t="shared" si="5"/>
        <v>Transferts</v>
      </c>
      <c r="K14" s="116">
        <f>IF(MONTH($B14)=1,IF($G14=Paramètres!F$22,$D14,0),0)</f>
        <v>0</v>
      </c>
      <c r="L14" s="116">
        <f>IF(MONTH($B14)=2,IF($G14=Paramètres!$F$22,$D14,0),0)</f>
        <v>0</v>
      </c>
      <c r="M14" s="116">
        <f>IF(MONTH($B14)=3,IF($G14=Paramètres!$F$22,$D14,0),0)</f>
        <v>0</v>
      </c>
      <c r="N14" s="116">
        <f>IF(MONTH($B14)=4,IF($G14=Paramètres!$F$22,$D14,0),0)</f>
        <v>0</v>
      </c>
      <c r="O14" s="116">
        <f>IF(MONTH($B14)=5,IF($G14=Paramètres!$F$22,$D14,0),0)</f>
        <v>0</v>
      </c>
      <c r="P14" s="116">
        <f>IF(MONTH($B14)=6,IF($G14=Paramètres!$F$22,$D14,0),0)</f>
        <v>0</v>
      </c>
      <c r="Q14" s="116">
        <f>IF(MONTH($B14)=9,IF($G14=Paramètres!$F$22,$D14,0),0)</f>
        <v>0</v>
      </c>
      <c r="R14" s="116">
        <f>IF(MONTH($B14)=10,IF($G14=Paramètres!$F$22,$D14,0),0)</f>
        <v>0</v>
      </c>
      <c r="S14" s="116">
        <f>IF(MONTH($B14)=11,IF($G14=Paramètres!$F$22,$D14,0),0)</f>
        <v>0</v>
      </c>
      <c r="T14" s="116">
        <f>IF(MONTH($B14)=30,IF($G14=Paramètres!$F$22,$D14,0),0)</f>
        <v>0</v>
      </c>
      <c r="U14" s="116">
        <f>IF(MONTH($A14)=11,IF($G14=Paramètres!$D$22,$D14,0),0)</f>
        <v>0</v>
      </c>
      <c r="V14" s="116">
        <f>IF(MONTH($A14)=12,IF($G14=Paramètres!$D$22,$D14,0),0)</f>
        <v>0</v>
      </c>
      <c r="W14" s="116">
        <f>IF(MONTH($A14)=2,IF($G14=Paramètres!$D$22,$D14,0),0)</f>
        <v>0</v>
      </c>
      <c r="X14" s="116">
        <f>IF(MONTH($A14)=4,IF($G14=Paramètres!$D$22,$D14,0),0)</f>
        <v>0</v>
      </c>
      <c r="Y14" s="116">
        <f>IF($G14=Paramètres!D$21,$D14,0)</f>
        <v>0</v>
      </c>
      <c r="Z14" s="116">
        <f>IF($G14=Paramètres!D$24,$D14,0)</f>
        <v>0</v>
      </c>
      <c r="AA14" s="116">
        <f>IF($G14=Paramètres!D$23,$D14,0)</f>
        <v>0</v>
      </c>
      <c r="AB14" s="116">
        <f>IF($G14=Paramètres!D$25,$D14,0)</f>
        <v>0</v>
      </c>
      <c r="AC14" s="116">
        <f>IF($G14=Paramètres!D$26,$D14,0)</f>
        <v>0</v>
      </c>
      <c r="AD14" s="116">
        <f>IF($G14=Paramètres!D$27,$D14,0)</f>
        <v>0</v>
      </c>
      <c r="AE14" s="116">
        <f>IF($G14=Paramètres!D$28,$D14,0)</f>
        <v>0</v>
      </c>
      <c r="AF14" s="116">
        <f>IF($G14=Paramètres!D$29,$D14,0)</f>
        <v>0</v>
      </c>
      <c r="AG14" s="116">
        <f>IF($G14=Paramètres!E$21,$D14,0)</f>
        <v>0</v>
      </c>
      <c r="AH14" s="116">
        <f>IF($G14=Paramètres!E$22,$D14,0)</f>
        <v>0</v>
      </c>
      <c r="AI14" s="116">
        <f>IF($G14=Paramètres!E$23,$D14,0)</f>
        <v>0</v>
      </c>
      <c r="AJ14" s="116">
        <f>IF($G14=Paramètres!E$24,$D14,0)</f>
        <v>0</v>
      </c>
      <c r="AK14" s="116">
        <f>IF($G14=Paramètres!E$25,$D14,0)</f>
        <v>0</v>
      </c>
      <c r="AL14" s="116">
        <f>IF($G14=Paramètres!F$21,$D14,0)</f>
        <v>0</v>
      </c>
      <c r="AM14" s="116">
        <f>IF($G14=Paramètres!F$22,$D14,0)</f>
        <v>0</v>
      </c>
      <c r="AN14" s="116">
        <f>IF($G14=Paramètres!F$23,$D14,0)</f>
        <v>0</v>
      </c>
      <c r="AO14" s="116">
        <f>IF($G14=Paramètres!F$24,$D14,0)</f>
        <v>0</v>
      </c>
      <c r="AP14" s="116">
        <f t="shared" si="2"/>
        <v>0</v>
      </c>
      <c r="AQ14" s="116">
        <f t="shared" si="3"/>
        <v>0</v>
      </c>
      <c r="AR14" s="116">
        <f>IF($G14=Paramètres!I$21,$D14,0)</f>
        <v>0</v>
      </c>
      <c r="AS14" s="116">
        <f>IF($G14=Paramètres!I$22,$D14,0)</f>
        <v>0</v>
      </c>
      <c r="AT14" s="116">
        <f>IF($G14=Paramètres!I$23,$D14,0)</f>
        <v>0</v>
      </c>
      <c r="AU14" s="116">
        <f t="shared" si="4"/>
        <v>0</v>
      </c>
      <c r="AV14" s="116">
        <f t="shared" si="6"/>
        <v>0</v>
      </c>
      <c r="AW14" s="116">
        <f t="shared" si="7"/>
        <v>0</v>
      </c>
      <c r="AX14" s="116">
        <f t="shared" si="8"/>
        <v>0</v>
      </c>
      <c r="AY14" s="116">
        <f t="shared" si="9"/>
        <v>0</v>
      </c>
      <c r="AZ14" s="116">
        <f t="shared" si="10"/>
        <v>0</v>
      </c>
      <c r="BA14" s="116">
        <f t="shared" si="11"/>
        <v>0</v>
      </c>
      <c r="BB14" s="116">
        <f t="shared" si="12"/>
        <v>0</v>
      </c>
      <c r="BC14" s="116">
        <f t="shared" si="13"/>
        <v>0</v>
      </c>
      <c r="BD14" s="116">
        <f t="shared" si="14"/>
        <v>0</v>
      </c>
      <c r="BE14" s="116">
        <f t="shared" si="15"/>
        <v>0</v>
      </c>
      <c r="BF14" s="116">
        <f t="shared" si="16"/>
        <v>0</v>
      </c>
      <c r="BG14" s="116">
        <f t="shared" si="17"/>
        <v>0</v>
      </c>
      <c r="BH14" s="116">
        <f t="shared" si="18"/>
        <v>0</v>
      </c>
      <c r="BI14" s="116">
        <f t="shared" si="19"/>
        <v>0</v>
      </c>
      <c r="BJ14" s="116">
        <f t="shared" si="20"/>
        <v>0</v>
      </c>
      <c r="BK14" s="116">
        <f t="shared" si="21"/>
        <v>0</v>
      </c>
      <c r="BL14" s="116">
        <f t="shared" si="22"/>
        <v>0</v>
      </c>
      <c r="BM14" s="116">
        <f t="shared" si="23"/>
        <v>0</v>
      </c>
      <c r="BN14" s="116">
        <f t="shared" si="24"/>
        <v>0</v>
      </c>
      <c r="BO14" s="116">
        <f t="shared" si="25"/>
        <v>0</v>
      </c>
      <c r="BP14" s="116">
        <f t="shared" si="26"/>
        <v>0</v>
      </c>
      <c r="BQ14" s="116">
        <f t="shared" si="27"/>
        <v>0</v>
      </c>
      <c r="BR14" s="116">
        <f t="shared" si="28"/>
        <v>0</v>
      </c>
      <c r="BS14" s="116">
        <f t="shared" si="29"/>
        <v>0</v>
      </c>
    </row>
    <row r="15" spans="1:73">
      <c r="F15" s="109"/>
      <c r="J15" s="110" t="str">
        <f t="shared" si="5"/>
        <v>Transferts</v>
      </c>
      <c r="K15" s="116">
        <f>IF(MONTH($B15)=1,IF($G15=Paramètres!F$22,$D15,0),0)</f>
        <v>0</v>
      </c>
      <c r="L15" s="116">
        <f>IF(MONTH($B15)=2,IF($G15=Paramètres!$F$22,$D15,0),0)</f>
        <v>0</v>
      </c>
      <c r="M15" s="116">
        <f>IF(MONTH($B15)=3,IF($G15=Paramètres!$F$22,$D15,0),0)</f>
        <v>0</v>
      </c>
      <c r="N15" s="116">
        <f>IF(MONTH($B15)=4,IF($G15=Paramètres!$F$22,$D15,0),0)</f>
        <v>0</v>
      </c>
      <c r="O15" s="116">
        <f>IF(MONTH($B15)=5,IF($G15=Paramètres!$F$22,$D15,0),0)</f>
        <v>0</v>
      </c>
      <c r="P15" s="116">
        <f>IF(MONTH($B15)=6,IF($G15=Paramètres!$F$22,$D15,0),0)</f>
        <v>0</v>
      </c>
      <c r="Q15" s="116">
        <f>IF(MONTH($B15)=9,IF($G15=Paramètres!$F$22,$D15,0),0)</f>
        <v>0</v>
      </c>
      <c r="R15" s="116">
        <f>IF(MONTH($B15)=10,IF($G15=Paramètres!$F$22,$D15,0),0)</f>
        <v>0</v>
      </c>
      <c r="S15" s="116">
        <f>IF(MONTH($B15)=11,IF($G15=Paramètres!$F$22,$D15,0),0)</f>
        <v>0</v>
      </c>
      <c r="T15" s="116">
        <f>IF(MONTH($B15)=30,IF($G15=Paramètres!$F$22,$D15,0),0)</f>
        <v>0</v>
      </c>
      <c r="U15" s="116">
        <f>IF(MONTH($A15)=11,IF($G15=Paramètres!$D$22,$D15,0),0)</f>
        <v>0</v>
      </c>
      <c r="V15" s="116">
        <f>IF(MONTH($A15)=12,IF($G15=Paramètres!$D$22,$D15,0),0)</f>
        <v>0</v>
      </c>
      <c r="W15" s="116">
        <f>IF(MONTH($A15)=2,IF($G15=Paramètres!$D$22,$D15,0),0)</f>
        <v>0</v>
      </c>
      <c r="X15" s="116">
        <f>IF(MONTH($A15)=4,IF($G15=Paramètres!$D$22,$D15,0),0)</f>
        <v>0</v>
      </c>
      <c r="Y15" s="116">
        <f>IF($G15=Paramètres!D$21,$D15,0)</f>
        <v>0</v>
      </c>
      <c r="Z15" s="116">
        <f>IF($G15=Paramètres!D$24,$D15,0)</f>
        <v>0</v>
      </c>
      <c r="AA15" s="116">
        <f>IF($G15=Paramètres!D$23,$D15,0)</f>
        <v>0</v>
      </c>
      <c r="AB15" s="116">
        <f>IF($G15=Paramètres!D$25,$D15,0)</f>
        <v>0</v>
      </c>
      <c r="AC15" s="116">
        <f>IF($G15=Paramètres!D$26,$D15,0)</f>
        <v>0</v>
      </c>
      <c r="AD15" s="116">
        <f>IF($G15=Paramètres!D$27,$D15,0)</f>
        <v>0</v>
      </c>
      <c r="AE15" s="116">
        <f>IF($G15=Paramètres!D$28,$D15,0)</f>
        <v>0</v>
      </c>
      <c r="AF15" s="116">
        <f>IF($G15=Paramètres!D$29,$D15,0)</f>
        <v>0</v>
      </c>
      <c r="AG15" s="116">
        <f>IF($G15=Paramètres!E$21,$D15,0)</f>
        <v>0</v>
      </c>
      <c r="AH15" s="116">
        <f>IF($G15=Paramètres!E$22,$D15,0)</f>
        <v>0</v>
      </c>
      <c r="AI15" s="116">
        <f>IF($G15=Paramètres!E$23,$D15,0)</f>
        <v>0</v>
      </c>
      <c r="AJ15" s="116">
        <f>IF($G15=Paramètres!E$24,$D15,0)</f>
        <v>0</v>
      </c>
      <c r="AK15" s="116">
        <f>IF($G15=Paramètres!E$25,$D15,0)</f>
        <v>0</v>
      </c>
      <c r="AL15" s="116">
        <f>IF($G15=Paramètres!F$21,$D15,0)</f>
        <v>0</v>
      </c>
      <c r="AM15" s="116">
        <f>IF($G15=Paramètres!F$22,$D15,0)</f>
        <v>0</v>
      </c>
      <c r="AN15" s="116">
        <f>IF($G15=Paramètres!F$23,$D15,0)</f>
        <v>0</v>
      </c>
      <c r="AO15" s="116">
        <f>IF($G15=Paramètres!F$24,$D15,0)</f>
        <v>0</v>
      </c>
      <c r="AP15" s="116">
        <f t="shared" si="2"/>
        <v>0</v>
      </c>
      <c r="AQ15" s="116">
        <f t="shared" si="3"/>
        <v>0</v>
      </c>
      <c r="AR15" s="116">
        <f>IF($G15=Paramètres!I$21,$D15,0)</f>
        <v>0</v>
      </c>
      <c r="AS15" s="116">
        <f>IF($G15=Paramètres!I$22,$D15,0)</f>
        <v>0</v>
      </c>
      <c r="AT15" s="116">
        <f>IF($G15=Paramètres!I$23,$D15,0)</f>
        <v>0</v>
      </c>
      <c r="AU15" s="116">
        <f t="shared" si="4"/>
        <v>0</v>
      </c>
      <c r="AV15" s="116">
        <f t="shared" si="6"/>
        <v>0</v>
      </c>
      <c r="AW15" s="116">
        <f t="shared" si="7"/>
        <v>0</v>
      </c>
      <c r="AX15" s="116">
        <f t="shared" si="8"/>
        <v>0</v>
      </c>
      <c r="AY15" s="116">
        <f t="shared" si="9"/>
        <v>0</v>
      </c>
      <c r="AZ15" s="116">
        <f t="shared" si="10"/>
        <v>0</v>
      </c>
      <c r="BA15" s="116">
        <f t="shared" si="11"/>
        <v>0</v>
      </c>
      <c r="BB15" s="116">
        <f t="shared" si="12"/>
        <v>0</v>
      </c>
      <c r="BC15" s="116">
        <f t="shared" si="13"/>
        <v>0</v>
      </c>
      <c r="BD15" s="116">
        <f t="shared" si="14"/>
        <v>0</v>
      </c>
      <c r="BE15" s="116">
        <f t="shared" si="15"/>
        <v>0</v>
      </c>
      <c r="BF15" s="116">
        <f t="shared" si="16"/>
        <v>0</v>
      </c>
      <c r="BG15" s="116">
        <f t="shared" si="17"/>
        <v>0</v>
      </c>
      <c r="BH15" s="116">
        <f t="shared" si="18"/>
        <v>0</v>
      </c>
      <c r="BI15" s="116">
        <f t="shared" si="19"/>
        <v>0</v>
      </c>
      <c r="BJ15" s="116">
        <f t="shared" si="20"/>
        <v>0</v>
      </c>
      <c r="BK15" s="116">
        <f t="shared" si="21"/>
        <v>0</v>
      </c>
      <c r="BL15" s="116">
        <f t="shared" si="22"/>
        <v>0</v>
      </c>
      <c r="BM15" s="116">
        <f t="shared" si="23"/>
        <v>0</v>
      </c>
      <c r="BN15" s="116">
        <f t="shared" si="24"/>
        <v>0</v>
      </c>
      <c r="BO15" s="116">
        <f t="shared" si="25"/>
        <v>0</v>
      </c>
      <c r="BP15" s="116">
        <f t="shared" si="26"/>
        <v>0</v>
      </c>
      <c r="BQ15" s="116">
        <f t="shared" si="27"/>
        <v>0</v>
      </c>
      <c r="BR15" s="116">
        <f t="shared" si="28"/>
        <v>0</v>
      </c>
      <c r="BS15" s="116">
        <f t="shared" si="29"/>
        <v>0</v>
      </c>
    </row>
    <row r="16" spans="1:73">
      <c r="F16" s="109"/>
      <c r="J16" s="110" t="str">
        <f t="shared" si="5"/>
        <v>Transferts</v>
      </c>
      <c r="K16" s="116">
        <f>IF(MONTH($B16)=1,IF($G16=Paramètres!F$22,$D16,0),0)</f>
        <v>0</v>
      </c>
      <c r="L16" s="116">
        <f>IF(MONTH($B16)=2,IF($G16=Paramètres!$F$22,$D16,0),0)</f>
        <v>0</v>
      </c>
      <c r="M16" s="116">
        <f>IF(MONTH($B16)=3,IF($G16=Paramètres!$F$22,$D16,0),0)</f>
        <v>0</v>
      </c>
      <c r="N16" s="116">
        <f>IF(MONTH($B16)=4,IF($G16=Paramètres!$F$22,$D16,0),0)</f>
        <v>0</v>
      </c>
      <c r="O16" s="116">
        <f>IF(MONTH($B16)=5,IF($G16=Paramètres!$F$22,$D16,0),0)</f>
        <v>0</v>
      </c>
      <c r="P16" s="116">
        <f>IF(MONTH($B16)=6,IF($G16=Paramètres!$F$22,$D16,0),0)</f>
        <v>0</v>
      </c>
      <c r="Q16" s="116">
        <f>IF(MONTH($B16)=9,IF($G16=Paramètres!$F$22,$D16,0),0)</f>
        <v>0</v>
      </c>
      <c r="R16" s="116">
        <f>IF(MONTH($B16)=10,IF($G16=Paramètres!$F$22,$D16,0),0)</f>
        <v>0</v>
      </c>
      <c r="S16" s="116">
        <f>IF(MONTH($B16)=11,IF($G16=Paramètres!$F$22,$D16,0),0)</f>
        <v>0</v>
      </c>
      <c r="T16" s="116">
        <f>IF(MONTH($B16)=30,IF($G16=Paramètres!$F$22,$D16,0),0)</f>
        <v>0</v>
      </c>
      <c r="U16" s="116">
        <f>IF(MONTH($A16)=11,IF($G16=Paramètres!$D$22,$D16,0),0)</f>
        <v>0</v>
      </c>
      <c r="V16" s="116">
        <f>IF(MONTH($A16)=12,IF($G16=Paramètres!$D$22,$D16,0),0)</f>
        <v>0</v>
      </c>
      <c r="W16" s="116">
        <f>IF(MONTH($A16)=2,IF($G16=Paramètres!$D$22,$D16,0),0)</f>
        <v>0</v>
      </c>
      <c r="X16" s="116">
        <f>IF(MONTH($A16)=4,IF($G16=Paramètres!$D$22,$D16,0),0)</f>
        <v>0</v>
      </c>
      <c r="Y16" s="116">
        <f>IF($G16=Paramètres!D$21,$D16,0)</f>
        <v>0</v>
      </c>
      <c r="Z16" s="116">
        <f>IF($G16=Paramètres!D$24,$D16,0)</f>
        <v>0</v>
      </c>
      <c r="AA16" s="116">
        <f>IF($G16=Paramètres!D$23,$D16,0)</f>
        <v>0</v>
      </c>
      <c r="AB16" s="116">
        <f>IF($G16=Paramètres!D$25,$D16,0)</f>
        <v>0</v>
      </c>
      <c r="AC16" s="116">
        <f>IF($G16=Paramètres!D$26,$D16,0)</f>
        <v>0</v>
      </c>
      <c r="AD16" s="116">
        <f>IF($G16=Paramètres!D$27,$D16,0)</f>
        <v>0</v>
      </c>
      <c r="AE16" s="116">
        <f>IF($G16=Paramètres!D$28,$D16,0)</f>
        <v>0</v>
      </c>
      <c r="AF16" s="116">
        <f>IF($G16=Paramètres!D$29,$D16,0)</f>
        <v>0</v>
      </c>
      <c r="AG16" s="116">
        <f>IF($G16=Paramètres!E$21,$D16,0)</f>
        <v>0</v>
      </c>
      <c r="AH16" s="116">
        <f>IF($G16=Paramètres!E$22,$D16,0)</f>
        <v>0</v>
      </c>
      <c r="AI16" s="116">
        <f>IF($G16=Paramètres!E$23,$D16,0)</f>
        <v>0</v>
      </c>
      <c r="AJ16" s="116">
        <f>IF($G16=Paramètres!E$24,$D16,0)</f>
        <v>0</v>
      </c>
      <c r="AK16" s="116">
        <f>IF($G16=Paramètres!E$25,$D16,0)</f>
        <v>0</v>
      </c>
      <c r="AL16" s="116">
        <f>IF($G16=Paramètres!F$21,$D16,0)</f>
        <v>0</v>
      </c>
      <c r="AM16" s="116">
        <f>IF($G16=Paramètres!F$22,$D16,0)</f>
        <v>0</v>
      </c>
      <c r="AN16" s="116">
        <f>IF($G16=Paramètres!F$23,$D16,0)</f>
        <v>0</v>
      </c>
      <c r="AO16" s="116">
        <f>IF($G16=Paramètres!F$24,$D16,0)</f>
        <v>0</v>
      </c>
      <c r="AP16" s="116">
        <f t="shared" si="2"/>
        <v>0</v>
      </c>
      <c r="AQ16" s="116">
        <f t="shared" si="3"/>
        <v>0</v>
      </c>
      <c r="AR16" s="116">
        <f>IF($G16=Paramètres!I$21,$D16,0)</f>
        <v>0</v>
      </c>
      <c r="AS16" s="116">
        <f>IF($G16=Paramètres!I$22,$D16,0)</f>
        <v>0</v>
      </c>
      <c r="AT16" s="116">
        <f>IF($G16=Paramètres!I$23,$D16,0)</f>
        <v>0</v>
      </c>
      <c r="AU16" s="116">
        <f t="shared" si="4"/>
        <v>0</v>
      </c>
      <c r="AV16" s="116">
        <f t="shared" si="6"/>
        <v>0</v>
      </c>
      <c r="AW16" s="116">
        <f t="shared" si="7"/>
        <v>0</v>
      </c>
      <c r="AX16" s="116">
        <f t="shared" si="8"/>
        <v>0</v>
      </c>
      <c r="AY16" s="116">
        <f t="shared" si="9"/>
        <v>0</v>
      </c>
      <c r="AZ16" s="116">
        <f t="shared" si="10"/>
        <v>0</v>
      </c>
      <c r="BA16" s="116">
        <f t="shared" si="11"/>
        <v>0</v>
      </c>
      <c r="BB16" s="116">
        <f t="shared" si="12"/>
        <v>0</v>
      </c>
      <c r="BC16" s="116">
        <f t="shared" si="13"/>
        <v>0</v>
      </c>
      <c r="BD16" s="116">
        <f t="shared" si="14"/>
        <v>0</v>
      </c>
      <c r="BE16" s="116">
        <f t="shared" si="15"/>
        <v>0</v>
      </c>
      <c r="BF16" s="116">
        <f t="shared" si="16"/>
        <v>0</v>
      </c>
      <c r="BG16" s="116">
        <f t="shared" si="17"/>
        <v>0</v>
      </c>
      <c r="BH16" s="116">
        <f t="shared" si="18"/>
        <v>0</v>
      </c>
      <c r="BI16" s="116">
        <f t="shared" si="19"/>
        <v>0</v>
      </c>
      <c r="BJ16" s="116">
        <f t="shared" si="20"/>
        <v>0</v>
      </c>
      <c r="BK16" s="116">
        <f t="shared" si="21"/>
        <v>0</v>
      </c>
      <c r="BL16" s="116">
        <f t="shared" si="22"/>
        <v>0</v>
      </c>
      <c r="BM16" s="116">
        <f t="shared" si="23"/>
        <v>0</v>
      </c>
      <c r="BN16" s="116">
        <f t="shared" si="24"/>
        <v>0</v>
      </c>
      <c r="BO16" s="116">
        <f t="shared" si="25"/>
        <v>0</v>
      </c>
      <c r="BP16" s="116">
        <f t="shared" si="26"/>
        <v>0</v>
      </c>
      <c r="BQ16" s="116">
        <f t="shared" si="27"/>
        <v>0</v>
      </c>
      <c r="BR16" s="116">
        <f t="shared" si="28"/>
        <v>0</v>
      </c>
      <c r="BS16" s="116">
        <f t="shared" si="29"/>
        <v>0</v>
      </c>
    </row>
    <row r="17" spans="6:71">
      <c r="F17" s="109"/>
      <c r="J17" s="110" t="str">
        <f t="shared" si="5"/>
        <v>Transferts</v>
      </c>
      <c r="K17" s="116">
        <f>IF(MONTH($B17)=1,IF($G17=Paramètres!F$22,$D17,0),0)</f>
        <v>0</v>
      </c>
      <c r="L17" s="116">
        <f>IF(MONTH($B17)=2,IF($G17=Paramètres!$F$22,$D17,0),0)</f>
        <v>0</v>
      </c>
      <c r="M17" s="116">
        <f>IF(MONTH($B17)=3,IF($G17=Paramètres!$F$22,$D17,0),0)</f>
        <v>0</v>
      </c>
      <c r="N17" s="116">
        <f>IF(MONTH($B17)=4,IF($G17=Paramètres!$F$22,$D17,0),0)</f>
        <v>0</v>
      </c>
      <c r="O17" s="116">
        <f>IF(MONTH($B17)=5,IF($G17=Paramètres!$F$22,$D17,0),0)</f>
        <v>0</v>
      </c>
      <c r="P17" s="116">
        <f>IF(MONTH($B17)=6,IF($G17=Paramètres!$F$22,$D17,0),0)</f>
        <v>0</v>
      </c>
      <c r="Q17" s="116">
        <f>IF(MONTH($B17)=9,IF($G17=Paramètres!$F$22,$D17,0),0)</f>
        <v>0</v>
      </c>
      <c r="R17" s="116">
        <f>IF(MONTH($B17)=10,IF($G17=Paramètres!$F$22,$D17,0),0)</f>
        <v>0</v>
      </c>
      <c r="S17" s="116">
        <f>IF(MONTH($B17)=11,IF($G17=Paramètres!$F$22,$D17,0),0)</f>
        <v>0</v>
      </c>
      <c r="T17" s="116">
        <f>IF(MONTH($B17)=30,IF($G17=Paramètres!$F$22,$D17,0),0)</f>
        <v>0</v>
      </c>
      <c r="U17" s="116">
        <f>IF(MONTH($A17)=11,IF($G17=Paramètres!$D$22,$D17,0),0)</f>
        <v>0</v>
      </c>
      <c r="V17" s="116">
        <f>IF(MONTH($A17)=12,IF($G17=Paramètres!$D$22,$D17,0),0)</f>
        <v>0</v>
      </c>
      <c r="W17" s="116">
        <f>IF(MONTH($A17)=2,IF($G17=Paramètres!$D$22,$D17,0),0)</f>
        <v>0</v>
      </c>
      <c r="X17" s="116">
        <f>IF(MONTH($A17)=4,IF($G17=Paramètres!$D$22,$D17,0),0)</f>
        <v>0</v>
      </c>
      <c r="Y17" s="116">
        <f>IF($G17=Paramètres!D$21,$D17,0)</f>
        <v>0</v>
      </c>
      <c r="Z17" s="116">
        <f>IF($G17=Paramètres!D$24,$D17,0)</f>
        <v>0</v>
      </c>
      <c r="AA17" s="116">
        <f>IF($G17=Paramètres!D$23,$D17,0)</f>
        <v>0</v>
      </c>
      <c r="AB17" s="116">
        <f>IF($G17=Paramètres!D$25,$D17,0)</f>
        <v>0</v>
      </c>
      <c r="AC17" s="116">
        <f>IF($G17=Paramètres!D$26,$D17,0)</f>
        <v>0</v>
      </c>
      <c r="AD17" s="116">
        <f>IF($G17=Paramètres!D$27,$D17,0)</f>
        <v>0</v>
      </c>
      <c r="AE17" s="116">
        <f>IF($G17=Paramètres!D$28,$D17,0)</f>
        <v>0</v>
      </c>
      <c r="AF17" s="116">
        <f>IF($G17=Paramètres!D$29,$D17,0)</f>
        <v>0</v>
      </c>
      <c r="AG17" s="116">
        <f>IF($G17=Paramètres!E$21,$D17,0)</f>
        <v>0</v>
      </c>
      <c r="AH17" s="116">
        <f>IF($G17=Paramètres!E$22,$D17,0)</f>
        <v>0</v>
      </c>
      <c r="AI17" s="116">
        <f>IF($G17=Paramètres!E$23,$D17,0)</f>
        <v>0</v>
      </c>
      <c r="AJ17" s="116">
        <f>IF($G17=Paramètres!E$24,$D17,0)</f>
        <v>0</v>
      </c>
      <c r="AK17" s="116">
        <f>IF($G17=Paramètres!E$25,$D17,0)</f>
        <v>0</v>
      </c>
      <c r="AL17" s="116">
        <f>IF($G17=Paramètres!F$21,$D17,0)</f>
        <v>0</v>
      </c>
      <c r="AM17" s="116">
        <f>IF($G17=Paramètres!F$22,$D17,0)</f>
        <v>0</v>
      </c>
      <c r="AN17" s="116">
        <f>IF($G17=Paramètres!F$23,$D17,0)</f>
        <v>0</v>
      </c>
      <c r="AO17" s="116">
        <f>IF($G17=Paramètres!F$24,$D17,0)</f>
        <v>0</v>
      </c>
      <c r="AP17" s="116">
        <f t="shared" si="2"/>
        <v>0</v>
      </c>
      <c r="AQ17" s="116">
        <f t="shared" si="3"/>
        <v>0</v>
      </c>
      <c r="AR17" s="116">
        <f>IF($G17=Paramètres!I$21,$D17,0)</f>
        <v>0</v>
      </c>
      <c r="AS17" s="116">
        <f>IF($G17=Paramètres!I$22,$D17,0)</f>
        <v>0</v>
      </c>
      <c r="AT17" s="116">
        <f>IF($G17=Paramètres!I$23,$D17,0)</f>
        <v>0</v>
      </c>
      <c r="AU17" s="116">
        <f t="shared" si="4"/>
        <v>0</v>
      </c>
      <c r="AV17" s="116">
        <f t="shared" si="6"/>
        <v>0</v>
      </c>
      <c r="AW17" s="116">
        <f t="shared" si="7"/>
        <v>0</v>
      </c>
      <c r="AX17" s="116">
        <f t="shared" si="8"/>
        <v>0</v>
      </c>
      <c r="AY17" s="116">
        <f t="shared" si="9"/>
        <v>0</v>
      </c>
      <c r="AZ17" s="116">
        <f t="shared" si="10"/>
        <v>0</v>
      </c>
      <c r="BA17" s="116">
        <f t="shared" si="11"/>
        <v>0</v>
      </c>
      <c r="BB17" s="116">
        <f t="shared" si="12"/>
        <v>0</v>
      </c>
      <c r="BC17" s="116">
        <f t="shared" si="13"/>
        <v>0</v>
      </c>
      <c r="BD17" s="116">
        <f t="shared" si="14"/>
        <v>0</v>
      </c>
      <c r="BE17" s="116">
        <f t="shared" si="15"/>
        <v>0</v>
      </c>
      <c r="BF17" s="116">
        <f t="shared" si="16"/>
        <v>0</v>
      </c>
      <c r="BG17" s="116">
        <f t="shared" si="17"/>
        <v>0</v>
      </c>
      <c r="BH17" s="116">
        <f t="shared" si="18"/>
        <v>0</v>
      </c>
      <c r="BI17" s="116">
        <f t="shared" si="19"/>
        <v>0</v>
      </c>
      <c r="BJ17" s="116">
        <f t="shared" si="20"/>
        <v>0</v>
      </c>
      <c r="BK17" s="116">
        <f t="shared" si="21"/>
        <v>0</v>
      </c>
      <c r="BL17" s="116">
        <f t="shared" si="22"/>
        <v>0</v>
      </c>
      <c r="BM17" s="116">
        <f t="shared" si="23"/>
        <v>0</v>
      </c>
      <c r="BN17" s="116">
        <f t="shared" si="24"/>
        <v>0</v>
      </c>
      <c r="BO17" s="116">
        <f t="shared" si="25"/>
        <v>0</v>
      </c>
      <c r="BP17" s="116">
        <f t="shared" si="26"/>
        <v>0</v>
      </c>
      <c r="BQ17" s="116">
        <f t="shared" si="27"/>
        <v>0</v>
      </c>
      <c r="BR17" s="116">
        <f t="shared" si="28"/>
        <v>0</v>
      </c>
      <c r="BS17" s="116">
        <f t="shared" si="29"/>
        <v>0</v>
      </c>
    </row>
    <row r="18" spans="6:71">
      <c r="F18" s="109"/>
      <c r="J18" s="110" t="str">
        <f t="shared" si="5"/>
        <v>Transferts</v>
      </c>
      <c r="K18" s="116">
        <f>IF(MONTH($B18)=1,IF($G18=Paramètres!F$22,$D18,0),0)</f>
        <v>0</v>
      </c>
      <c r="L18" s="116">
        <f>IF(MONTH($B18)=2,IF($G18=Paramètres!$F$22,$D18,0),0)</f>
        <v>0</v>
      </c>
      <c r="M18" s="116">
        <f>IF(MONTH($B18)=3,IF($G18=Paramètres!$F$22,$D18,0),0)</f>
        <v>0</v>
      </c>
      <c r="N18" s="116">
        <f>IF(MONTH($B18)=4,IF($G18=Paramètres!$F$22,$D18,0),0)</f>
        <v>0</v>
      </c>
      <c r="O18" s="116">
        <f>IF(MONTH($B18)=5,IF($G18=Paramètres!$F$22,$D18,0),0)</f>
        <v>0</v>
      </c>
      <c r="P18" s="116">
        <f>IF(MONTH($B18)=6,IF($G18=Paramètres!$F$22,$D18,0),0)</f>
        <v>0</v>
      </c>
      <c r="Q18" s="116">
        <f>IF(MONTH($B18)=9,IF($G18=Paramètres!$F$22,$D18,0),0)</f>
        <v>0</v>
      </c>
      <c r="R18" s="116">
        <f>IF(MONTH($B18)=10,IF($G18=Paramètres!$F$22,$D18,0),0)</f>
        <v>0</v>
      </c>
      <c r="S18" s="116">
        <f>IF(MONTH($B18)=11,IF($G18=Paramètres!$F$22,$D18,0),0)</f>
        <v>0</v>
      </c>
      <c r="T18" s="116">
        <f>IF(MONTH($B18)=30,IF($G18=Paramètres!$F$22,$D18,0),0)</f>
        <v>0</v>
      </c>
      <c r="U18" s="116">
        <f>IF(MONTH($A18)=11,IF($G18=Paramètres!$D$22,$D18,0),0)</f>
        <v>0</v>
      </c>
      <c r="V18" s="116">
        <f>IF(MONTH($A18)=12,IF($G18=Paramètres!$D$22,$D18,0),0)</f>
        <v>0</v>
      </c>
      <c r="W18" s="116">
        <f>IF(MONTH($A18)=2,IF($G18=Paramètres!$D$22,$D18,0),0)</f>
        <v>0</v>
      </c>
      <c r="X18" s="116">
        <f>IF(MONTH($A18)=4,IF($G18=Paramètres!$D$22,$D18,0),0)</f>
        <v>0</v>
      </c>
      <c r="Y18" s="116">
        <f>IF($G18=Paramètres!D$21,$D18,0)</f>
        <v>0</v>
      </c>
      <c r="Z18" s="116">
        <f>IF($G18=Paramètres!D$24,$D18,0)</f>
        <v>0</v>
      </c>
      <c r="AA18" s="116">
        <f>IF($G18=Paramètres!D$23,$D18,0)</f>
        <v>0</v>
      </c>
      <c r="AB18" s="116">
        <f>IF($G18=Paramètres!D$25,$D18,0)</f>
        <v>0</v>
      </c>
      <c r="AC18" s="116">
        <f>IF($G18=Paramètres!D$26,$D18,0)</f>
        <v>0</v>
      </c>
      <c r="AD18" s="116">
        <f>IF($G18=Paramètres!D$27,$D18,0)</f>
        <v>0</v>
      </c>
      <c r="AE18" s="116">
        <f>IF($G18=Paramètres!D$28,$D18,0)</f>
        <v>0</v>
      </c>
      <c r="AF18" s="116">
        <f>IF($G18=Paramètres!D$29,$D18,0)</f>
        <v>0</v>
      </c>
      <c r="AG18" s="116">
        <f>IF($G18=Paramètres!E$21,$D18,0)</f>
        <v>0</v>
      </c>
      <c r="AH18" s="116">
        <f>IF($G18=Paramètres!E$22,$D18,0)</f>
        <v>0</v>
      </c>
      <c r="AI18" s="116">
        <f>IF($G18=Paramètres!E$23,$D18,0)</f>
        <v>0</v>
      </c>
      <c r="AJ18" s="116">
        <f>IF($G18=Paramètres!E$24,$D18,0)</f>
        <v>0</v>
      </c>
      <c r="AK18" s="116">
        <f>IF($G18=Paramètres!E$25,$D18,0)</f>
        <v>0</v>
      </c>
      <c r="AL18" s="116">
        <f>IF($G18=Paramètres!F$21,$D18,0)</f>
        <v>0</v>
      </c>
      <c r="AM18" s="116">
        <f>IF($G18=Paramètres!F$22,$D18,0)</f>
        <v>0</v>
      </c>
      <c r="AN18" s="116">
        <f>IF($G18=Paramètres!F$23,$D18,0)</f>
        <v>0</v>
      </c>
      <c r="AO18" s="116">
        <f>IF($G18=Paramètres!F$24,$D18,0)</f>
        <v>0</v>
      </c>
      <c r="AP18" s="116">
        <f t="shared" si="2"/>
        <v>0</v>
      </c>
      <c r="AQ18" s="116">
        <f t="shared" si="3"/>
        <v>0</v>
      </c>
      <c r="AR18" s="116">
        <f>IF($G18=Paramètres!I$21,$D18,0)</f>
        <v>0</v>
      </c>
      <c r="AS18" s="116">
        <f>IF($G18=Paramètres!I$22,$D18,0)</f>
        <v>0</v>
      </c>
      <c r="AT18" s="116">
        <f>IF($G18=Paramètres!I$23,$D18,0)</f>
        <v>0</v>
      </c>
      <c r="AU18" s="116">
        <f t="shared" si="4"/>
        <v>0</v>
      </c>
      <c r="AV18" s="116">
        <f t="shared" si="6"/>
        <v>0</v>
      </c>
      <c r="AW18" s="116">
        <f t="shared" si="7"/>
        <v>0</v>
      </c>
      <c r="AX18" s="116">
        <f t="shared" si="8"/>
        <v>0</v>
      </c>
      <c r="AY18" s="116">
        <f t="shared" si="9"/>
        <v>0</v>
      </c>
      <c r="AZ18" s="116">
        <f t="shared" si="10"/>
        <v>0</v>
      </c>
      <c r="BA18" s="116">
        <f t="shared" si="11"/>
        <v>0</v>
      </c>
      <c r="BB18" s="116">
        <f t="shared" si="12"/>
        <v>0</v>
      </c>
      <c r="BC18" s="116">
        <f t="shared" si="13"/>
        <v>0</v>
      </c>
      <c r="BD18" s="116">
        <f t="shared" si="14"/>
        <v>0</v>
      </c>
      <c r="BE18" s="116">
        <f t="shared" si="15"/>
        <v>0</v>
      </c>
      <c r="BF18" s="116">
        <f t="shared" si="16"/>
        <v>0</v>
      </c>
      <c r="BG18" s="116">
        <f t="shared" si="17"/>
        <v>0</v>
      </c>
      <c r="BH18" s="116">
        <f t="shared" si="18"/>
        <v>0</v>
      </c>
      <c r="BI18" s="116">
        <f t="shared" si="19"/>
        <v>0</v>
      </c>
      <c r="BJ18" s="116">
        <f t="shared" si="20"/>
        <v>0</v>
      </c>
      <c r="BK18" s="116">
        <f t="shared" si="21"/>
        <v>0</v>
      </c>
      <c r="BL18" s="116">
        <f t="shared" si="22"/>
        <v>0</v>
      </c>
      <c r="BM18" s="116">
        <f t="shared" si="23"/>
        <v>0</v>
      </c>
      <c r="BN18" s="116">
        <f t="shared" si="24"/>
        <v>0</v>
      </c>
      <c r="BO18" s="116">
        <f t="shared" si="25"/>
        <v>0</v>
      </c>
      <c r="BP18" s="116">
        <f t="shared" si="26"/>
        <v>0</v>
      </c>
      <c r="BQ18" s="116">
        <f t="shared" si="27"/>
        <v>0</v>
      </c>
      <c r="BR18" s="116">
        <f t="shared" si="28"/>
        <v>0</v>
      </c>
      <c r="BS18" s="116">
        <f t="shared" si="29"/>
        <v>0</v>
      </c>
    </row>
    <row r="19" spans="6:71">
      <c r="F19" s="109"/>
      <c r="J19" s="110" t="str">
        <f t="shared" si="5"/>
        <v>Transferts</v>
      </c>
      <c r="K19" s="116">
        <f>IF(MONTH($B19)=1,IF($G19=Paramètres!F$22,$D19,0),0)</f>
        <v>0</v>
      </c>
      <c r="L19" s="116">
        <f>IF(MONTH($B19)=2,IF($G19=Paramètres!$F$22,$D19,0),0)</f>
        <v>0</v>
      </c>
      <c r="M19" s="116">
        <f>IF(MONTH($B19)=3,IF($G19=Paramètres!$F$22,$D19,0),0)</f>
        <v>0</v>
      </c>
      <c r="N19" s="116">
        <f>IF(MONTH($B19)=4,IF($G19=Paramètres!$F$22,$D19,0),0)</f>
        <v>0</v>
      </c>
      <c r="O19" s="116">
        <f>IF(MONTH($B19)=5,IF($G19=Paramètres!$F$22,$D19,0),0)</f>
        <v>0</v>
      </c>
      <c r="P19" s="116">
        <f>IF(MONTH($B19)=6,IF($G19=Paramètres!$F$22,$D19,0),0)</f>
        <v>0</v>
      </c>
      <c r="Q19" s="116">
        <f>IF(MONTH($B19)=9,IF($G19=Paramètres!$F$22,$D19,0),0)</f>
        <v>0</v>
      </c>
      <c r="R19" s="116">
        <f>IF(MONTH($B19)=10,IF($G19=Paramètres!$F$22,$D19,0),0)</f>
        <v>0</v>
      </c>
      <c r="S19" s="116">
        <f>IF(MONTH($B19)=11,IF($G19=Paramètres!$F$22,$D19,0),0)</f>
        <v>0</v>
      </c>
      <c r="T19" s="116">
        <f>IF(MONTH($B19)=30,IF($G19=Paramètres!$F$22,$D19,0),0)</f>
        <v>0</v>
      </c>
      <c r="U19" s="116">
        <f>IF(MONTH($A19)=11,IF($G19=Paramètres!$D$22,$D19,0),0)</f>
        <v>0</v>
      </c>
      <c r="V19" s="116">
        <f>IF(MONTH($A19)=12,IF($G19=Paramètres!$D$22,$D19,0),0)</f>
        <v>0</v>
      </c>
      <c r="W19" s="116">
        <f>IF(MONTH($A19)=2,IF($G19=Paramètres!$D$22,$D19,0),0)</f>
        <v>0</v>
      </c>
      <c r="X19" s="116">
        <f>IF(MONTH($A19)=4,IF($G19=Paramètres!$D$22,$D19,0),0)</f>
        <v>0</v>
      </c>
      <c r="Y19" s="116">
        <f>IF($G19=Paramètres!D$21,$D19,0)</f>
        <v>0</v>
      </c>
      <c r="Z19" s="116">
        <f>IF($G19=Paramètres!D$24,$D19,0)</f>
        <v>0</v>
      </c>
      <c r="AA19" s="116">
        <f>IF($G19=Paramètres!D$23,$D19,0)</f>
        <v>0</v>
      </c>
      <c r="AB19" s="116">
        <f>IF($G19=Paramètres!D$25,$D19,0)</f>
        <v>0</v>
      </c>
      <c r="AC19" s="116">
        <f>IF($G19=Paramètres!D$26,$D19,0)</f>
        <v>0</v>
      </c>
      <c r="AD19" s="116">
        <f>IF($G19=Paramètres!D$27,$D19,0)</f>
        <v>0</v>
      </c>
      <c r="AE19" s="116">
        <f>IF($G19=Paramètres!D$28,$D19,0)</f>
        <v>0</v>
      </c>
      <c r="AF19" s="116">
        <f>IF($G19=Paramètres!D$29,$D19,0)</f>
        <v>0</v>
      </c>
      <c r="AG19" s="116">
        <f>IF($G19=Paramètres!E$21,$D19,0)</f>
        <v>0</v>
      </c>
      <c r="AH19" s="116">
        <f>IF($G19=Paramètres!E$22,$D19,0)</f>
        <v>0</v>
      </c>
      <c r="AI19" s="116">
        <f>IF($G19=Paramètres!E$23,$D19,0)</f>
        <v>0</v>
      </c>
      <c r="AJ19" s="116">
        <f>IF($G19=Paramètres!E$24,$D19,0)</f>
        <v>0</v>
      </c>
      <c r="AK19" s="116">
        <f>IF($G19=Paramètres!E$25,$D19,0)</f>
        <v>0</v>
      </c>
      <c r="AL19" s="116">
        <f>IF($G19=Paramètres!F$21,$D19,0)</f>
        <v>0</v>
      </c>
      <c r="AM19" s="116">
        <f>IF($G19=Paramètres!F$22,$D19,0)</f>
        <v>0</v>
      </c>
      <c r="AN19" s="116">
        <f>IF($G19=Paramètres!F$23,$D19,0)</f>
        <v>0</v>
      </c>
      <c r="AO19" s="116">
        <f>IF($G19=Paramètres!F$24,$D19,0)</f>
        <v>0</v>
      </c>
      <c r="AP19" s="116">
        <f t="shared" si="2"/>
        <v>0</v>
      </c>
      <c r="AQ19" s="116">
        <f t="shared" si="3"/>
        <v>0</v>
      </c>
      <c r="AR19" s="116">
        <f>IF($G19=Paramètres!I$21,$D19,0)</f>
        <v>0</v>
      </c>
      <c r="AS19" s="116">
        <f>IF($G19=Paramètres!I$22,$D19,0)</f>
        <v>0</v>
      </c>
      <c r="AT19" s="116">
        <f>IF($G19=Paramètres!I$23,$D19,0)</f>
        <v>0</v>
      </c>
      <c r="AU19" s="116">
        <f t="shared" si="4"/>
        <v>0</v>
      </c>
      <c r="AV19" s="116">
        <f t="shared" si="6"/>
        <v>0</v>
      </c>
      <c r="AW19" s="116">
        <f t="shared" si="7"/>
        <v>0</v>
      </c>
      <c r="AX19" s="116">
        <f t="shared" si="8"/>
        <v>0</v>
      </c>
      <c r="AY19" s="116">
        <f t="shared" si="9"/>
        <v>0</v>
      </c>
      <c r="AZ19" s="116">
        <f t="shared" si="10"/>
        <v>0</v>
      </c>
      <c r="BA19" s="116">
        <f t="shared" si="11"/>
        <v>0</v>
      </c>
      <c r="BB19" s="116">
        <f t="shared" si="12"/>
        <v>0</v>
      </c>
      <c r="BC19" s="116">
        <f t="shared" si="13"/>
        <v>0</v>
      </c>
      <c r="BD19" s="116">
        <f t="shared" si="14"/>
        <v>0</v>
      </c>
      <c r="BE19" s="116">
        <f t="shared" si="15"/>
        <v>0</v>
      </c>
      <c r="BF19" s="116">
        <f t="shared" si="16"/>
        <v>0</v>
      </c>
      <c r="BG19" s="116">
        <f t="shared" si="17"/>
        <v>0</v>
      </c>
      <c r="BH19" s="116">
        <f t="shared" si="18"/>
        <v>0</v>
      </c>
      <c r="BI19" s="116">
        <f t="shared" si="19"/>
        <v>0</v>
      </c>
      <c r="BJ19" s="116">
        <f t="shared" si="20"/>
        <v>0</v>
      </c>
      <c r="BK19" s="116">
        <f t="shared" si="21"/>
        <v>0</v>
      </c>
      <c r="BL19" s="116">
        <f t="shared" si="22"/>
        <v>0</v>
      </c>
      <c r="BM19" s="116">
        <f t="shared" si="23"/>
        <v>0</v>
      </c>
      <c r="BN19" s="116">
        <f t="shared" si="24"/>
        <v>0</v>
      </c>
      <c r="BO19" s="116">
        <f t="shared" si="25"/>
        <v>0</v>
      </c>
      <c r="BP19" s="116">
        <f t="shared" si="26"/>
        <v>0</v>
      </c>
      <c r="BQ19" s="116">
        <f t="shared" si="27"/>
        <v>0</v>
      </c>
      <c r="BR19" s="116">
        <f t="shared" si="28"/>
        <v>0</v>
      </c>
      <c r="BS19" s="116">
        <f t="shared" si="29"/>
        <v>0</v>
      </c>
    </row>
    <row r="20" spans="6:71">
      <c r="F20" s="109"/>
      <c r="J20" s="110" t="str">
        <f t="shared" si="5"/>
        <v>Transferts</v>
      </c>
      <c r="K20" s="116">
        <f>IF(MONTH($B20)=1,IF($G20=Paramètres!F$22,$D20,0),0)</f>
        <v>0</v>
      </c>
      <c r="L20" s="116">
        <f>IF(MONTH($B20)=2,IF($G20=Paramètres!$F$22,$D20,0),0)</f>
        <v>0</v>
      </c>
      <c r="M20" s="116">
        <f>IF(MONTH($B20)=3,IF($G20=Paramètres!$F$22,$D20,0),0)</f>
        <v>0</v>
      </c>
      <c r="N20" s="116">
        <f>IF(MONTH($B20)=4,IF($G20=Paramètres!$F$22,$D20,0),0)</f>
        <v>0</v>
      </c>
      <c r="O20" s="116">
        <f>IF(MONTH($B20)=5,IF($G20=Paramètres!$F$22,$D20,0),0)</f>
        <v>0</v>
      </c>
      <c r="P20" s="116">
        <f>IF(MONTH($B20)=6,IF($G20=Paramètres!$F$22,$D20,0),0)</f>
        <v>0</v>
      </c>
      <c r="Q20" s="116">
        <f>IF(MONTH($B20)=9,IF($G20=Paramètres!$F$22,$D20,0),0)</f>
        <v>0</v>
      </c>
      <c r="R20" s="116">
        <f>IF(MONTH($B20)=10,IF($G20=Paramètres!$F$22,$D20,0),0)</f>
        <v>0</v>
      </c>
      <c r="S20" s="116">
        <f>IF(MONTH($B20)=11,IF($G20=Paramètres!$F$22,$D20,0),0)</f>
        <v>0</v>
      </c>
      <c r="T20" s="116">
        <f>IF(MONTH($B20)=30,IF($G20=Paramètres!$F$22,$D20,0),0)</f>
        <v>0</v>
      </c>
      <c r="U20" s="116">
        <f>IF(MONTH($A20)=11,IF($G20=Paramètres!$D$22,$D20,0),0)</f>
        <v>0</v>
      </c>
      <c r="V20" s="116">
        <f>IF(MONTH($A20)=12,IF($G20=Paramètres!$D$22,$D20,0),0)</f>
        <v>0</v>
      </c>
      <c r="W20" s="116">
        <f>IF(MONTH($A20)=2,IF($G20=Paramètres!$D$22,$D20,0),0)</f>
        <v>0</v>
      </c>
      <c r="X20" s="116">
        <f>IF(MONTH($A20)=4,IF($G20=Paramètres!$D$22,$D20,0),0)</f>
        <v>0</v>
      </c>
      <c r="Y20" s="116">
        <f>IF($G20=Paramètres!D$21,$D20,0)</f>
        <v>0</v>
      </c>
      <c r="Z20" s="116">
        <f>IF($G20=Paramètres!D$24,$D20,0)</f>
        <v>0</v>
      </c>
      <c r="AA20" s="116">
        <f>IF($G20=Paramètres!D$23,$D20,0)</f>
        <v>0</v>
      </c>
      <c r="AB20" s="116">
        <f>IF($G20=Paramètres!D$25,$D20,0)</f>
        <v>0</v>
      </c>
      <c r="AC20" s="116">
        <f>IF($G20=Paramètres!D$26,$D20,0)</f>
        <v>0</v>
      </c>
      <c r="AD20" s="116">
        <f>IF($G20=Paramètres!D$27,$D20,0)</f>
        <v>0</v>
      </c>
      <c r="AE20" s="116">
        <f>IF($G20=Paramètres!D$28,$D20,0)</f>
        <v>0</v>
      </c>
      <c r="AF20" s="116">
        <f>IF($G20=Paramètres!D$29,$D20,0)</f>
        <v>0</v>
      </c>
      <c r="AG20" s="116">
        <f>IF($G20=Paramètres!E$21,$D20,0)</f>
        <v>0</v>
      </c>
      <c r="AH20" s="116">
        <f>IF($G20=Paramètres!E$22,$D20,0)</f>
        <v>0</v>
      </c>
      <c r="AI20" s="116">
        <f>IF($G20=Paramètres!E$23,$D20,0)</f>
        <v>0</v>
      </c>
      <c r="AJ20" s="116">
        <f>IF($G20=Paramètres!E$24,$D20,0)</f>
        <v>0</v>
      </c>
      <c r="AK20" s="116">
        <f>IF($G20=Paramètres!E$25,$D20,0)</f>
        <v>0</v>
      </c>
      <c r="AL20" s="116">
        <f>IF($G20=Paramètres!F$21,$D20,0)</f>
        <v>0</v>
      </c>
      <c r="AM20" s="116">
        <f>IF($G20=Paramètres!F$22,$D20,0)</f>
        <v>0</v>
      </c>
      <c r="AN20" s="116">
        <f>IF($G20=Paramètres!F$23,$D20,0)</f>
        <v>0</v>
      </c>
      <c r="AO20" s="116">
        <f>IF($G20=Paramètres!F$24,$D20,0)</f>
        <v>0</v>
      </c>
      <c r="AP20" s="116">
        <f t="shared" si="2"/>
        <v>0</v>
      </c>
      <c r="AQ20" s="116">
        <f t="shared" si="3"/>
        <v>0</v>
      </c>
      <c r="AR20" s="116">
        <f>IF($G20=Paramètres!I$21,$D20,0)</f>
        <v>0</v>
      </c>
      <c r="AS20" s="116">
        <f>IF($G20=Paramètres!I$22,$D20,0)</f>
        <v>0</v>
      </c>
      <c r="AT20" s="116">
        <f>IF($G20=Paramètres!I$23,$D20,0)</f>
        <v>0</v>
      </c>
      <c r="AU20" s="116">
        <f t="shared" si="4"/>
        <v>0</v>
      </c>
      <c r="AV20" s="116">
        <f t="shared" si="6"/>
        <v>0</v>
      </c>
      <c r="AW20" s="116">
        <f t="shared" si="7"/>
        <v>0</v>
      </c>
      <c r="AX20" s="116">
        <f t="shared" si="8"/>
        <v>0</v>
      </c>
      <c r="AY20" s="116">
        <f t="shared" si="9"/>
        <v>0</v>
      </c>
      <c r="AZ20" s="116">
        <f t="shared" si="10"/>
        <v>0</v>
      </c>
      <c r="BA20" s="116">
        <f t="shared" si="11"/>
        <v>0</v>
      </c>
      <c r="BB20" s="116">
        <f t="shared" si="12"/>
        <v>0</v>
      </c>
      <c r="BC20" s="116">
        <f t="shared" si="13"/>
        <v>0</v>
      </c>
      <c r="BD20" s="116">
        <f t="shared" si="14"/>
        <v>0</v>
      </c>
      <c r="BE20" s="116">
        <f t="shared" si="15"/>
        <v>0</v>
      </c>
      <c r="BF20" s="116">
        <f t="shared" si="16"/>
        <v>0</v>
      </c>
      <c r="BG20" s="116">
        <f t="shared" si="17"/>
        <v>0</v>
      </c>
      <c r="BH20" s="116">
        <f t="shared" si="18"/>
        <v>0</v>
      </c>
      <c r="BI20" s="116">
        <f t="shared" si="19"/>
        <v>0</v>
      </c>
      <c r="BJ20" s="116">
        <f t="shared" si="20"/>
        <v>0</v>
      </c>
      <c r="BK20" s="116">
        <f t="shared" si="21"/>
        <v>0</v>
      </c>
      <c r="BL20" s="116">
        <f t="shared" si="22"/>
        <v>0</v>
      </c>
      <c r="BM20" s="116">
        <f t="shared" si="23"/>
        <v>0</v>
      </c>
      <c r="BN20" s="116">
        <f t="shared" si="24"/>
        <v>0</v>
      </c>
      <c r="BO20" s="116">
        <f t="shared" si="25"/>
        <v>0</v>
      </c>
      <c r="BP20" s="116">
        <f t="shared" si="26"/>
        <v>0</v>
      </c>
      <c r="BQ20" s="116">
        <f t="shared" si="27"/>
        <v>0</v>
      </c>
      <c r="BR20" s="116">
        <f t="shared" si="28"/>
        <v>0</v>
      </c>
      <c r="BS20" s="116">
        <f t="shared" si="29"/>
        <v>0</v>
      </c>
    </row>
    <row r="21" spans="6:71">
      <c r="F21" s="109"/>
      <c r="J21" s="110" t="str">
        <f t="shared" si="5"/>
        <v>Transferts</v>
      </c>
      <c r="K21" s="116">
        <f>IF(MONTH($B21)=1,IF($G21=Paramètres!F$22,$D21,0),0)</f>
        <v>0</v>
      </c>
      <c r="L21" s="116">
        <f>IF(MONTH($B21)=2,IF($G21=Paramètres!$F$22,$D21,0),0)</f>
        <v>0</v>
      </c>
      <c r="M21" s="116">
        <f>IF(MONTH($B21)=3,IF($G21=Paramètres!$F$22,$D21,0),0)</f>
        <v>0</v>
      </c>
      <c r="N21" s="116">
        <f>IF(MONTH($B21)=4,IF($G21=Paramètres!$F$22,$D21,0),0)</f>
        <v>0</v>
      </c>
      <c r="O21" s="116">
        <f>IF(MONTH($B21)=5,IF($G21=Paramètres!$F$22,$D21,0),0)</f>
        <v>0</v>
      </c>
      <c r="P21" s="116">
        <f>IF(MONTH($B21)=6,IF($G21=Paramètres!$F$22,$D21,0),0)</f>
        <v>0</v>
      </c>
      <c r="Q21" s="116">
        <f>IF(MONTH($B21)=9,IF($G21=Paramètres!$F$22,$D21,0),0)</f>
        <v>0</v>
      </c>
      <c r="R21" s="116">
        <f>IF(MONTH($B21)=10,IF($G21=Paramètres!$F$22,$D21,0),0)</f>
        <v>0</v>
      </c>
      <c r="S21" s="116">
        <f>IF(MONTH($B21)=11,IF($G21=Paramètres!$F$22,$D21,0),0)</f>
        <v>0</v>
      </c>
      <c r="T21" s="116">
        <f>IF(MONTH($B21)=30,IF($G21=Paramètres!$F$22,$D21,0),0)</f>
        <v>0</v>
      </c>
      <c r="U21" s="116">
        <f>IF(MONTH($A21)=11,IF($G21=Paramètres!$D$22,$D21,0),0)</f>
        <v>0</v>
      </c>
      <c r="V21" s="116">
        <f>IF(MONTH($A21)=12,IF($G21=Paramètres!$D$22,$D21,0),0)</f>
        <v>0</v>
      </c>
      <c r="W21" s="116">
        <f>IF(MONTH($A21)=2,IF($G21=Paramètres!$D$22,$D21,0),0)</f>
        <v>0</v>
      </c>
      <c r="X21" s="116">
        <f>IF(MONTH($A21)=4,IF($G21=Paramètres!$D$22,$D21,0),0)</f>
        <v>0</v>
      </c>
      <c r="Y21" s="116">
        <f>IF($G21=Paramètres!D$21,$D21,0)</f>
        <v>0</v>
      </c>
      <c r="Z21" s="116">
        <f>IF($G21=Paramètres!D$24,$D21,0)</f>
        <v>0</v>
      </c>
      <c r="AA21" s="116">
        <f>IF($G21=Paramètres!D$23,$D21,0)</f>
        <v>0</v>
      </c>
      <c r="AB21" s="116">
        <f>IF($G21=Paramètres!D$25,$D21,0)</f>
        <v>0</v>
      </c>
      <c r="AC21" s="116">
        <f>IF($G21=Paramètres!D$26,$D21,0)</f>
        <v>0</v>
      </c>
      <c r="AD21" s="116">
        <f>IF($G21=Paramètres!D$27,$D21,0)</f>
        <v>0</v>
      </c>
      <c r="AE21" s="116">
        <f>IF($G21=Paramètres!D$28,$D21,0)</f>
        <v>0</v>
      </c>
      <c r="AF21" s="116">
        <f>IF($G21=Paramètres!D$29,$D21,0)</f>
        <v>0</v>
      </c>
      <c r="AG21" s="116">
        <f>IF($G21=Paramètres!E$21,$D21,0)</f>
        <v>0</v>
      </c>
      <c r="AH21" s="116">
        <f>IF($G21=Paramètres!E$22,$D21,0)</f>
        <v>0</v>
      </c>
      <c r="AI21" s="116">
        <f>IF($G21=Paramètres!E$23,$D21,0)</f>
        <v>0</v>
      </c>
      <c r="AJ21" s="116">
        <f>IF($G21=Paramètres!E$24,$D21,0)</f>
        <v>0</v>
      </c>
      <c r="AK21" s="116">
        <f>IF($G21=Paramètres!E$25,$D21,0)</f>
        <v>0</v>
      </c>
      <c r="AL21" s="116">
        <f>IF($G21=Paramètres!F$21,$D21,0)</f>
        <v>0</v>
      </c>
      <c r="AM21" s="116">
        <f>IF($G21=Paramètres!F$22,$D21,0)</f>
        <v>0</v>
      </c>
      <c r="AN21" s="116">
        <f>IF($G21=Paramètres!F$23,$D21,0)</f>
        <v>0</v>
      </c>
      <c r="AO21" s="116">
        <f>IF($G21=Paramètres!F$24,$D21,0)</f>
        <v>0</v>
      </c>
      <c r="AP21" s="116">
        <f t="shared" si="2"/>
        <v>0</v>
      </c>
      <c r="AQ21" s="116">
        <f t="shared" si="3"/>
        <v>0</v>
      </c>
      <c r="AR21" s="116">
        <f>IF($G21=Paramètres!I$21,$D21,0)</f>
        <v>0</v>
      </c>
      <c r="AS21" s="116">
        <f>IF($G21=Paramètres!I$22,$D21,0)</f>
        <v>0</v>
      </c>
      <c r="AT21" s="116">
        <f>IF($G21=Paramètres!I$23,$D21,0)</f>
        <v>0</v>
      </c>
      <c r="AU21" s="116">
        <f t="shared" si="4"/>
        <v>0</v>
      </c>
      <c r="AV21" s="116">
        <f t="shared" si="6"/>
        <v>0</v>
      </c>
      <c r="AW21" s="116">
        <f t="shared" si="7"/>
        <v>0</v>
      </c>
      <c r="AX21" s="116">
        <f t="shared" si="8"/>
        <v>0</v>
      </c>
      <c r="AY21" s="116">
        <f t="shared" si="9"/>
        <v>0</v>
      </c>
      <c r="AZ21" s="116">
        <f t="shared" si="10"/>
        <v>0</v>
      </c>
      <c r="BA21" s="116">
        <f t="shared" si="11"/>
        <v>0</v>
      </c>
      <c r="BB21" s="116">
        <f t="shared" si="12"/>
        <v>0</v>
      </c>
      <c r="BC21" s="116">
        <f t="shared" si="13"/>
        <v>0</v>
      </c>
      <c r="BD21" s="116">
        <f t="shared" si="14"/>
        <v>0</v>
      </c>
      <c r="BE21" s="116">
        <f t="shared" si="15"/>
        <v>0</v>
      </c>
      <c r="BF21" s="116">
        <f t="shared" si="16"/>
        <v>0</v>
      </c>
      <c r="BG21" s="116">
        <f t="shared" si="17"/>
        <v>0</v>
      </c>
      <c r="BH21" s="116">
        <f t="shared" si="18"/>
        <v>0</v>
      </c>
      <c r="BI21" s="116">
        <f t="shared" si="19"/>
        <v>0</v>
      </c>
      <c r="BJ21" s="116">
        <f t="shared" si="20"/>
        <v>0</v>
      </c>
      <c r="BK21" s="116">
        <f t="shared" si="21"/>
        <v>0</v>
      </c>
      <c r="BL21" s="116">
        <f t="shared" si="22"/>
        <v>0</v>
      </c>
      <c r="BM21" s="116">
        <f t="shared" si="23"/>
        <v>0</v>
      </c>
      <c r="BN21" s="116">
        <f t="shared" si="24"/>
        <v>0</v>
      </c>
      <c r="BO21" s="116">
        <f t="shared" si="25"/>
        <v>0</v>
      </c>
      <c r="BP21" s="116">
        <f t="shared" si="26"/>
        <v>0</v>
      </c>
      <c r="BQ21" s="116">
        <f t="shared" si="27"/>
        <v>0</v>
      </c>
      <c r="BR21" s="116">
        <f t="shared" si="28"/>
        <v>0</v>
      </c>
      <c r="BS21" s="116">
        <f t="shared" si="29"/>
        <v>0</v>
      </c>
    </row>
    <row r="22" spans="6:71">
      <c r="F22" s="109"/>
      <c r="J22" s="110" t="str">
        <f t="shared" si="5"/>
        <v>Transferts</v>
      </c>
      <c r="K22" s="116">
        <f>IF(MONTH($B22)=1,IF($G22=Paramètres!F$22,$D22,0),0)</f>
        <v>0</v>
      </c>
      <c r="L22" s="116">
        <f>IF(MONTH($B22)=2,IF($G22=Paramètres!$F$22,$D22,0),0)</f>
        <v>0</v>
      </c>
      <c r="M22" s="116">
        <f>IF(MONTH($B22)=3,IF($G22=Paramètres!$F$22,$D22,0),0)</f>
        <v>0</v>
      </c>
      <c r="N22" s="116">
        <f>IF(MONTH($B22)=4,IF($G22=Paramètres!$F$22,$D22,0),0)</f>
        <v>0</v>
      </c>
      <c r="O22" s="116">
        <f>IF(MONTH($B22)=5,IF($G22=Paramètres!$F$22,$D22,0),0)</f>
        <v>0</v>
      </c>
      <c r="P22" s="116">
        <f>IF(MONTH($B22)=6,IF($G22=Paramètres!$F$22,$D22,0),0)</f>
        <v>0</v>
      </c>
      <c r="Q22" s="116">
        <f>IF(MONTH($B22)=9,IF($G22=Paramètres!$F$22,$D22,0),0)</f>
        <v>0</v>
      </c>
      <c r="R22" s="116">
        <f>IF(MONTH($B22)=10,IF($G22=Paramètres!$F$22,$D22,0),0)</f>
        <v>0</v>
      </c>
      <c r="S22" s="116">
        <f>IF(MONTH($B22)=11,IF($G22=Paramètres!$F$22,$D22,0),0)</f>
        <v>0</v>
      </c>
      <c r="T22" s="116">
        <f>IF(MONTH($B22)=30,IF($G22=Paramètres!$F$22,$D22,0),0)</f>
        <v>0</v>
      </c>
      <c r="U22" s="116">
        <f>IF(MONTH($A22)=11,IF($G22=Paramètres!$D$22,$D22,0),0)</f>
        <v>0</v>
      </c>
      <c r="V22" s="116">
        <f>IF(MONTH($A22)=12,IF($G22=Paramètres!$D$22,$D22,0),0)</f>
        <v>0</v>
      </c>
      <c r="W22" s="116">
        <f>IF(MONTH($A22)=2,IF($G22=Paramètres!$D$22,$D22,0),0)</f>
        <v>0</v>
      </c>
      <c r="X22" s="116">
        <f>IF(MONTH($A22)=4,IF($G22=Paramètres!$D$22,$D22,0),0)</f>
        <v>0</v>
      </c>
      <c r="Y22" s="116">
        <f>IF($G22=Paramètres!D$21,$D22,0)</f>
        <v>0</v>
      </c>
      <c r="Z22" s="116">
        <f>IF($G22=Paramètres!D$24,$D22,0)</f>
        <v>0</v>
      </c>
      <c r="AA22" s="116">
        <f>IF($G22=Paramètres!D$23,$D22,0)</f>
        <v>0</v>
      </c>
      <c r="AB22" s="116">
        <f>IF($G22=Paramètres!D$25,$D22,0)</f>
        <v>0</v>
      </c>
      <c r="AC22" s="116">
        <f>IF($G22=Paramètres!D$26,$D22,0)</f>
        <v>0</v>
      </c>
      <c r="AD22" s="116">
        <f>IF($G22=Paramètres!D$27,$D22,0)</f>
        <v>0</v>
      </c>
      <c r="AE22" s="116">
        <f>IF($G22=Paramètres!D$28,$D22,0)</f>
        <v>0</v>
      </c>
      <c r="AF22" s="116">
        <f>IF($G22=Paramètres!D$29,$D22,0)</f>
        <v>0</v>
      </c>
      <c r="AG22" s="116">
        <f>IF($G22=Paramètres!E$21,$D22,0)</f>
        <v>0</v>
      </c>
      <c r="AH22" s="116">
        <f>IF($G22=Paramètres!E$22,$D22,0)</f>
        <v>0</v>
      </c>
      <c r="AI22" s="116">
        <f>IF($G22=Paramètres!E$23,$D22,0)</f>
        <v>0</v>
      </c>
      <c r="AJ22" s="116">
        <f>IF($G22=Paramètres!E$24,$D22,0)</f>
        <v>0</v>
      </c>
      <c r="AK22" s="116">
        <f>IF($G22=Paramètres!E$25,$D22,0)</f>
        <v>0</v>
      </c>
      <c r="AL22" s="116">
        <f>IF($G22=Paramètres!F$21,$D22,0)</f>
        <v>0</v>
      </c>
      <c r="AM22" s="116">
        <f>IF($G22=Paramètres!F$22,$D22,0)</f>
        <v>0</v>
      </c>
      <c r="AN22" s="116">
        <f>IF($G22=Paramètres!F$23,$D22,0)</f>
        <v>0</v>
      </c>
      <c r="AO22" s="116">
        <f>IF($G22=Paramètres!F$24,$D22,0)</f>
        <v>0</v>
      </c>
      <c r="AP22" s="116">
        <f t="shared" si="2"/>
        <v>0</v>
      </c>
      <c r="AQ22" s="116">
        <f t="shared" si="3"/>
        <v>0</v>
      </c>
      <c r="AR22" s="116">
        <f>IF($G22=Paramètres!I$21,$D22,0)</f>
        <v>0</v>
      </c>
      <c r="AS22" s="116">
        <f>IF($G22=Paramètres!I$22,$D22,0)</f>
        <v>0</v>
      </c>
      <c r="AT22" s="116">
        <f>IF($G22=Paramètres!I$23,$D22,0)</f>
        <v>0</v>
      </c>
      <c r="AU22" s="116">
        <f t="shared" si="4"/>
        <v>0</v>
      </c>
      <c r="AV22" s="116">
        <f t="shared" si="6"/>
        <v>0</v>
      </c>
      <c r="AW22" s="116">
        <f t="shared" si="7"/>
        <v>0</v>
      </c>
      <c r="AX22" s="116">
        <f t="shared" si="8"/>
        <v>0</v>
      </c>
      <c r="AY22" s="116">
        <f t="shared" si="9"/>
        <v>0</v>
      </c>
      <c r="AZ22" s="116">
        <f t="shared" si="10"/>
        <v>0</v>
      </c>
      <c r="BA22" s="116">
        <f t="shared" si="11"/>
        <v>0</v>
      </c>
      <c r="BB22" s="116">
        <f t="shared" si="12"/>
        <v>0</v>
      </c>
      <c r="BC22" s="116">
        <f t="shared" si="13"/>
        <v>0</v>
      </c>
      <c r="BD22" s="116">
        <f t="shared" si="14"/>
        <v>0</v>
      </c>
      <c r="BE22" s="116">
        <f t="shared" si="15"/>
        <v>0</v>
      </c>
      <c r="BF22" s="116">
        <f t="shared" si="16"/>
        <v>0</v>
      </c>
      <c r="BG22" s="116">
        <f t="shared" si="17"/>
        <v>0</v>
      </c>
      <c r="BH22" s="116">
        <f t="shared" si="18"/>
        <v>0</v>
      </c>
      <c r="BI22" s="116">
        <f t="shared" si="19"/>
        <v>0</v>
      </c>
      <c r="BJ22" s="116">
        <f t="shared" si="20"/>
        <v>0</v>
      </c>
      <c r="BK22" s="116">
        <f t="shared" si="21"/>
        <v>0</v>
      </c>
      <c r="BL22" s="116">
        <f t="shared" si="22"/>
        <v>0</v>
      </c>
      <c r="BM22" s="116">
        <f t="shared" si="23"/>
        <v>0</v>
      </c>
      <c r="BN22" s="116">
        <f t="shared" si="24"/>
        <v>0</v>
      </c>
      <c r="BO22" s="116">
        <f t="shared" si="25"/>
        <v>0</v>
      </c>
      <c r="BP22" s="116">
        <f t="shared" si="26"/>
        <v>0</v>
      </c>
      <c r="BQ22" s="116">
        <f t="shared" si="27"/>
        <v>0</v>
      </c>
      <c r="BR22" s="116">
        <f t="shared" si="28"/>
        <v>0</v>
      </c>
      <c r="BS22" s="116">
        <f t="shared" si="29"/>
        <v>0</v>
      </c>
    </row>
    <row r="23" spans="6:71">
      <c r="F23" s="109"/>
      <c r="J23" s="110" t="str">
        <f t="shared" si="5"/>
        <v>Transferts</v>
      </c>
      <c r="K23" s="116">
        <f>IF(MONTH($B23)=1,IF($G23=Paramètres!F$22,$D23,0),0)</f>
        <v>0</v>
      </c>
      <c r="L23" s="116">
        <f>IF(MONTH($B23)=2,IF($G23=Paramètres!$F$22,$D23,0),0)</f>
        <v>0</v>
      </c>
      <c r="M23" s="116">
        <f>IF(MONTH($B23)=3,IF($G23=Paramètres!$F$22,$D23,0),0)</f>
        <v>0</v>
      </c>
      <c r="N23" s="116">
        <f>IF(MONTH($B23)=4,IF($G23=Paramètres!$F$22,$D23,0),0)</f>
        <v>0</v>
      </c>
      <c r="O23" s="116">
        <f>IF(MONTH($B23)=5,IF($G23=Paramètres!$F$22,$D23,0),0)</f>
        <v>0</v>
      </c>
      <c r="P23" s="116">
        <f>IF(MONTH($B23)=6,IF($G23=Paramètres!$F$22,$D23,0),0)</f>
        <v>0</v>
      </c>
      <c r="Q23" s="116">
        <f>IF(MONTH($B23)=9,IF($G23=Paramètres!$F$22,$D23,0),0)</f>
        <v>0</v>
      </c>
      <c r="R23" s="116">
        <f>IF(MONTH($B23)=10,IF($G23=Paramètres!$F$22,$D23,0),0)</f>
        <v>0</v>
      </c>
      <c r="S23" s="116">
        <f>IF(MONTH($B23)=11,IF($G23=Paramètres!$F$22,$D23,0),0)</f>
        <v>0</v>
      </c>
      <c r="T23" s="116">
        <f>IF(MONTH($B23)=30,IF($G23=Paramètres!$F$22,$D23,0),0)</f>
        <v>0</v>
      </c>
      <c r="U23" s="116">
        <f>IF(MONTH($A23)=11,IF($G23=Paramètres!$D$22,$D23,0),0)</f>
        <v>0</v>
      </c>
      <c r="V23" s="116">
        <f>IF(MONTH($A23)=12,IF($G23=Paramètres!$D$22,$D23,0),0)</f>
        <v>0</v>
      </c>
      <c r="W23" s="116">
        <f>IF(MONTH($A23)=2,IF($G23=Paramètres!$D$22,$D23,0),0)</f>
        <v>0</v>
      </c>
      <c r="X23" s="116">
        <f>IF(MONTH($A23)=4,IF($G23=Paramètres!$D$22,$D23,0),0)</f>
        <v>0</v>
      </c>
      <c r="Y23" s="116">
        <f>IF($G23=Paramètres!D$21,$D23,0)</f>
        <v>0</v>
      </c>
      <c r="Z23" s="116">
        <f>IF($G23=Paramètres!D$24,$D23,0)</f>
        <v>0</v>
      </c>
      <c r="AA23" s="116">
        <f>IF($G23=Paramètres!D$23,$D23,0)</f>
        <v>0</v>
      </c>
      <c r="AB23" s="116">
        <f>IF($G23=Paramètres!D$25,$D23,0)</f>
        <v>0</v>
      </c>
      <c r="AC23" s="116">
        <f>IF($G23=Paramètres!D$26,$D23,0)</f>
        <v>0</v>
      </c>
      <c r="AD23" s="116">
        <f>IF($G23=Paramètres!D$27,$D23,0)</f>
        <v>0</v>
      </c>
      <c r="AE23" s="116">
        <f>IF($G23=Paramètres!D$28,$D23,0)</f>
        <v>0</v>
      </c>
      <c r="AF23" s="116">
        <f>IF($G23=Paramètres!D$29,$D23,0)</f>
        <v>0</v>
      </c>
      <c r="AG23" s="116">
        <f>IF($G23=Paramètres!E$21,$D23,0)</f>
        <v>0</v>
      </c>
      <c r="AH23" s="116">
        <f>IF($G23=Paramètres!E$22,$D23,0)</f>
        <v>0</v>
      </c>
      <c r="AI23" s="116">
        <f>IF($G23=Paramètres!E$23,$D23,0)</f>
        <v>0</v>
      </c>
      <c r="AJ23" s="116">
        <f>IF($G23=Paramètres!E$24,$D23,0)</f>
        <v>0</v>
      </c>
      <c r="AK23" s="116">
        <f>IF($G23=Paramètres!E$25,$D23,0)</f>
        <v>0</v>
      </c>
      <c r="AL23" s="116">
        <f>IF($G23=Paramètres!F$21,$D23,0)</f>
        <v>0</v>
      </c>
      <c r="AM23" s="116">
        <f>IF($G23=Paramètres!F$22,$D23,0)</f>
        <v>0</v>
      </c>
      <c r="AN23" s="116">
        <f>IF($G23=Paramètres!F$23,$D23,0)</f>
        <v>0</v>
      </c>
      <c r="AO23" s="116">
        <f>IF($G23=Paramètres!F$24,$D23,0)</f>
        <v>0</v>
      </c>
      <c r="AP23" s="116">
        <f t="shared" si="2"/>
        <v>0</v>
      </c>
      <c r="AQ23" s="116">
        <f t="shared" si="3"/>
        <v>0</v>
      </c>
      <c r="AR23" s="116">
        <f>IF($G23=Paramètres!I$21,$D23,0)</f>
        <v>0</v>
      </c>
      <c r="AS23" s="116">
        <f>IF($G23=Paramètres!I$22,$D23,0)</f>
        <v>0</v>
      </c>
      <c r="AT23" s="116">
        <f>IF($G23=Paramètres!I$23,$D23,0)</f>
        <v>0</v>
      </c>
      <c r="AU23" s="116">
        <f t="shared" si="4"/>
        <v>0</v>
      </c>
      <c r="AV23" s="116">
        <f t="shared" si="6"/>
        <v>0</v>
      </c>
      <c r="AW23" s="116">
        <f t="shared" si="7"/>
        <v>0</v>
      </c>
      <c r="AX23" s="116">
        <f t="shared" si="8"/>
        <v>0</v>
      </c>
      <c r="AY23" s="116">
        <f t="shared" si="9"/>
        <v>0</v>
      </c>
      <c r="AZ23" s="116">
        <f t="shared" si="10"/>
        <v>0</v>
      </c>
      <c r="BA23" s="116">
        <f t="shared" si="11"/>
        <v>0</v>
      </c>
      <c r="BB23" s="116">
        <f t="shared" si="12"/>
        <v>0</v>
      </c>
      <c r="BC23" s="116">
        <f t="shared" si="13"/>
        <v>0</v>
      </c>
      <c r="BD23" s="116">
        <f t="shared" si="14"/>
        <v>0</v>
      </c>
      <c r="BE23" s="116">
        <f t="shared" si="15"/>
        <v>0</v>
      </c>
      <c r="BF23" s="116">
        <f t="shared" si="16"/>
        <v>0</v>
      </c>
      <c r="BG23" s="116">
        <f t="shared" si="17"/>
        <v>0</v>
      </c>
      <c r="BH23" s="116">
        <f t="shared" si="18"/>
        <v>0</v>
      </c>
      <c r="BI23" s="116">
        <f t="shared" si="19"/>
        <v>0</v>
      </c>
      <c r="BJ23" s="116">
        <f t="shared" si="20"/>
        <v>0</v>
      </c>
      <c r="BK23" s="116">
        <f t="shared" si="21"/>
        <v>0</v>
      </c>
      <c r="BL23" s="116">
        <f t="shared" si="22"/>
        <v>0</v>
      </c>
      <c r="BM23" s="116">
        <f t="shared" si="23"/>
        <v>0</v>
      </c>
      <c r="BN23" s="116">
        <f t="shared" si="24"/>
        <v>0</v>
      </c>
      <c r="BO23" s="116">
        <f t="shared" si="25"/>
        <v>0</v>
      </c>
      <c r="BP23" s="116">
        <f t="shared" si="26"/>
        <v>0</v>
      </c>
      <c r="BQ23" s="116">
        <f t="shared" si="27"/>
        <v>0</v>
      </c>
      <c r="BR23" s="116">
        <f t="shared" si="28"/>
        <v>0</v>
      </c>
      <c r="BS23" s="116">
        <f t="shared" si="29"/>
        <v>0</v>
      </c>
    </row>
    <row r="24" spans="6:71">
      <c r="F24" s="109"/>
      <c r="J24" s="110" t="str">
        <f t="shared" si="5"/>
        <v>Transferts</v>
      </c>
      <c r="K24" s="116">
        <f>IF(MONTH($B24)=1,IF($G24=Paramètres!F$22,$D24,0),0)</f>
        <v>0</v>
      </c>
      <c r="L24" s="116">
        <f>IF(MONTH($B24)=2,IF($G24=Paramètres!$F$22,$D24,0),0)</f>
        <v>0</v>
      </c>
      <c r="M24" s="116">
        <f>IF(MONTH($B24)=3,IF($G24=Paramètres!$F$22,$D24,0),0)</f>
        <v>0</v>
      </c>
      <c r="N24" s="116">
        <f>IF(MONTH($B24)=4,IF($G24=Paramètres!$F$22,$D24,0),0)</f>
        <v>0</v>
      </c>
      <c r="O24" s="116">
        <f>IF(MONTH($B24)=5,IF($G24=Paramètres!$F$22,$D24,0),0)</f>
        <v>0</v>
      </c>
      <c r="P24" s="116">
        <f>IF(MONTH($B24)=6,IF($G24=Paramètres!$F$22,$D24,0),0)</f>
        <v>0</v>
      </c>
      <c r="Q24" s="116">
        <f>IF(MONTH($B24)=9,IF($G24=Paramètres!$F$22,$D24,0),0)</f>
        <v>0</v>
      </c>
      <c r="R24" s="116">
        <f>IF(MONTH($B24)=10,IF($G24=Paramètres!$F$22,$D24,0),0)</f>
        <v>0</v>
      </c>
      <c r="S24" s="116">
        <f>IF(MONTH($B24)=11,IF($G24=Paramètres!$F$22,$D24,0),0)</f>
        <v>0</v>
      </c>
      <c r="T24" s="116">
        <f>IF(MONTH($B24)=30,IF($G24=Paramètres!$F$22,$D24,0),0)</f>
        <v>0</v>
      </c>
      <c r="U24" s="116">
        <f>IF(MONTH($A24)=11,IF($G24=Paramètres!$D$22,$D24,0),0)</f>
        <v>0</v>
      </c>
      <c r="V24" s="116">
        <f>IF(MONTH($A24)=12,IF($G24=Paramètres!$D$22,$D24,0),0)</f>
        <v>0</v>
      </c>
      <c r="W24" s="116">
        <f>IF(MONTH($A24)=2,IF($G24=Paramètres!$D$22,$D24,0),0)</f>
        <v>0</v>
      </c>
      <c r="X24" s="116">
        <f>IF(MONTH($A24)=4,IF($G24=Paramètres!$D$22,$D24,0),0)</f>
        <v>0</v>
      </c>
      <c r="Y24" s="116">
        <f>IF($G24=Paramètres!D$21,$D24,0)</f>
        <v>0</v>
      </c>
      <c r="Z24" s="116">
        <f>IF($G24=Paramètres!D$24,$D24,0)</f>
        <v>0</v>
      </c>
      <c r="AA24" s="116">
        <f>IF($G24=Paramètres!D$23,$D24,0)</f>
        <v>0</v>
      </c>
      <c r="AB24" s="116">
        <f>IF($G24=Paramètres!D$25,$D24,0)</f>
        <v>0</v>
      </c>
      <c r="AC24" s="116">
        <f>IF($G24=Paramètres!D$26,$D24,0)</f>
        <v>0</v>
      </c>
      <c r="AD24" s="116">
        <f>IF($G24=Paramètres!D$27,$D24,0)</f>
        <v>0</v>
      </c>
      <c r="AE24" s="116">
        <f>IF($G24=Paramètres!D$28,$D24,0)</f>
        <v>0</v>
      </c>
      <c r="AF24" s="116">
        <f>IF($G24=Paramètres!D$29,$D24,0)</f>
        <v>0</v>
      </c>
      <c r="AG24" s="116">
        <f>IF($G24=Paramètres!E$21,$D24,0)</f>
        <v>0</v>
      </c>
      <c r="AH24" s="116">
        <f>IF($G24=Paramètres!E$22,$D24,0)</f>
        <v>0</v>
      </c>
      <c r="AI24" s="116">
        <f>IF($G24=Paramètres!E$23,$D24,0)</f>
        <v>0</v>
      </c>
      <c r="AJ24" s="116">
        <f>IF($G24=Paramètres!E$24,$D24,0)</f>
        <v>0</v>
      </c>
      <c r="AK24" s="116">
        <f>IF($G24=Paramètres!E$25,$D24,0)</f>
        <v>0</v>
      </c>
      <c r="AL24" s="116">
        <f>IF($G24=Paramètres!F$21,$D24,0)</f>
        <v>0</v>
      </c>
      <c r="AM24" s="116">
        <f>IF($G24=Paramètres!F$22,$D24,0)</f>
        <v>0</v>
      </c>
      <c r="AN24" s="116">
        <f>IF($G24=Paramètres!F$23,$D24,0)</f>
        <v>0</v>
      </c>
      <c r="AO24" s="116">
        <f>IF($G24=Paramètres!F$24,$D24,0)</f>
        <v>0</v>
      </c>
      <c r="AP24" s="116">
        <f t="shared" si="2"/>
        <v>0</v>
      </c>
      <c r="AQ24" s="116">
        <f t="shared" si="3"/>
        <v>0</v>
      </c>
      <c r="AR24" s="116">
        <f>IF($G24=Paramètres!I$21,$D24,0)</f>
        <v>0</v>
      </c>
      <c r="AS24" s="116">
        <f>IF($G24=Paramètres!I$22,$D24,0)</f>
        <v>0</v>
      </c>
      <c r="AT24" s="116">
        <f>IF($G24=Paramètres!I$23,$D24,0)</f>
        <v>0</v>
      </c>
      <c r="AU24" s="116">
        <f t="shared" si="4"/>
        <v>0</v>
      </c>
      <c r="AV24" s="116">
        <f t="shared" si="6"/>
        <v>0</v>
      </c>
      <c r="AW24" s="116">
        <f t="shared" si="7"/>
        <v>0</v>
      </c>
      <c r="AX24" s="116">
        <f t="shared" si="8"/>
        <v>0</v>
      </c>
      <c r="AY24" s="116">
        <f t="shared" si="9"/>
        <v>0</v>
      </c>
      <c r="AZ24" s="116">
        <f t="shared" si="10"/>
        <v>0</v>
      </c>
      <c r="BA24" s="116">
        <f t="shared" si="11"/>
        <v>0</v>
      </c>
      <c r="BB24" s="116">
        <f t="shared" si="12"/>
        <v>0</v>
      </c>
      <c r="BC24" s="116">
        <f t="shared" si="13"/>
        <v>0</v>
      </c>
      <c r="BD24" s="116">
        <f t="shared" si="14"/>
        <v>0</v>
      </c>
      <c r="BE24" s="116">
        <f t="shared" si="15"/>
        <v>0</v>
      </c>
      <c r="BF24" s="116">
        <f t="shared" si="16"/>
        <v>0</v>
      </c>
      <c r="BG24" s="116">
        <f t="shared" si="17"/>
        <v>0</v>
      </c>
      <c r="BH24" s="116">
        <f t="shared" si="18"/>
        <v>0</v>
      </c>
      <c r="BI24" s="116">
        <f t="shared" si="19"/>
        <v>0</v>
      </c>
      <c r="BJ24" s="116">
        <f t="shared" si="20"/>
        <v>0</v>
      </c>
      <c r="BK24" s="116">
        <f t="shared" si="21"/>
        <v>0</v>
      </c>
      <c r="BL24" s="116">
        <f t="shared" si="22"/>
        <v>0</v>
      </c>
      <c r="BM24" s="116">
        <f t="shared" si="23"/>
        <v>0</v>
      </c>
      <c r="BN24" s="116">
        <f t="shared" si="24"/>
        <v>0</v>
      </c>
      <c r="BO24" s="116">
        <f t="shared" si="25"/>
        <v>0</v>
      </c>
      <c r="BP24" s="116">
        <f t="shared" si="26"/>
        <v>0</v>
      </c>
      <c r="BQ24" s="116">
        <f t="shared" si="27"/>
        <v>0</v>
      </c>
      <c r="BR24" s="116">
        <f t="shared" si="28"/>
        <v>0</v>
      </c>
      <c r="BS24" s="116">
        <f t="shared" si="29"/>
        <v>0</v>
      </c>
    </row>
    <row r="25" spans="6:71">
      <c r="F25" s="109"/>
      <c r="J25" s="110" t="str">
        <f t="shared" si="5"/>
        <v>Transferts</v>
      </c>
      <c r="K25" s="116">
        <f>IF(MONTH($B25)=1,IF($G25=Paramètres!F$22,$D25,0),0)</f>
        <v>0</v>
      </c>
      <c r="L25" s="116">
        <f>IF(MONTH($B25)=2,IF($G25=Paramètres!$F$22,$D25,0),0)</f>
        <v>0</v>
      </c>
      <c r="M25" s="116">
        <f>IF(MONTH($B25)=3,IF($G25=Paramètres!$F$22,$D25,0),0)</f>
        <v>0</v>
      </c>
      <c r="N25" s="116">
        <f>IF(MONTH($B25)=4,IF($G25=Paramètres!$F$22,$D25,0),0)</f>
        <v>0</v>
      </c>
      <c r="O25" s="116">
        <f>IF(MONTH($B25)=5,IF($G25=Paramètres!$F$22,$D25,0),0)</f>
        <v>0</v>
      </c>
      <c r="P25" s="116">
        <f>IF(MONTH($B25)=6,IF($G25=Paramètres!$F$22,$D25,0),0)</f>
        <v>0</v>
      </c>
      <c r="Q25" s="116">
        <f>IF(MONTH($B25)=9,IF($G25=Paramètres!$F$22,$D25,0),0)</f>
        <v>0</v>
      </c>
      <c r="R25" s="116">
        <f>IF(MONTH($B25)=10,IF($G25=Paramètres!$F$22,$D25,0),0)</f>
        <v>0</v>
      </c>
      <c r="S25" s="116">
        <f>IF(MONTH($B25)=11,IF($G25=Paramètres!$F$22,$D25,0),0)</f>
        <v>0</v>
      </c>
      <c r="T25" s="116">
        <f>IF(MONTH($B25)=30,IF($G25=Paramètres!$F$22,$D25,0),0)</f>
        <v>0</v>
      </c>
      <c r="U25" s="116">
        <f>IF(MONTH($A25)=11,IF($G25=Paramètres!$D$22,$D25,0),0)</f>
        <v>0</v>
      </c>
      <c r="V25" s="116">
        <f>IF(MONTH($A25)=12,IF($G25=Paramètres!$D$22,$D25,0),0)</f>
        <v>0</v>
      </c>
      <c r="W25" s="116">
        <f>IF(MONTH($A25)=2,IF($G25=Paramètres!$D$22,$D25,0),0)</f>
        <v>0</v>
      </c>
      <c r="X25" s="116">
        <f>IF(MONTH($A25)=4,IF($G25=Paramètres!$D$22,$D25,0),0)</f>
        <v>0</v>
      </c>
      <c r="Y25" s="116">
        <f>IF($G25=Paramètres!D$21,$D25,0)</f>
        <v>0</v>
      </c>
      <c r="Z25" s="116">
        <f>IF($G25=Paramètres!D$24,$D25,0)</f>
        <v>0</v>
      </c>
      <c r="AA25" s="116">
        <f>IF($G25=Paramètres!D$23,$D25,0)</f>
        <v>0</v>
      </c>
      <c r="AB25" s="116">
        <f>IF($G25=Paramètres!D$25,$D25,0)</f>
        <v>0</v>
      </c>
      <c r="AC25" s="116">
        <f>IF($G25=Paramètres!D$26,$D25,0)</f>
        <v>0</v>
      </c>
      <c r="AD25" s="116">
        <f>IF($G25=Paramètres!D$27,$D25,0)</f>
        <v>0</v>
      </c>
      <c r="AE25" s="116">
        <f>IF($G25=Paramètres!D$28,$D25,0)</f>
        <v>0</v>
      </c>
      <c r="AF25" s="116">
        <f>IF($G25=Paramètres!D$29,$D25,0)</f>
        <v>0</v>
      </c>
      <c r="AG25" s="116">
        <f>IF($G25=Paramètres!E$21,$D25,0)</f>
        <v>0</v>
      </c>
      <c r="AH25" s="116">
        <f>IF($G25=Paramètres!E$22,$D25,0)</f>
        <v>0</v>
      </c>
      <c r="AI25" s="116">
        <f>IF($G25=Paramètres!E$23,$D25,0)</f>
        <v>0</v>
      </c>
      <c r="AJ25" s="116">
        <f>IF($G25=Paramètres!E$24,$D25,0)</f>
        <v>0</v>
      </c>
      <c r="AK25" s="116">
        <f>IF($G25=Paramètres!E$25,$D25,0)</f>
        <v>0</v>
      </c>
      <c r="AL25" s="116">
        <f>IF($G25=Paramètres!F$21,$D25,0)</f>
        <v>0</v>
      </c>
      <c r="AM25" s="116">
        <f>IF($G25=Paramètres!F$22,$D25,0)</f>
        <v>0</v>
      </c>
      <c r="AN25" s="116">
        <f>IF($G25=Paramètres!F$23,$D25,0)</f>
        <v>0</v>
      </c>
      <c r="AO25" s="116">
        <f>IF($G25=Paramètres!F$24,$D25,0)</f>
        <v>0</v>
      </c>
      <c r="AP25" s="116">
        <f t="shared" si="2"/>
        <v>0</v>
      </c>
      <c r="AQ25" s="116">
        <f t="shared" si="3"/>
        <v>0</v>
      </c>
      <c r="AR25" s="116">
        <f>IF($G25=Paramètres!I$21,$D25,0)</f>
        <v>0</v>
      </c>
      <c r="AS25" s="116">
        <f>IF($G25=Paramètres!I$22,$D25,0)</f>
        <v>0</v>
      </c>
      <c r="AT25" s="116">
        <f>IF($G25=Paramètres!I$23,$D25,0)</f>
        <v>0</v>
      </c>
      <c r="AU25" s="116">
        <f t="shared" si="4"/>
        <v>0</v>
      </c>
      <c r="AV25" s="116">
        <f t="shared" si="6"/>
        <v>0</v>
      </c>
      <c r="AW25" s="116">
        <f t="shared" si="7"/>
        <v>0</v>
      </c>
      <c r="AX25" s="116">
        <f t="shared" si="8"/>
        <v>0</v>
      </c>
      <c r="AY25" s="116">
        <f t="shared" si="9"/>
        <v>0</v>
      </c>
      <c r="AZ25" s="116">
        <f t="shared" si="10"/>
        <v>0</v>
      </c>
      <c r="BA25" s="116">
        <f t="shared" si="11"/>
        <v>0</v>
      </c>
      <c r="BB25" s="116">
        <f t="shared" si="12"/>
        <v>0</v>
      </c>
      <c r="BC25" s="116">
        <f t="shared" si="13"/>
        <v>0</v>
      </c>
      <c r="BD25" s="116">
        <f t="shared" si="14"/>
        <v>0</v>
      </c>
      <c r="BE25" s="116">
        <f t="shared" si="15"/>
        <v>0</v>
      </c>
      <c r="BF25" s="116">
        <f t="shared" si="16"/>
        <v>0</v>
      </c>
      <c r="BG25" s="116">
        <f t="shared" si="17"/>
        <v>0</v>
      </c>
      <c r="BH25" s="116">
        <f t="shared" si="18"/>
        <v>0</v>
      </c>
      <c r="BI25" s="116">
        <f t="shared" si="19"/>
        <v>0</v>
      </c>
      <c r="BJ25" s="116">
        <f t="shared" si="20"/>
        <v>0</v>
      </c>
      <c r="BK25" s="116">
        <f t="shared" si="21"/>
        <v>0</v>
      </c>
      <c r="BL25" s="116">
        <f t="shared" si="22"/>
        <v>0</v>
      </c>
      <c r="BM25" s="116">
        <f t="shared" si="23"/>
        <v>0</v>
      </c>
      <c r="BN25" s="116">
        <f t="shared" si="24"/>
        <v>0</v>
      </c>
      <c r="BO25" s="116">
        <f t="shared" si="25"/>
        <v>0</v>
      </c>
      <c r="BP25" s="116">
        <f t="shared" si="26"/>
        <v>0</v>
      </c>
      <c r="BQ25" s="116">
        <f t="shared" si="27"/>
        <v>0</v>
      </c>
      <c r="BR25" s="116">
        <f t="shared" si="28"/>
        <v>0</v>
      </c>
      <c r="BS25" s="116">
        <f t="shared" si="29"/>
        <v>0</v>
      </c>
    </row>
    <row r="26" spans="6:71">
      <c r="F26" s="109"/>
      <c r="J26" s="110" t="str">
        <f t="shared" si="5"/>
        <v>Transferts</v>
      </c>
      <c r="K26" s="116">
        <f>IF(MONTH($B26)=1,IF($G26=Paramètres!F$22,$D26,0),0)</f>
        <v>0</v>
      </c>
      <c r="L26" s="116">
        <f>IF(MONTH($B26)=2,IF($G26=Paramètres!$F$22,$D26,0),0)</f>
        <v>0</v>
      </c>
      <c r="M26" s="116">
        <f>IF(MONTH($B26)=3,IF($G26=Paramètres!$F$22,$D26,0),0)</f>
        <v>0</v>
      </c>
      <c r="N26" s="116">
        <f>IF(MONTH($B26)=4,IF($G26=Paramètres!$F$22,$D26,0),0)</f>
        <v>0</v>
      </c>
      <c r="O26" s="116">
        <f>IF(MONTH($B26)=5,IF($G26=Paramètres!$F$22,$D26,0),0)</f>
        <v>0</v>
      </c>
      <c r="P26" s="116">
        <f>IF(MONTH($B26)=6,IF($G26=Paramètres!$F$22,$D26,0),0)</f>
        <v>0</v>
      </c>
      <c r="Q26" s="116">
        <f>IF(MONTH($B26)=9,IF($G26=Paramètres!$F$22,$D26,0),0)</f>
        <v>0</v>
      </c>
      <c r="R26" s="116">
        <f>IF(MONTH($B26)=10,IF($G26=Paramètres!$F$22,$D26,0),0)</f>
        <v>0</v>
      </c>
      <c r="S26" s="116">
        <f>IF(MONTH($B26)=11,IF($G26=Paramètres!$F$22,$D26,0),0)</f>
        <v>0</v>
      </c>
      <c r="T26" s="116">
        <f>IF(MONTH($B26)=30,IF($G26=Paramètres!$F$22,$D26,0),0)</f>
        <v>0</v>
      </c>
      <c r="U26" s="116">
        <f>IF(MONTH($A26)=11,IF($G26=Paramètres!$D$22,$D26,0),0)</f>
        <v>0</v>
      </c>
      <c r="V26" s="116">
        <f>IF(MONTH($A26)=12,IF($G26=Paramètres!$D$22,$D26,0),0)</f>
        <v>0</v>
      </c>
      <c r="W26" s="116">
        <f>IF(MONTH($A26)=2,IF($G26=Paramètres!$D$22,$D26,0),0)</f>
        <v>0</v>
      </c>
      <c r="X26" s="116">
        <f>IF(MONTH($A26)=4,IF($G26=Paramètres!$D$22,$D26,0),0)</f>
        <v>0</v>
      </c>
      <c r="Y26" s="116">
        <f>IF($G26=Paramètres!D$21,$D26,0)</f>
        <v>0</v>
      </c>
      <c r="Z26" s="116">
        <f>IF($G26=Paramètres!D$24,$D26,0)</f>
        <v>0</v>
      </c>
      <c r="AA26" s="116">
        <f>IF($G26=Paramètres!D$23,$D26,0)</f>
        <v>0</v>
      </c>
      <c r="AB26" s="116">
        <f>IF($G26=Paramètres!D$25,$D26,0)</f>
        <v>0</v>
      </c>
      <c r="AC26" s="116">
        <f>IF($G26=Paramètres!D$26,$D26,0)</f>
        <v>0</v>
      </c>
      <c r="AD26" s="116">
        <f>IF($G26=Paramètres!D$27,$D26,0)</f>
        <v>0</v>
      </c>
      <c r="AE26" s="116">
        <f>IF($G26=Paramètres!D$28,$D26,0)</f>
        <v>0</v>
      </c>
      <c r="AF26" s="116">
        <f>IF($G26=Paramètres!D$29,$D26,0)</f>
        <v>0</v>
      </c>
      <c r="AG26" s="116">
        <f>IF($G26=Paramètres!E$21,$D26,0)</f>
        <v>0</v>
      </c>
      <c r="AH26" s="116">
        <f>IF($G26=Paramètres!E$22,$D26,0)</f>
        <v>0</v>
      </c>
      <c r="AI26" s="116">
        <f>IF($G26=Paramètres!E$23,$D26,0)</f>
        <v>0</v>
      </c>
      <c r="AJ26" s="116">
        <f>IF($G26=Paramètres!E$24,$D26,0)</f>
        <v>0</v>
      </c>
      <c r="AK26" s="116">
        <f>IF($G26=Paramètres!E$25,$D26,0)</f>
        <v>0</v>
      </c>
      <c r="AL26" s="116">
        <f>IF($G26=Paramètres!F$21,$D26,0)</f>
        <v>0</v>
      </c>
      <c r="AM26" s="116">
        <f>IF($G26=Paramètres!F$22,$D26,0)</f>
        <v>0</v>
      </c>
      <c r="AN26" s="116">
        <f>IF($G26=Paramètres!F$23,$D26,0)</f>
        <v>0</v>
      </c>
      <c r="AO26" s="116">
        <f>IF($G26=Paramètres!F$24,$D26,0)</f>
        <v>0</v>
      </c>
      <c r="AP26" s="116">
        <f t="shared" si="2"/>
        <v>0</v>
      </c>
      <c r="AQ26" s="116">
        <f t="shared" si="3"/>
        <v>0</v>
      </c>
      <c r="AR26" s="116">
        <f>IF($G26=Paramètres!I$21,$D26,0)</f>
        <v>0</v>
      </c>
      <c r="AS26" s="116">
        <f>IF($G26=Paramètres!I$22,$D26,0)</f>
        <v>0</v>
      </c>
      <c r="AT26" s="116">
        <f>IF($G26=Paramètres!I$23,$D26,0)</f>
        <v>0</v>
      </c>
      <c r="AU26" s="116">
        <f t="shared" si="4"/>
        <v>0</v>
      </c>
      <c r="AV26" s="116">
        <f t="shared" si="6"/>
        <v>0</v>
      </c>
      <c r="AW26" s="116">
        <f t="shared" si="7"/>
        <v>0</v>
      </c>
      <c r="AX26" s="116">
        <f t="shared" si="8"/>
        <v>0</v>
      </c>
      <c r="AY26" s="116">
        <f t="shared" si="9"/>
        <v>0</v>
      </c>
      <c r="AZ26" s="116">
        <f t="shared" si="10"/>
        <v>0</v>
      </c>
      <c r="BA26" s="116">
        <f t="shared" si="11"/>
        <v>0</v>
      </c>
      <c r="BB26" s="116">
        <f t="shared" si="12"/>
        <v>0</v>
      </c>
      <c r="BC26" s="116">
        <f t="shared" si="13"/>
        <v>0</v>
      </c>
      <c r="BD26" s="116">
        <f t="shared" si="14"/>
        <v>0</v>
      </c>
      <c r="BE26" s="116">
        <f t="shared" si="15"/>
        <v>0</v>
      </c>
      <c r="BF26" s="116">
        <f t="shared" si="16"/>
        <v>0</v>
      </c>
      <c r="BG26" s="116">
        <f t="shared" si="17"/>
        <v>0</v>
      </c>
      <c r="BH26" s="116">
        <f t="shared" si="18"/>
        <v>0</v>
      </c>
      <c r="BI26" s="116">
        <f t="shared" si="19"/>
        <v>0</v>
      </c>
      <c r="BJ26" s="116">
        <f t="shared" si="20"/>
        <v>0</v>
      </c>
      <c r="BK26" s="116">
        <f t="shared" si="21"/>
        <v>0</v>
      </c>
      <c r="BL26" s="116">
        <f t="shared" si="22"/>
        <v>0</v>
      </c>
      <c r="BM26" s="116">
        <f t="shared" si="23"/>
        <v>0</v>
      </c>
      <c r="BN26" s="116">
        <f t="shared" si="24"/>
        <v>0</v>
      </c>
      <c r="BO26" s="116">
        <f t="shared" si="25"/>
        <v>0</v>
      </c>
      <c r="BP26" s="116">
        <f t="shared" si="26"/>
        <v>0</v>
      </c>
      <c r="BQ26" s="116">
        <f t="shared" si="27"/>
        <v>0</v>
      </c>
      <c r="BR26" s="116">
        <f t="shared" si="28"/>
        <v>0</v>
      </c>
      <c r="BS26" s="116">
        <f t="shared" si="29"/>
        <v>0</v>
      </c>
    </row>
    <row r="27" spans="6:71">
      <c r="F27" s="109"/>
      <c r="J27" s="110" t="str">
        <f t="shared" si="5"/>
        <v>Transferts</v>
      </c>
      <c r="K27" s="116">
        <f>IF(MONTH($B27)=1,IF($G27=Paramètres!F$22,$D27,0),0)</f>
        <v>0</v>
      </c>
      <c r="L27" s="116">
        <f>IF(MONTH($B27)=2,IF($G27=Paramètres!$F$22,$D27,0),0)</f>
        <v>0</v>
      </c>
      <c r="M27" s="116">
        <f>IF(MONTH($B27)=3,IF($G27=Paramètres!$F$22,$D27,0),0)</f>
        <v>0</v>
      </c>
      <c r="N27" s="116">
        <f>IF(MONTH($B27)=4,IF($G27=Paramètres!$F$22,$D27,0),0)</f>
        <v>0</v>
      </c>
      <c r="O27" s="116">
        <f>IF(MONTH($B27)=5,IF($G27=Paramètres!$F$22,$D27,0),0)</f>
        <v>0</v>
      </c>
      <c r="P27" s="116">
        <f>IF(MONTH($B27)=6,IF($G27=Paramètres!$F$22,$D27,0),0)</f>
        <v>0</v>
      </c>
      <c r="Q27" s="116">
        <f>IF(MONTH($B27)=9,IF($G27=Paramètres!$F$22,$D27,0),0)</f>
        <v>0</v>
      </c>
      <c r="R27" s="116">
        <f>IF(MONTH($B27)=10,IF($G27=Paramètres!$F$22,$D27,0),0)</f>
        <v>0</v>
      </c>
      <c r="S27" s="116">
        <f>IF(MONTH($B27)=11,IF($G27=Paramètres!$F$22,$D27,0),0)</f>
        <v>0</v>
      </c>
      <c r="T27" s="116">
        <f>IF(MONTH($B27)=30,IF($G27=Paramètres!$F$22,$D27,0),0)</f>
        <v>0</v>
      </c>
      <c r="U27" s="116">
        <f>IF(MONTH($A27)=11,IF($G27=Paramètres!$D$22,$D27,0),0)</f>
        <v>0</v>
      </c>
      <c r="V27" s="116">
        <f>IF(MONTH($A27)=12,IF($G27=Paramètres!$D$22,$D27,0),0)</f>
        <v>0</v>
      </c>
      <c r="W27" s="116">
        <f>IF(MONTH($A27)=2,IF($G27=Paramètres!$D$22,$D27,0),0)</f>
        <v>0</v>
      </c>
      <c r="X27" s="116">
        <f>IF(MONTH($A27)=4,IF($G27=Paramètres!$D$22,$D27,0),0)</f>
        <v>0</v>
      </c>
      <c r="Y27" s="116">
        <f>IF($G27=Paramètres!D$21,$D27,0)</f>
        <v>0</v>
      </c>
      <c r="Z27" s="116">
        <f>IF($G27=Paramètres!D$24,$D27,0)</f>
        <v>0</v>
      </c>
      <c r="AA27" s="116">
        <f>IF($G27=Paramètres!D$23,$D27,0)</f>
        <v>0</v>
      </c>
      <c r="AB27" s="116">
        <f>IF($G27=Paramètres!D$25,$D27,0)</f>
        <v>0</v>
      </c>
      <c r="AC27" s="116">
        <f>IF($G27=Paramètres!D$26,$D27,0)</f>
        <v>0</v>
      </c>
      <c r="AD27" s="116">
        <f>IF($G27=Paramètres!D$27,$D27,0)</f>
        <v>0</v>
      </c>
      <c r="AE27" s="116">
        <f>IF($G27=Paramètres!D$28,$D27,0)</f>
        <v>0</v>
      </c>
      <c r="AF27" s="116">
        <f>IF($G27=Paramètres!D$29,$D27,0)</f>
        <v>0</v>
      </c>
      <c r="AG27" s="116">
        <f>IF($G27=Paramètres!E$21,$D27,0)</f>
        <v>0</v>
      </c>
      <c r="AH27" s="116">
        <f>IF($G27=Paramètres!E$22,$D27,0)</f>
        <v>0</v>
      </c>
      <c r="AI27" s="116">
        <f>IF($G27=Paramètres!E$23,$D27,0)</f>
        <v>0</v>
      </c>
      <c r="AJ27" s="116">
        <f>IF($G27=Paramètres!E$24,$D27,0)</f>
        <v>0</v>
      </c>
      <c r="AK27" s="116">
        <f>IF($G27=Paramètres!E$25,$D27,0)</f>
        <v>0</v>
      </c>
      <c r="AL27" s="116">
        <f>IF($G27=Paramètres!F$21,$D27,0)</f>
        <v>0</v>
      </c>
      <c r="AM27" s="116">
        <f>IF($G27=Paramètres!F$22,$D27,0)</f>
        <v>0</v>
      </c>
      <c r="AN27" s="116">
        <f>IF($G27=Paramètres!F$23,$D27,0)</f>
        <v>0</v>
      </c>
      <c r="AO27" s="116">
        <f>IF($G27=Paramètres!F$24,$D27,0)</f>
        <v>0</v>
      </c>
      <c r="AP27" s="116">
        <f t="shared" si="2"/>
        <v>0</v>
      </c>
      <c r="AQ27" s="116">
        <f t="shared" si="3"/>
        <v>0</v>
      </c>
      <c r="AR27" s="116">
        <f>IF($G27=Paramètres!I$21,$D27,0)</f>
        <v>0</v>
      </c>
      <c r="AS27" s="116">
        <f>IF($G27=Paramètres!I$22,$D27,0)</f>
        <v>0</v>
      </c>
      <c r="AT27" s="116">
        <f>IF($G27=Paramètres!I$23,$D27,0)</f>
        <v>0</v>
      </c>
      <c r="AU27" s="116">
        <f t="shared" si="4"/>
        <v>0</v>
      </c>
      <c r="AV27" s="116">
        <f t="shared" si="6"/>
        <v>0</v>
      </c>
      <c r="AW27" s="116">
        <f t="shared" si="7"/>
        <v>0</v>
      </c>
      <c r="AX27" s="116">
        <f t="shared" si="8"/>
        <v>0</v>
      </c>
      <c r="AY27" s="116">
        <f t="shared" si="9"/>
        <v>0</v>
      </c>
      <c r="AZ27" s="116">
        <f t="shared" si="10"/>
        <v>0</v>
      </c>
      <c r="BA27" s="116">
        <f t="shared" si="11"/>
        <v>0</v>
      </c>
      <c r="BB27" s="116">
        <f t="shared" si="12"/>
        <v>0</v>
      </c>
      <c r="BC27" s="116">
        <f t="shared" si="13"/>
        <v>0</v>
      </c>
      <c r="BD27" s="116">
        <f t="shared" si="14"/>
        <v>0</v>
      </c>
      <c r="BE27" s="116">
        <f t="shared" si="15"/>
        <v>0</v>
      </c>
      <c r="BF27" s="116">
        <f t="shared" si="16"/>
        <v>0</v>
      </c>
      <c r="BG27" s="116">
        <f t="shared" si="17"/>
        <v>0</v>
      </c>
      <c r="BH27" s="116">
        <f t="shared" si="18"/>
        <v>0</v>
      </c>
      <c r="BI27" s="116">
        <f t="shared" si="19"/>
        <v>0</v>
      </c>
      <c r="BJ27" s="116">
        <f t="shared" si="20"/>
        <v>0</v>
      </c>
      <c r="BK27" s="116">
        <f t="shared" si="21"/>
        <v>0</v>
      </c>
      <c r="BL27" s="116">
        <f t="shared" si="22"/>
        <v>0</v>
      </c>
      <c r="BM27" s="116">
        <f t="shared" si="23"/>
        <v>0</v>
      </c>
      <c r="BN27" s="116">
        <f t="shared" si="24"/>
        <v>0</v>
      </c>
      <c r="BO27" s="116">
        <f t="shared" si="25"/>
        <v>0</v>
      </c>
      <c r="BP27" s="116">
        <f t="shared" si="26"/>
        <v>0</v>
      </c>
      <c r="BQ27" s="116">
        <f t="shared" si="27"/>
        <v>0</v>
      </c>
      <c r="BR27" s="116">
        <f t="shared" si="28"/>
        <v>0</v>
      </c>
      <c r="BS27" s="116">
        <f t="shared" si="29"/>
        <v>0</v>
      </c>
    </row>
    <row r="28" spans="6:71">
      <c r="F28" s="109"/>
      <c r="J28" s="110" t="str">
        <f t="shared" si="5"/>
        <v>Transferts</v>
      </c>
      <c r="K28" s="116">
        <f>IF(MONTH($B28)=1,IF($G28=Paramètres!F$22,$D28,0),0)</f>
        <v>0</v>
      </c>
      <c r="L28" s="116">
        <f>IF(MONTH($B28)=2,IF($G28=Paramètres!$F$22,$D28,0),0)</f>
        <v>0</v>
      </c>
      <c r="M28" s="116">
        <f>IF(MONTH($B28)=3,IF($G28=Paramètres!$F$22,$D28,0),0)</f>
        <v>0</v>
      </c>
      <c r="N28" s="116">
        <f>IF(MONTH($B28)=4,IF($G28=Paramètres!$F$22,$D28,0),0)</f>
        <v>0</v>
      </c>
      <c r="O28" s="116">
        <f>IF(MONTH($B28)=5,IF($G28=Paramètres!$F$22,$D28,0),0)</f>
        <v>0</v>
      </c>
      <c r="P28" s="116">
        <f>IF(MONTH($B28)=6,IF($G28=Paramètres!$F$22,$D28,0),0)</f>
        <v>0</v>
      </c>
      <c r="Q28" s="116">
        <f>IF(MONTH($B28)=9,IF($G28=Paramètres!$F$22,$D28,0),0)</f>
        <v>0</v>
      </c>
      <c r="R28" s="116">
        <f>IF(MONTH($B28)=10,IF($G28=Paramètres!$F$22,$D28,0),0)</f>
        <v>0</v>
      </c>
      <c r="S28" s="116">
        <f>IF(MONTH($B28)=11,IF($G28=Paramètres!$F$22,$D28,0),0)</f>
        <v>0</v>
      </c>
      <c r="T28" s="116">
        <f>IF(MONTH($B28)=30,IF($G28=Paramètres!$F$22,$D28,0),0)</f>
        <v>0</v>
      </c>
      <c r="U28" s="116">
        <f>IF(MONTH($A28)=11,IF($G28=Paramètres!$D$22,$D28,0),0)</f>
        <v>0</v>
      </c>
      <c r="V28" s="116">
        <f>IF(MONTH($A28)=12,IF($G28=Paramètres!$D$22,$D28,0),0)</f>
        <v>0</v>
      </c>
      <c r="W28" s="116">
        <f>IF(MONTH($A28)=2,IF($G28=Paramètres!$D$22,$D28,0),0)</f>
        <v>0</v>
      </c>
      <c r="X28" s="116">
        <f>IF(MONTH($A28)=4,IF($G28=Paramètres!$D$22,$D28,0),0)</f>
        <v>0</v>
      </c>
      <c r="Y28" s="116">
        <f>IF($G28=Paramètres!D$21,$D28,0)</f>
        <v>0</v>
      </c>
      <c r="Z28" s="116">
        <f>IF($G28=Paramètres!D$24,$D28,0)</f>
        <v>0</v>
      </c>
      <c r="AA28" s="116">
        <f>IF($G28=Paramètres!D$23,$D28,0)</f>
        <v>0</v>
      </c>
      <c r="AB28" s="116">
        <f>IF($G28=Paramètres!D$25,$D28,0)</f>
        <v>0</v>
      </c>
      <c r="AC28" s="116">
        <f>IF($G28=Paramètres!D$26,$D28,0)</f>
        <v>0</v>
      </c>
      <c r="AD28" s="116">
        <f>IF($G28=Paramètres!D$27,$D28,0)</f>
        <v>0</v>
      </c>
      <c r="AE28" s="116">
        <f>IF($G28=Paramètres!D$28,$D28,0)</f>
        <v>0</v>
      </c>
      <c r="AF28" s="116">
        <f>IF($G28=Paramètres!D$29,$D28,0)</f>
        <v>0</v>
      </c>
      <c r="AG28" s="116">
        <f>IF($G28=Paramètres!E$21,$D28,0)</f>
        <v>0</v>
      </c>
      <c r="AH28" s="116">
        <f>IF($G28=Paramètres!E$22,$D28,0)</f>
        <v>0</v>
      </c>
      <c r="AI28" s="116">
        <f>IF($G28=Paramètres!E$23,$D28,0)</f>
        <v>0</v>
      </c>
      <c r="AJ28" s="116">
        <f>IF($G28=Paramètres!E$24,$D28,0)</f>
        <v>0</v>
      </c>
      <c r="AK28" s="116">
        <f>IF($G28=Paramètres!E$25,$D28,0)</f>
        <v>0</v>
      </c>
      <c r="AL28" s="116">
        <f>IF($G28=Paramètres!F$21,$D28,0)</f>
        <v>0</v>
      </c>
      <c r="AM28" s="116">
        <f>IF($G28=Paramètres!F$22,$D28,0)</f>
        <v>0</v>
      </c>
      <c r="AN28" s="116">
        <f>IF($G28=Paramètres!F$23,$D28,0)</f>
        <v>0</v>
      </c>
      <c r="AO28" s="116">
        <f>IF($G28=Paramètres!F$24,$D28,0)</f>
        <v>0</v>
      </c>
      <c r="AP28" s="116">
        <f t="shared" si="2"/>
        <v>0</v>
      </c>
      <c r="AQ28" s="116">
        <f t="shared" si="3"/>
        <v>0</v>
      </c>
      <c r="AR28" s="116">
        <f>IF($G28=Paramètres!I$21,$D28,0)</f>
        <v>0</v>
      </c>
      <c r="AS28" s="116">
        <f>IF($G28=Paramètres!I$22,$D28,0)</f>
        <v>0</v>
      </c>
      <c r="AT28" s="116">
        <f>IF($G28=Paramètres!I$23,$D28,0)</f>
        <v>0</v>
      </c>
      <c r="AU28" s="116">
        <f t="shared" si="4"/>
        <v>0</v>
      </c>
      <c r="AV28" s="116">
        <f t="shared" si="6"/>
        <v>0</v>
      </c>
      <c r="AW28" s="116">
        <f t="shared" si="7"/>
        <v>0</v>
      </c>
      <c r="AX28" s="116">
        <f t="shared" si="8"/>
        <v>0</v>
      </c>
      <c r="AY28" s="116">
        <f t="shared" si="9"/>
        <v>0</v>
      </c>
      <c r="AZ28" s="116">
        <f t="shared" si="10"/>
        <v>0</v>
      </c>
      <c r="BA28" s="116">
        <f t="shared" si="11"/>
        <v>0</v>
      </c>
      <c r="BB28" s="116">
        <f t="shared" si="12"/>
        <v>0</v>
      </c>
      <c r="BC28" s="116">
        <f t="shared" si="13"/>
        <v>0</v>
      </c>
      <c r="BD28" s="116">
        <f t="shared" si="14"/>
        <v>0</v>
      </c>
      <c r="BE28" s="116">
        <f t="shared" si="15"/>
        <v>0</v>
      </c>
      <c r="BF28" s="116">
        <f t="shared" si="16"/>
        <v>0</v>
      </c>
      <c r="BG28" s="116">
        <f t="shared" si="17"/>
        <v>0</v>
      </c>
      <c r="BH28" s="116">
        <f t="shared" si="18"/>
        <v>0</v>
      </c>
      <c r="BI28" s="116">
        <f t="shared" si="19"/>
        <v>0</v>
      </c>
      <c r="BJ28" s="116">
        <f t="shared" si="20"/>
        <v>0</v>
      </c>
      <c r="BK28" s="116">
        <f t="shared" si="21"/>
        <v>0</v>
      </c>
      <c r="BL28" s="116">
        <f t="shared" si="22"/>
        <v>0</v>
      </c>
      <c r="BM28" s="116">
        <f t="shared" si="23"/>
        <v>0</v>
      </c>
      <c r="BN28" s="116">
        <f t="shared" si="24"/>
        <v>0</v>
      </c>
      <c r="BO28" s="116">
        <f t="shared" si="25"/>
        <v>0</v>
      </c>
      <c r="BP28" s="116">
        <f t="shared" si="26"/>
        <v>0</v>
      </c>
      <c r="BQ28" s="116">
        <f t="shared" si="27"/>
        <v>0</v>
      </c>
      <c r="BR28" s="116">
        <f t="shared" si="28"/>
        <v>0</v>
      </c>
      <c r="BS28" s="116">
        <f t="shared" si="29"/>
        <v>0</v>
      </c>
    </row>
    <row r="29" spans="6:71">
      <c r="F29" s="109"/>
      <c r="J29" s="110" t="str">
        <f t="shared" si="5"/>
        <v>Transferts</v>
      </c>
      <c r="K29" s="116">
        <f>IF(MONTH($B29)=1,IF($G29=Paramètres!F$22,$D29,0),0)</f>
        <v>0</v>
      </c>
      <c r="L29" s="116">
        <f>IF(MONTH($B29)=2,IF($G29=Paramètres!$F$22,$D29,0),0)</f>
        <v>0</v>
      </c>
      <c r="M29" s="116">
        <f>IF(MONTH($B29)=3,IF($G29=Paramètres!$F$22,$D29,0),0)</f>
        <v>0</v>
      </c>
      <c r="N29" s="116">
        <f>IF(MONTH($B29)=4,IF($G29=Paramètres!$F$22,$D29,0),0)</f>
        <v>0</v>
      </c>
      <c r="O29" s="116">
        <f>IF(MONTH($B29)=5,IF($G29=Paramètres!$F$22,$D29,0),0)</f>
        <v>0</v>
      </c>
      <c r="P29" s="116">
        <f>IF(MONTH($B29)=6,IF($G29=Paramètres!$F$22,$D29,0),0)</f>
        <v>0</v>
      </c>
      <c r="Q29" s="116">
        <f>IF(MONTH($B29)=9,IF($G29=Paramètres!$F$22,$D29,0),0)</f>
        <v>0</v>
      </c>
      <c r="R29" s="116">
        <f>IF(MONTH($B29)=10,IF($G29=Paramètres!$F$22,$D29,0),0)</f>
        <v>0</v>
      </c>
      <c r="S29" s="116">
        <f>IF(MONTH($B29)=11,IF($G29=Paramètres!$F$22,$D29,0),0)</f>
        <v>0</v>
      </c>
      <c r="T29" s="116">
        <f>IF(MONTH($B29)=30,IF($G29=Paramètres!$F$22,$D29,0),0)</f>
        <v>0</v>
      </c>
      <c r="U29" s="116">
        <f>IF(MONTH($A29)=11,IF($G29=Paramètres!$D$22,$D29,0),0)</f>
        <v>0</v>
      </c>
      <c r="V29" s="116">
        <f>IF(MONTH($A29)=12,IF($G29=Paramètres!$D$22,$D29,0),0)</f>
        <v>0</v>
      </c>
      <c r="W29" s="116">
        <f>IF(MONTH($A29)=2,IF($G29=Paramètres!$D$22,$D29,0),0)</f>
        <v>0</v>
      </c>
      <c r="X29" s="116">
        <f>IF(MONTH($A29)=4,IF($G29=Paramètres!$D$22,$D29,0),0)</f>
        <v>0</v>
      </c>
      <c r="Y29" s="116">
        <f>IF($G29=Paramètres!D$21,$D29,0)</f>
        <v>0</v>
      </c>
      <c r="Z29" s="116">
        <f>IF($G29=Paramètres!D$24,$D29,0)</f>
        <v>0</v>
      </c>
      <c r="AA29" s="116">
        <f>IF($G29=Paramètres!D$23,$D29,0)</f>
        <v>0</v>
      </c>
      <c r="AB29" s="116">
        <f>IF($G29=Paramètres!D$25,$D29,0)</f>
        <v>0</v>
      </c>
      <c r="AC29" s="116">
        <f>IF($G29=Paramètres!D$26,$D29,0)</f>
        <v>0</v>
      </c>
      <c r="AD29" s="116">
        <f>IF($G29=Paramètres!D$27,$D29,0)</f>
        <v>0</v>
      </c>
      <c r="AE29" s="116">
        <f>IF($G29=Paramètres!D$28,$D29,0)</f>
        <v>0</v>
      </c>
      <c r="AF29" s="116">
        <f>IF($G29=Paramètres!D$29,$D29,0)</f>
        <v>0</v>
      </c>
      <c r="AG29" s="116">
        <f>IF($G29=Paramètres!E$21,$D29,0)</f>
        <v>0</v>
      </c>
      <c r="AH29" s="116">
        <f>IF($G29=Paramètres!E$22,$D29,0)</f>
        <v>0</v>
      </c>
      <c r="AI29" s="116">
        <f>IF($G29=Paramètres!E$23,$D29,0)</f>
        <v>0</v>
      </c>
      <c r="AJ29" s="116">
        <f>IF($G29=Paramètres!E$24,$D29,0)</f>
        <v>0</v>
      </c>
      <c r="AK29" s="116">
        <f>IF($G29=Paramètres!E$25,$D29,0)</f>
        <v>0</v>
      </c>
      <c r="AL29" s="116">
        <f>IF($G29=Paramètres!F$21,$D29,0)</f>
        <v>0</v>
      </c>
      <c r="AM29" s="116">
        <f>IF($G29=Paramètres!F$22,$D29,0)</f>
        <v>0</v>
      </c>
      <c r="AN29" s="116">
        <f>IF($G29=Paramètres!F$23,$D29,0)</f>
        <v>0</v>
      </c>
      <c r="AO29" s="116">
        <f>IF($G29=Paramètres!F$24,$D29,0)</f>
        <v>0</v>
      </c>
      <c r="AP29" s="116">
        <f t="shared" si="2"/>
        <v>0</v>
      </c>
      <c r="AQ29" s="116">
        <f t="shared" si="3"/>
        <v>0</v>
      </c>
      <c r="AR29" s="116">
        <f>IF($G29=Paramètres!I$21,$D29,0)</f>
        <v>0</v>
      </c>
      <c r="AS29" s="116">
        <f>IF($G29=Paramètres!I$22,$D29,0)</f>
        <v>0</v>
      </c>
      <c r="AT29" s="116">
        <f>IF($G29=Paramètres!I$23,$D29,0)</f>
        <v>0</v>
      </c>
      <c r="AU29" s="116">
        <f t="shared" si="4"/>
        <v>0</v>
      </c>
      <c r="AV29" s="116">
        <f t="shared" si="6"/>
        <v>0</v>
      </c>
      <c r="AW29" s="116">
        <f t="shared" si="7"/>
        <v>0</v>
      </c>
      <c r="AX29" s="116">
        <f t="shared" si="8"/>
        <v>0</v>
      </c>
      <c r="AY29" s="116">
        <f t="shared" si="9"/>
        <v>0</v>
      </c>
      <c r="AZ29" s="116">
        <f t="shared" si="10"/>
        <v>0</v>
      </c>
      <c r="BA29" s="116">
        <f t="shared" si="11"/>
        <v>0</v>
      </c>
      <c r="BB29" s="116">
        <f t="shared" si="12"/>
        <v>0</v>
      </c>
      <c r="BC29" s="116">
        <f t="shared" si="13"/>
        <v>0</v>
      </c>
      <c r="BD29" s="116">
        <f t="shared" si="14"/>
        <v>0</v>
      </c>
      <c r="BE29" s="116">
        <f t="shared" si="15"/>
        <v>0</v>
      </c>
      <c r="BF29" s="116">
        <f t="shared" si="16"/>
        <v>0</v>
      </c>
      <c r="BG29" s="116">
        <f t="shared" si="17"/>
        <v>0</v>
      </c>
      <c r="BH29" s="116">
        <f t="shared" si="18"/>
        <v>0</v>
      </c>
      <c r="BI29" s="116">
        <f t="shared" si="19"/>
        <v>0</v>
      </c>
      <c r="BJ29" s="116">
        <f t="shared" si="20"/>
        <v>0</v>
      </c>
      <c r="BK29" s="116">
        <f t="shared" si="21"/>
        <v>0</v>
      </c>
      <c r="BL29" s="116">
        <f t="shared" si="22"/>
        <v>0</v>
      </c>
      <c r="BM29" s="116">
        <f t="shared" si="23"/>
        <v>0</v>
      </c>
      <c r="BN29" s="116">
        <f t="shared" si="24"/>
        <v>0</v>
      </c>
      <c r="BO29" s="116">
        <f t="shared" si="25"/>
        <v>0</v>
      </c>
      <c r="BP29" s="116">
        <f t="shared" si="26"/>
        <v>0</v>
      </c>
      <c r="BQ29" s="116">
        <f t="shared" si="27"/>
        <v>0</v>
      </c>
      <c r="BR29" s="116">
        <f t="shared" si="28"/>
        <v>0</v>
      </c>
      <c r="BS29" s="116">
        <f t="shared" si="29"/>
        <v>0</v>
      </c>
    </row>
    <row r="30" spans="6:71">
      <c r="F30" s="109"/>
      <c r="J30" s="110" t="str">
        <f t="shared" si="5"/>
        <v>Transferts</v>
      </c>
      <c r="K30" s="116">
        <f>IF(MONTH($B30)=1,IF($G30=Paramètres!F$22,$D30,0),0)</f>
        <v>0</v>
      </c>
      <c r="L30" s="116">
        <f>IF(MONTH($B30)=2,IF($G30=Paramètres!$F$22,$D30,0),0)</f>
        <v>0</v>
      </c>
      <c r="M30" s="116">
        <f>IF(MONTH($B30)=3,IF($G30=Paramètres!$F$22,$D30,0),0)</f>
        <v>0</v>
      </c>
      <c r="N30" s="116">
        <f>IF(MONTH($B30)=4,IF($G30=Paramètres!$F$22,$D30,0),0)</f>
        <v>0</v>
      </c>
      <c r="O30" s="116">
        <f>IF(MONTH($B30)=5,IF($G30=Paramètres!$F$22,$D30,0),0)</f>
        <v>0</v>
      </c>
      <c r="P30" s="116">
        <f>IF(MONTH($B30)=6,IF($G30=Paramètres!$F$22,$D30,0),0)</f>
        <v>0</v>
      </c>
      <c r="Q30" s="116">
        <f>IF(MONTH($B30)=9,IF($G30=Paramètres!$F$22,$D30,0),0)</f>
        <v>0</v>
      </c>
      <c r="R30" s="116">
        <f>IF(MONTH($B30)=10,IF($G30=Paramètres!$F$22,$D30,0),0)</f>
        <v>0</v>
      </c>
      <c r="S30" s="116">
        <f>IF(MONTH($B30)=11,IF($G30=Paramètres!$F$22,$D30,0),0)</f>
        <v>0</v>
      </c>
      <c r="T30" s="116">
        <f>IF(MONTH($B30)=30,IF($G30=Paramètres!$F$22,$D30,0),0)</f>
        <v>0</v>
      </c>
      <c r="U30" s="116">
        <f>IF(MONTH($A30)=11,IF($G30=Paramètres!$D$22,$D30,0),0)</f>
        <v>0</v>
      </c>
      <c r="V30" s="116">
        <f>IF(MONTH($A30)=12,IF($G30=Paramètres!$D$22,$D30,0),0)</f>
        <v>0</v>
      </c>
      <c r="W30" s="116">
        <f>IF(MONTH($A30)=2,IF($G30=Paramètres!$D$22,$D30,0),0)</f>
        <v>0</v>
      </c>
      <c r="X30" s="116">
        <f>IF(MONTH($A30)=4,IF($G30=Paramètres!$D$22,$D30,0),0)</f>
        <v>0</v>
      </c>
      <c r="Y30" s="116">
        <f>IF($G30=Paramètres!D$21,$D30,0)</f>
        <v>0</v>
      </c>
      <c r="Z30" s="116">
        <f>IF($G30=Paramètres!D$24,$D30,0)</f>
        <v>0</v>
      </c>
      <c r="AA30" s="116">
        <f>IF($G30=Paramètres!D$23,$D30,0)</f>
        <v>0</v>
      </c>
      <c r="AB30" s="116">
        <f>IF($G30=Paramètres!D$25,$D30,0)</f>
        <v>0</v>
      </c>
      <c r="AC30" s="116">
        <f>IF($G30=Paramètres!D$26,$D30,0)</f>
        <v>0</v>
      </c>
      <c r="AD30" s="116">
        <f>IF($G30=Paramètres!D$27,$D30,0)</f>
        <v>0</v>
      </c>
      <c r="AE30" s="116">
        <f>IF($G30=Paramètres!D$28,$D30,0)</f>
        <v>0</v>
      </c>
      <c r="AF30" s="116">
        <f>IF($G30=Paramètres!D$29,$D30,0)</f>
        <v>0</v>
      </c>
      <c r="AG30" s="116">
        <f>IF($G30=Paramètres!E$21,$D30,0)</f>
        <v>0</v>
      </c>
      <c r="AH30" s="116">
        <f>IF($G30=Paramètres!E$22,$D30,0)</f>
        <v>0</v>
      </c>
      <c r="AI30" s="116">
        <f>IF($G30=Paramètres!E$23,$D30,0)</f>
        <v>0</v>
      </c>
      <c r="AJ30" s="116">
        <f>IF($G30=Paramètres!E$24,$D30,0)</f>
        <v>0</v>
      </c>
      <c r="AK30" s="116">
        <f>IF($G30=Paramètres!E$25,$D30,0)</f>
        <v>0</v>
      </c>
      <c r="AL30" s="116">
        <f>IF($G30=Paramètres!F$21,$D30,0)</f>
        <v>0</v>
      </c>
      <c r="AM30" s="116">
        <f>IF($G30=Paramètres!F$22,$D30,0)</f>
        <v>0</v>
      </c>
      <c r="AN30" s="116">
        <f>IF($G30=Paramètres!F$23,$D30,0)</f>
        <v>0</v>
      </c>
      <c r="AO30" s="116">
        <f>IF($G30=Paramètres!F$24,$D30,0)</f>
        <v>0</v>
      </c>
      <c r="AP30" s="116">
        <f t="shared" si="2"/>
        <v>0</v>
      </c>
      <c r="AQ30" s="116">
        <f t="shared" si="3"/>
        <v>0</v>
      </c>
      <c r="AR30" s="116">
        <f>IF($G30=Paramètres!I$21,$D30,0)</f>
        <v>0</v>
      </c>
      <c r="AS30" s="116">
        <f>IF($G30=Paramètres!I$22,$D30,0)</f>
        <v>0</v>
      </c>
      <c r="AT30" s="116">
        <f>IF($G30=Paramètres!I$23,$D30,0)</f>
        <v>0</v>
      </c>
      <c r="AU30" s="116">
        <f t="shared" si="4"/>
        <v>0</v>
      </c>
      <c r="AV30" s="116">
        <f t="shared" si="6"/>
        <v>0</v>
      </c>
      <c r="AW30" s="116">
        <f t="shared" si="7"/>
        <v>0</v>
      </c>
      <c r="AX30" s="116">
        <f t="shared" si="8"/>
        <v>0</v>
      </c>
      <c r="AY30" s="116">
        <f t="shared" si="9"/>
        <v>0</v>
      </c>
      <c r="AZ30" s="116">
        <f t="shared" si="10"/>
        <v>0</v>
      </c>
      <c r="BA30" s="116">
        <f t="shared" si="11"/>
        <v>0</v>
      </c>
      <c r="BB30" s="116">
        <f t="shared" si="12"/>
        <v>0</v>
      </c>
      <c r="BC30" s="116">
        <f t="shared" si="13"/>
        <v>0</v>
      </c>
      <c r="BD30" s="116">
        <f t="shared" si="14"/>
        <v>0</v>
      </c>
      <c r="BE30" s="116">
        <f t="shared" si="15"/>
        <v>0</v>
      </c>
      <c r="BF30" s="116">
        <f t="shared" si="16"/>
        <v>0</v>
      </c>
      <c r="BG30" s="116">
        <f t="shared" si="17"/>
        <v>0</v>
      </c>
      <c r="BH30" s="116">
        <f t="shared" si="18"/>
        <v>0</v>
      </c>
      <c r="BI30" s="116">
        <f t="shared" si="19"/>
        <v>0</v>
      </c>
      <c r="BJ30" s="116">
        <f t="shared" si="20"/>
        <v>0</v>
      </c>
      <c r="BK30" s="116">
        <f t="shared" si="21"/>
        <v>0</v>
      </c>
      <c r="BL30" s="116">
        <f t="shared" si="22"/>
        <v>0</v>
      </c>
      <c r="BM30" s="116">
        <f t="shared" si="23"/>
        <v>0</v>
      </c>
      <c r="BN30" s="116">
        <f t="shared" si="24"/>
        <v>0</v>
      </c>
      <c r="BO30" s="116">
        <f t="shared" si="25"/>
        <v>0</v>
      </c>
      <c r="BP30" s="116">
        <f t="shared" si="26"/>
        <v>0</v>
      </c>
      <c r="BQ30" s="116">
        <f t="shared" si="27"/>
        <v>0</v>
      </c>
      <c r="BR30" s="116">
        <f t="shared" si="28"/>
        <v>0</v>
      </c>
      <c r="BS30" s="116">
        <f t="shared" si="29"/>
        <v>0</v>
      </c>
    </row>
    <row r="31" spans="6:71">
      <c r="F31" s="109"/>
      <c r="J31" s="110" t="str">
        <f t="shared" si="5"/>
        <v>Transferts</v>
      </c>
      <c r="K31" s="116">
        <f>IF(MONTH($B31)=1,IF($G31=Paramètres!F$22,$D31,0),0)</f>
        <v>0</v>
      </c>
      <c r="L31" s="116">
        <f>IF(MONTH($B31)=2,IF($G31=Paramètres!$F$22,$D31,0),0)</f>
        <v>0</v>
      </c>
      <c r="M31" s="116">
        <f>IF(MONTH($B31)=3,IF($G31=Paramètres!$F$22,$D31,0),0)</f>
        <v>0</v>
      </c>
      <c r="N31" s="116">
        <f>IF(MONTH($B31)=4,IF($G31=Paramètres!$F$22,$D31,0),0)</f>
        <v>0</v>
      </c>
      <c r="O31" s="116">
        <f>IF(MONTH($B31)=5,IF($G31=Paramètres!$F$22,$D31,0),0)</f>
        <v>0</v>
      </c>
      <c r="P31" s="116">
        <f>IF(MONTH($B31)=6,IF($G31=Paramètres!$F$22,$D31,0),0)</f>
        <v>0</v>
      </c>
      <c r="Q31" s="116">
        <f>IF(MONTH($B31)=9,IF($G31=Paramètres!$F$22,$D31,0),0)</f>
        <v>0</v>
      </c>
      <c r="R31" s="116">
        <f>IF(MONTH($B31)=10,IF($G31=Paramètres!$F$22,$D31,0),0)</f>
        <v>0</v>
      </c>
      <c r="S31" s="116">
        <f>IF(MONTH($B31)=11,IF($G31=Paramètres!$F$22,$D31,0),0)</f>
        <v>0</v>
      </c>
      <c r="T31" s="116">
        <f>IF(MONTH($B31)=30,IF($G31=Paramètres!$F$22,$D31,0),0)</f>
        <v>0</v>
      </c>
      <c r="U31" s="116">
        <f>IF(MONTH($A31)=11,IF($G31=Paramètres!$D$22,$D31,0),0)</f>
        <v>0</v>
      </c>
      <c r="V31" s="116">
        <f>IF(MONTH($A31)=12,IF($G31=Paramètres!$D$22,$D31,0),0)</f>
        <v>0</v>
      </c>
      <c r="W31" s="116">
        <f>IF(MONTH($A31)=2,IF($G31=Paramètres!$D$22,$D31,0),0)</f>
        <v>0</v>
      </c>
      <c r="X31" s="116">
        <f>IF(MONTH($A31)=4,IF($G31=Paramètres!$D$22,$D31,0),0)</f>
        <v>0</v>
      </c>
      <c r="Y31" s="116">
        <f>IF($G31=Paramètres!D$21,$D31,0)</f>
        <v>0</v>
      </c>
      <c r="Z31" s="116">
        <f>IF($G31=Paramètres!D$24,$D31,0)</f>
        <v>0</v>
      </c>
      <c r="AA31" s="116">
        <f>IF($G31=Paramètres!D$23,$D31,0)</f>
        <v>0</v>
      </c>
      <c r="AB31" s="116">
        <f>IF($G31=Paramètres!D$25,$D31,0)</f>
        <v>0</v>
      </c>
      <c r="AC31" s="116">
        <f>IF($G31=Paramètres!D$26,$D31,0)</f>
        <v>0</v>
      </c>
      <c r="AD31" s="116">
        <f>IF($G31=Paramètres!D$27,$D31,0)</f>
        <v>0</v>
      </c>
      <c r="AE31" s="116">
        <f>IF($G31=Paramètres!D$28,$D31,0)</f>
        <v>0</v>
      </c>
      <c r="AF31" s="116">
        <f>IF($G31=Paramètres!D$29,$D31,0)</f>
        <v>0</v>
      </c>
      <c r="AG31" s="116">
        <f>IF($G31=Paramètres!E$21,$D31,0)</f>
        <v>0</v>
      </c>
      <c r="AH31" s="116">
        <f>IF($G31=Paramètres!E$22,$D31,0)</f>
        <v>0</v>
      </c>
      <c r="AI31" s="116">
        <f>IF($G31=Paramètres!E$23,$D31,0)</f>
        <v>0</v>
      </c>
      <c r="AJ31" s="116">
        <f>IF($G31=Paramètres!E$24,$D31,0)</f>
        <v>0</v>
      </c>
      <c r="AK31" s="116">
        <f>IF($G31=Paramètres!E$25,$D31,0)</f>
        <v>0</v>
      </c>
      <c r="AL31" s="116">
        <f>IF($G31=Paramètres!F$21,$D31,0)</f>
        <v>0</v>
      </c>
      <c r="AM31" s="116">
        <f>IF($G31=Paramètres!F$22,$D31,0)</f>
        <v>0</v>
      </c>
      <c r="AN31" s="116">
        <f>IF($G31=Paramètres!F$23,$D31,0)</f>
        <v>0</v>
      </c>
      <c r="AO31" s="116">
        <f>IF($G31=Paramètres!F$24,$D31,0)</f>
        <v>0</v>
      </c>
      <c r="AP31" s="116">
        <f t="shared" si="2"/>
        <v>0</v>
      </c>
      <c r="AQ31" s="116">
        <f t="shared" si="3"/>
        <v>0</v>
      </c>
      <c r="AR31" s="116">
        <f>IF($G31=Paramètres!I$21,$D31,0)</f>
        <v>0</v>
      </c>
      <c r="AS31" s="116">
        <f>IF($G31=Paramètres!I$22,$D31,0)</f>
        <v>0</v>
      </c>
      <c r="AT31" s="116">
        <f>IF($G31=Paramètres!I$23,$D31,0)</f>
        <v>0</v>
      </c>
      <c r="AU31" s="116">
        <f t="shared" si="4"/>
        <v>0</v>
      </c>
      <c r="AV31" s="116">
        <f t="shared" si="6"/>
        <v>0</v>
      </c>
      <c r="AW31" s="116">
        <f t="shared" si="7"/>
        <v>0</v>
      </c>
      <c r="AX31" s="116">
        <f t="shared" si="8"/>
        <v>0</v>
      </c>
      <c r="AY31" s="116">
        <f t="shared" si="9"/>
        <v>0</v>
      </c>
      <c r="AZ31" s="116">
        <f t="shared" si="10"/>
        <v>0</v>
      </c>
      <c r="BA31" s="116">
        <f t="shared" si="11"/>
        <v>0</v>
      </c>
      <c r="BB31" s="116">
        <f t="shared" si="12"/>
        <v>0</v>
      </c>
      <c r="BC31" s="116">
        <f t="shared" si="13"/>
        <v>0</v>
      </c>
      <c r="BD31" s="116">
        <f t="shared" si="14"/>
        <v>0</v>
      </c>
      <c r="BE31" s="116">
        <f t="shared" si="15"/>
        <v>0</v>
      </c>
      <c r="BF31" s="116">
        <f t="shared" si="16"/>
        <v>0</v>
      </c>
      <c r="BG31" s="116">
        <f t="shared" si="17"/>
        <v>0</v>
      </c>
      <c r="BH31" s="116">
        <f t="shared" si="18"/>
        <v>0</v>
      </c>
      <c r="BI31" s="116">
        <f t="shared" si="19"/>
        <v>0</v>
      </c>
      <c r="BJ31" s="116">
        <f t="shared" si="20"/>
        <v>0</v>
      </c>
      <c r="BK31" s="116">
        <f t="shared" si="21"/>
        <v>0</v>
      </c>
      <c r="BL31" s="116">
        <f t="shared" si="22"/>
        <v>0</v>
      </c>
      <c r="BM31" s="116">
        <f t="shared" si="23"/>
        <v>0</v>
      </c>
      <c r="BN31" s="116">
        <f t="shared" si="24"/>
        <v>0</v>
      </c>
      <c r="BO31" s="116">
        <f t="shared" si="25"/>
        <v>0</v>
      </c>
      <c r="BP31" s="116">
        <f t="shared" si="26"/>
        <v>0</v>
      </c>
      <c r="BQ31" s="116">
        <f t="shared" si="27"/>
        <v>0</v>
      </c>
      <c r="BR31" s="116">
        <f t="shared" si="28"/>
        <v>0</v>
      </c>
      <c r="BS31" s="116">
        <f t="shared" si="29"/>
        <v>0</v>
      </c>
    </row>
    <row r="32" spans="6:71">
      <c r="F32" s="109"/>
      <c r="J32" s="110" t="str">
        <f t="shared" si="5"/>
        <v>Transferts</v>
      </c>
      <c r="K32" s="116">
        <f>IF(MONTH($B32)=1,IF($G32=Paramètres!F$22,$D32,0),0)</f>
        <v>0</v>
      </c>
      <c r="L32" s="116">
        <f>IF(MONTH($B32)=2,IF($G32=Paramètres!$F$22,$D32,0),0)</f>
        <v>0</v>
      </c>
      <c r="M32" s="116">
        <f>IF(MONTH($B32)=3,IF($G32=Paramètres!$F$22,$D32,0),0)</f>
        <v>0</v>
      </c>
      <c r="N32" s="116">
        <f>IF(MONTH($B32)=4,IF($G32=Paramètres!$F$22,$D32,0),0)</f>
        <v>0</v>
      </c>
      <c r="O32" s="116">
        <f>IF(MONTH($B32)=5,IF($G32=Paramètres!$F$22,$D32,0),0)</f>
        <v>0</v>
      </c>
      <c r="P32" s="116">
        <f>IF(MONTH($B32)=6,IF($G32=Paramètres!$F$22,$D32,0),0)</f>
        <v>0</v>
      </c>
      <c r="Q32" s="116">
        <f>IF(MONTH($B32)=9,IF($G32=Paramètres!$F$22,$D32,0),0)</f>
        <v>0</v>
      </c>
      <c r="R32" s="116">
        <f>IF(MONTH($B32)=10,IF($G32=Paramètres!$F$22,$D32,0),0)</f>
        <v>0</v>
      </c>
      <c r="S32" s="116">
        <f>IF(MONTH($B32)=11,IF($G32=Paramètres!$F$22,$D32,0),0)</f>
        <v>0</v>
      </c>
      <c r="T32" s="116">
        <f>IF(MONTH($B32)=30,IF($G32=Paramètres!$F$22,$D32,0),0)</f>
        <v>0</v>
      </c>
      <c r="U32" s="116">
        <f>IF(MONTH($A32)=11,IF($G32=Paramètres!$D$22,$D32,0),0)</f>
        <v>0</v>
      </c>
      <c r="V32" s="116">
        <f>IF(MONTH($A32)=12,IF($G32=Paramètres!$D$22,$D32,0),0)</f>
        <v>0</v>
      </c>
      <c r="W32" s="116">
        <f>IF(MONTH($A32)=2,IF($G32=Paramètres!$D$22,$D32,0),0)</f>
        <v>0</v>
      </c>
      <c r="X32" s="116">
        <f>IF(MONTH($A32)=4,IF($G32=Paramètres!$D$22,$D32,0),0)</f>
        <v>0</v>
      </c>
      <c r="Y32" s="116">
        <f>IF($G32=Paramètres!D$21,$D32,0)</f>
        <v>0</v>
      </c>
      <c r="Z32" s="116">
        <f>IF($G32=Paramètres!D$24,$D32,0)</f>
        <v>0</v>
      </c>
      <c r="AA32" s="116">
        <f>IF($G32=Paramètres!D$23,$D32,0)</f>
        <v>0</v>
      </c>
      <c r="AB32" s="116">
        <f>IF($G32=Paramètres!D$25,$D32,0)</f>
        <v>0</v>
      </c>
      <c r="AC32" s="116">
        <f>IF($G32=Paramètres!D$26,$D32,0)</f>
        <v>0</v>
      </c>
      <c r="AD32" s="116">
        <f>IF($G32=Paramètres!D$27,$D32,0)</f>
        <v>0</v>
      </c>
      <c r="AE32" s="116">
        <f>IF($G32=Paramètres!D$28,$D32,0)</f>
        <v>0</v>
      </c>
      <c r="AF32" s="116">
        <f>IF($G32=Paramètres!D$29,$D32,0)</f>
        <v>0</v>
      </c>
      <c r="AG32" s="116">
        <f>IF($G32=Paramètres!E$21,$D32,0)</f>
        <v>0</v>
      </c>
      <c r="AH32" s="116">
        <f>IF($G32=Paramètres!E$22,$D32,0)</f>
        <v>0</v>
      </c>
      <c r="AI32" s="116">
        <f>IF($G32=Paramètres!E$23,$D32,0)</f>
        <v>0</v>
      </c>
      <c r="AJ32" s="116">
        <f>IF($G32=Paramètres!E$24,$D32,0)</f>
        <v>0</v>
      </c>
      <c r="AK32" s="116">
        <f>IF($G32=Paramètres!E$25,$D32,0)</f>
        <v>0</v>
      </c>
      <c r="AL32" s="116">
        <f>IF($G32=Paramètres!F$21,$D32,0)</f>
        <v>0</v>
      </c>
      <c r="AM32" s="116">
        <f>IF($G32=Paramètres!F$22,$D32,0)</f>
        <v>0</v>
      </c>
      <c r="AN32" s="116">
        <f>IF($G32=Paramètres!F$23,$D32,0)</f>
        <v>0</v>
      </c>
      <c r="AO32" s="116">
        <f>IF($G32=Paramètres!F$24,$D32,0)</f>
        <v>0</v>
      </c>
      <c r="AP32" s="116">
        <f t="shared" si="2"/>
        <v>0</v>
      </c>
      <c r="AQ32" s="116">
        <f t="shared" si="3"/>
        <v>0</v>
      </c>
      <c r="AR32" s="116">
        <f>IF($G32=Paramètres!I$21,$D32,0)</f>
        <v>0</v>
      </c>
      <c r="AS32" s="116">
        <f>IF($G32=Paramètres!I$22,$D32,0)</f>
        <v>0</v>
      </c>
      <c r="AT32" s="116">
        <f>IF($G32=Paramètres!I$23,$D32,0)</f>
        <v>0</v>
      </c>
      <c r="AU32" s="116">
        <f t="shared" si="4"/>
        <v>0</v>
      </c>
      <c r="AV32" s="116">
        <f t="shared" si="6"/>
        <v>0</v>
      </c>
      <c r="AW32" s="116">
        <f t="shared" si="7"/>
        <v>0</v>
      </c>
      <c r="AX32" s="116">
        <f t="shared" si="8"/>
        <v>0</v>
      </c>
      <c r="AY32" s="116">
        <f t="shared" si="9"/>
        <v>0</v>
      </c>
      <c r="AZ32" s="116">
        <f t="shared" si="10"/>
        <v>0</v>
      </c>
      <c r="BA32" s="116">
        <f t="shared" si="11"/>
        <v>0</v>
      </c>
      <c r="BB32" s="116">
        <f t="shared" si="12"/>
        <v>0</v>
      </c>
      <c r="BC32" s="116">
        <f t="shared" si="13"/>
        <v>0</v>
      </c>
      <c r="BD32" s="116">
        <f t="shared" si="14"/>
        <v>0</v>
      </c>
      <c r="BE32" s="116">
        <f t="shared" si="15"/>
        <v>0</v>
      </c>
      <c r="BF32" s="116">
        <f t="shared" si="16"/>
        <v>0</v>
      </c>
      <c r="BG32" s="116">
        <f t="shared" si="17"/>
        <v>0</v>
      </c>
      <c r="BH32" s="116">
        <f t="shared" si="18"/>
        <v>0</v>
      </c>
      <c r="BI32" s="116">
        <f t="shared" si="19"/>
        <v>0</v>
      </c>
      <c r="BJ32" s="116">
        <f t="shared" si="20"/>
        <v>0</v>
      </c>
      <c r="BK32" s="116">
        <f t="shared" si="21"/>
        <v>0</v>
      </c>
      <c r="BL32" s="116">
        <f t="shared" si="22"/>
        <v>0</v>
      </c>
      <c r="BM32" s="116">
        <f t="shared" si="23"/>
        <v>0</v>
      </c>
      <c r="BN32" s="116">
        <f t="shared" si="24"/>
        <v>0</v>
      </c>
      <c r="BO32" s="116">
        <f t="shared" si="25"/>
        <v>0</v>
      </c>
      <c r="BP32" s="116">
        <f t="shared" si="26"/>
        <v>0</v>
      </c>
      <c r="BQ32" s="116">
        <f t="shared" si="27"/>
        <v>0</v>
      </c>
      <c r="BR32" s="116">
        <f t="shared" si="28"/>
        <v>0</v>
      </c>
      <c r="BS32" s="116">
        <f t="shared" si="29"/>
        <v>0</v>
      </c>
    </row>
    <row r="33" spans="6:71">
      <c r="F33" s="109"/>
      <c r="J33" s="110" t="str">
        <f t="shared" si="5"/>
        <v>Transferts</v>
      </c>
      <c r="K33" s="116">
        <f>IF(MONTH($B33)=1,IF($G33=Paramètres!F$22,$D33,0),0)</f>
        <v>0</v>
      </c>
      <c r="L33" s="116">
        <f>IF(MONTH($B33)=2,IF($G33=Paramètres!$F$22,$D33,0),0)</f>
        <v>0</v>
      </c>
      <c r="M33" s="116">
        <f>IF(MONTH($B33)=3,IF($G33=Paramètres!$F$22,$D33,0),0)</f>
        <v>0</v>
      </c>
      <c r="N33" s="116">
        <f>IF(MONTH($B33)=4,IF($G33=Paramètres!$F$22,$D33,0),0)</f>
        <v>0</v>
      </c>
      <c r="O33" s="116">
        <f>IF(MONTH($B33)=5,IF($G33=Paramètres!$F$22,$D33,0),0)</f>
        <v>0</v>
      </c>
      <c r="P33" s="116">
        <f>IF(MONTH($B33)=6,IF($G33=Paramètres!$F$22,$D33,0),0)</f>
        <v>0</v>
      </c>
      <c r="Q33" s="116">
        <f>IF(MONTH($B33)=9,IF($G33=Paramètres!$F$22,$D33,0),0)</f>
        <v>0</v>
      </c>
      <c r="R33" s="116">
        <f>IF(MONTH($B33)=10,IF($G33=Paramètres!$F$22,$D33,0),0)</f>
        <v>0</v>
      </c>
      <c r="S33" s="116">
        <f>IF(MONTH($B33)=11,IF($G33=Paramètres!$F$22,$D33,0),0)</f>
        <v>0</v>
      </c>
      <c r="T33" s="116">
        <f>IF(MONTH($B33)=30,IF($G33=Paramètres!$F$22,$D33,0),0)</f>
        <v>0</v>
      </c>
      <c r="U33" s="116">
        <f>IF(MONTH($A33)=11,IF($G33=Paramètres!$D$22,$D33,0),0)</f>
        <v>0</v>
      </c>
      <c r="V33" s="116">
        <f>IF(MONTH($A33)=12,IF($G33=Paramètres!$D$22,$D33,0),0)</f>
        <v>0</v>
      </c>
      <c r="W33" s="116">
        <f>IF(MONTH($A33)=2,IF($G33=Paramètres!$D$22,$D33,0),0)</f>
        <v>0</v>
      </c>
      <c r="X33" s="116">
        <f>IF(MONTH($A33)=4,IF($G33=Paramètres!$D$22,$D33,0),0)</f>
        <v>0</v>
      </c>
      <c r="Y33" s="116">
        <f>IF($G33=Paramètres!D$21,$D33,0)</f>
        <v>0</v>
      </c>
      <c r="Z33" s="116">
        <f>IF($G33=Paramètres!D$24,$D33,0)</f>
        <v>0</v>
      </c>
      <c r="AA33" s="116">
        <f>IF($G33=Paramètres!D$23,$D33,0)</f>
        <v>0</v>
      </c>
      <c r="AB33" s="116">
        <f>IF($G33=Paramètres!D$25,$D33,0)</f>
        <v>0</v>
      </c>
      <c r="AC33" s="116">
        <f>IF($G33=Paramètres!D$26,$D33,0)</f>
        <v>0</v>
      </c>
      <c r="AD33" s="116">
        <f>IF($G33=Paramètres!D$27,$D33,0)</f>
        <v>0</v>
      </c>
      <c r="AE33" s="116">
        <f>IF($G33=Paramètres!D$28,$D33,0)</f>
        <v>0</v>
      </c>
      <c r="AF33" s="116">
        <f>IF($G33=Paramètres!D$29,$D33,0)</f>
        <v>0</v>
      </c>
      <c r="AG33" s="116">
        <f>IF($G33=Paramètres!E$21,$D33,0)</f>
        <v>0</v>
      </c>
      <c r="AH33" s="116">
        <f>IF($G33=Paramètres!E$22,$D33,0)</f>
        <v>0</v>
      </c>
      <c r="AI33" s="116">
        <f>IF($G33=Paramètres!E$23,$D33,0)</f>
        <v>0</v>
      </c>
      <c r="AJ33" s="116">
        <f>IF($G33=Paramètres!E$24,$D33,0)</f>
        <v>0</v>
      </c>
      <c r="AK33" s="116">
        <f>IF($G33=Paramètres!E$25,$D33,0)</f>
        <v>0</v>
      </c>
      <c r="AL33" s="116">
        <f>IF($G33=Paramètres!F$21,$D33,0)</f>
        <v>0</v>
      </c>
      <c r="AM33" s="116">
        <f>IF($G33=Paramètres!F$22,$D33,0)</f>
        <v>0</v>
      </c>
      <c r="AN33" s="116">
        <f>IF($G33=Paramètres!F$23,$D33,0)</f>
        <v>0</v>
      </c>
      <c r="AO33" s="116">
        <f>IF($G33=Paramètres!F$24,$D33,0)</f>
        <v>0</v>
      </c>
      <c r="AP33" s="116">
        <f t="shared" si="2"/>
        <v>0</v>
      </c>
      <c r="AQ33" s="116">
        <f t="shared" si="3"/>
        <v>0</v>
      </c>
      <c r="AR33" s="116">
        <f>IF($G33=Paramètres!I$21,$D33,0)</f>
        <v>0</v>
      </c>
      <c r="AS33" s="116">
        <f>IF($G33=Paramètres!I$22,$D33,0)</f>
        <v>0</v>
      </c>
      <c r="AT33" s="116">
        <f>IF($G33=Paramètres!I$23,$D33,0)</f>
        <v>0</v>
      </c>
      <c r="AU33" s="116">
        <f t="shared" si="4"/>
        <v>0</v>
      </c>
      <c r="AV33" s="116">
        <f t="shared" si="6"/>
        <v>0</v>
      </c>
      <c r="AW33" s="116">
        <f t="shared" si="7"/>
        <v>0</v>
      </c>
      <c r="AX33" s="116">
        <f t="shared" si="8"/>
        <v>0</v>
      </c>
      <c r="AY33" s="116">
        <f t="shared" si="9"/>
        <v>0</v>
      </c>
      <c r="AZ33" s="116">
        <f t="shared" si="10"/>
        <v>0</v>
      </c>
      <c r="BA33" s="116">
        <f t="shared" si="11"/>
        <v>0</v>
      </c>
      <c r="BB33" s="116">
        <f t="shared" si="12"/>
        <v>0</v>
      </c>
      <c r="BC33" s="116">
        <f t="shared" si="13"/>
        <v>0</v>
      </c>
      <c r="BD33" s="116">
        <f t="shared" si="14"/>
        <v>0</v>
      </c>
      <c r="BE33" s="116">
        <f t="shared" si="15"/>
        <v>0</v>
      </c>
      <c r="BF33" s="116">
        <f t="shared" si="16"/>
        <v>0</v>
      </c>
      <c r="BG33" s="116">
        <f t="shared" si="17"/>
        <v>0</v>
      </c>
      <c r="BH33" s="116">
        <f t="shared" si="18"/>
        <v>0</v>
      </c>
      <c r="BI33" s="116">
        <f t="shared" si="19"/>
        <v>0</v>
      </c>
      <c r="BJ33" s="116">
        <f t="shared" si="20"/>
        <v>0</v>
      </c>
      <c r="BK33" s="116">
        <f t="shared" si="21"/>
        <v>0</v>
      </c>
      <c r="BL33" s="116">
        <f t="shared" si="22"/>
        <v>0</v>
      </c>
      <c r="BM33" s="116">
        <f t="shared" si="23"/>
        <v>0</v>
      </c>
      <c r="BN33" s="116">
        <f t="shared" si="24"/>
        <v>0</v>
      </c>
      <c r="BO33" s="116">
        <f t="shared" si="25"/>
        <v>0</v>
      </c>
      <c r="BP33" s="116">
        <f t="shared" si="26"/>
        <v>0</v>
      </c>
      <c r="BQ33" s="116">
        <f t="shared" si="27"/>
        <v>0</v>
      </c>
      <c r="BR33" s="116">
        <f t="shared" si="28"/>
        <v>0</v>
      </c>
      <c r="BS33" s="116">
        <f t="shared" si="29"/>
        <v>0</v>
      </c>
    </row>
    <row r="34" spans="6:71">
      <c r="F34" s="109"/>
      <c r="J34" s="110" t="str">
        <f t="shared" si="5"/>
        <v>Transferts</v>
      </c>
      <c r="K34" s="116">
        <f>IF(MONTH($B34)=1,IF($G34=Paramètres!F$22,$D34,0),0)</f>
        <v>0</v>
      </c>
      <c r="L34" s="116">
        <f>IF(MONTH($B34)=2,IF($G34=Paramètres!$F$22,$D34,0),0)</f>
        <v>0</v>
      </c>
      <c r="M34" s="116">
        <f>IF(MONTH($B34)=3,IF($G34=Paramètres!$F$22,$D34,0),0)</f>
        <v>0</v>
      </c>
      <c r="N34" s="116">
        <f>IF(MONTH($B34)=4,IF($G34=Paramètres!$F$22,$D34,0),0)</f>
        <v>0</v>
      </c>
      <c r="O34" s="116">
        <f>IF(MONTH($B34)=5,IF($G34=Paramètres!$F$22,$D34,0),0)</f>
        <v>0</v>
      </c>
      <c r="P34" s="116">
        <f>IF(MONTH($B34)=6,IF($G34=Paramètres!$F$22,$D34,0),0)</f>
        <v>0</v>
      </c>
      <c r="Q34" s="116">
        <f>IF(MONTH($B34)=9,IF($G34=Paramètres!$F$22,$D34,0),0)</f>
        <v>0</v>
      </c>
      <c r="R34" s="116">
        <f>IF(MONTH($B34)=10,IF($G34=Paramètres!$F$22,$D34,0),0)</f>
        <v>0</v>
      </c>
      <c r="S34" s="116">
        <f>IF(MONTH($B34)=11,IF($G34=Paramètres!$F$22,$D34,0),0)</f>
        <v>0</v>
      </c>
      <c r="T34" s="116">
        <f>IF(MONTH($B34)=30,IF($G34=Paramètres!$F$22,$D34,0),0)</f>
        <v>0</v>
      </c>
      <c r="U34" s="116">
        <f>IF(MONTH($A34)=11,IF($G34=Paramètres!$D$22,$D34,0),0)</f>
        <v>0</v>
      </c>
      <c r="V34" s="116">
        <f>IF(MONTH($A34)=12,IF($G34=Paramètres!$D$22,$D34,0),0)</f>
        <v>0</v>
      </c>
      <c r="W34" s="116">
        <f>IF(MONTH($A34)=2,IF($G34=Paramètres!$D$22,$D34,0),0)</f>
        <v>0</v>
      </c>
      <c r="X34" s="116">
        <f>IF(MONTH($A34)=4,IF($G34=Paramètres!$D$22,$D34,0),0)</f>
        <v>0</v>
      </c>
      <c r="Y34" s="116">
        <f>IF($G34=Paramètres!D$21,$D34,0)</f>
        <v>0</v>
      </c>
      <c r="Z34" s="116">
        <f>IF($G34=Paramètres!D$24,$D34,0)</f>
        <v>0</v>
      </c>
      <c r="AA34" s="116">
        <f>IF($G34=Paramètres!D$23,$D34,0)</f>
        <v>0</v>
      </c>
      <c r="AB34" s="116">
        <f>IF($G34=Paramètres!D$25,$D34,0)</f>
        <v>0</v>
      </c>
      <c r="AC34" s="116">
        <f>IF($G34=Paramètres!D$26,$D34,0)</f>
        <v>0</v>
      </c>
      <c r="AD34" s="116">
        <f>IF($G34=Paramètres!D$27,$D34,0)</f>
        <v>0</v>
      </c>
      <c r="AE34" s="116">
        <f>IF($G34=Paramètres!D$28,$D34,0)</f>
        <v>0</v>
      </c>
      <c r="AF34" s="116">
        <f>IF($G34=Paramètres!D$29,$D34,0)</f>
        <v>0</v>
      </c>
      <c r="AG34" s="116">
        <f>IF($G34=Paramètres!E$21,$D34,0)</f>
        <v>0</v>
      </c>
      <c r="AH34" s="116">
        <f>IF($G34=Paramètres!E$22,$D34,0)</f>
        <v>0</v>
      </c>
      <c r="AI34" s="116">
        <f>IF($G34=Paramètres!E$23,$D34,0)</f>
        <v>0</v>
      </c>
      <c r="AJ34" s="116">
        <f>IF($G34=Paramètres!E$24,$D34,0)</f>
        <v>0</v>
      </c>
      <c r="AK34" s="116">
        <f>IF($G34=Paramètres!E$25,$D34,0)</f>
        <v>0</v>
      </c>
      <c r="AL34" s="116">
        <f>IF($G34=Paramètres!F$21,$D34,0)</f>
        <v>0</v>
      </c>
      <c r="AM34" s="116">
        <f>IF($G34=Paramètres!F$22,$D34,0)</f>
        <v>0</v>
      </c>
      <c r="AN34" s="116">
        <f>IF($G34=Paramètres!F$23,$D34,0)</f>
        <v>0</v>
      </c>
      <c r="AO34" s="116">
        <f>IF($G34=Paramètres!F$24,$D34,0)</f>
        <v>0</v>
      </c>
      <c r="AP34" s="116">
        <f t="shared" si="2"/>
        <v>0</v>
      </c>
      <c r="AQ34" s="116">
        <f t="shared" si="3"/>
        <v>0</v>
      </c>
      <c r="AR34" s="116">
        <f>IF($G34=Paramètres!I$21,$D34,0)</f>
        <v>0</v>
      </c>
      <c r="AS34" s="116">
        <f>IF($G34=Paramètres!I$22,$D34,0)</f>
        <v>0</v>
      </c>
      <c r="AT34" s="116">
        <f>IF($G34=Paramètres!I$23,$D34,0)</f>
        <v>0</v>
      </c>
      <c r="AU34" s="116">
        <f t="shared" si="4"/>
        <v>0</v>
      </c>
      <c r="AV34" s="116">
        <f t="shared" si="6"/>
        <v>0</v>
      </c>
      <c r="AW34" s="116">
        <f t="shared" si="7"/>
        <v>0</v>
      </c>
      <c r="AX34" s="116">
        <f t="shared" si="8"/>
        <v>0</v>
      </c>
      <c r="AY34" s="116">
        <f t="shared" si="9"/>
        <v>0</v>
      </c>
      <c r="AZ34" s="116">
        <f t="shared" si="10"/>
        <v>0</v>
      </c>
      <c r="BA34" s="116">
        <f t="shared" si="11"/>
        <v>0</v>
      </c>
      <c r="BB34" s="116">
        <f t="shared" si="12"/>
        <v>0</v>
      </c>
      <c r="BC34" s="116">
        <f t="shared" si="13"/>
        <v>0</v>
      </c>
      <c r="BD34" s="116">
        <f t="shared" si="14"/>
        <v>0</v>
      </c>
      <c r="BE34" s="116">
        <f t="shared" si="15"/>
        <v>0</v>
      </c>
      <c r="BF34" s="116">
        <f t="shared" si="16"/>
        <v>0</v>
      </c>
      <c r="BG34" s="116">
        <f t="shared" si="17"/>
        <v>0</v>
      </c>
      <c r="BH34" s="116">
        <f t="shared" si="18"/>
        <v>0</v>
      </c>
      <c r="BI34" s="116">
        <f t="shared" si="19"/>
        <v>0</v>
      </c>
      <c r="BJ34" s="116">
        <f t="shared" si="20"/>
        <v>0</v>
      </c>
      <c r="BK34" s="116">
        <f t="shared" si="21"/>
        <v>0</v>
      </c>
      <c r="BL34" s="116">
        <f t="shared" si="22"/>
        <v>0</v>
      </c>
      <c r="BM34" s="116">
        <f t="shared" si="23"/>
        <v>0</v>
      </c>
      <c r="BN34" s="116">
        <f t="shared" si="24"/>
        <v>0</v>
      </c>
      <c r="BO34" s="116">
        <f t="shared" si="25"/>
        <v>0</v>
      </c>
      <c r="BP34" s="116">
        <f t="shared" si="26"/>
        <v>0</v>
      </c>
      <c r="BQ34" s="116">
        <f t="shared" si="27"/>
        <v>0</v>
      </c>
      <c r="BR34" s="116">
        <f t="shared" si="28"/>
        <v>0</v>
      </c>
      <c r="BS34" s="116">
        <f t="shared" si="29"/>
        <v>0</v>
      </c>
    </row>
    <row r="35" spans="6:71">
      <c r="F35" s="109"/>
      <c r="J35" s="110" t="str">
        <f t="shared" si="5"/>
        <v>Transferts</v>
      </c>
      <c r="K35" s="116">
        <f>IF(MONTH($B35)=1,IF($G35=Paramètres!F$22,$D35,0),0)</f>
        <v>0</v>
      </c>
      <c r="L35" s="116">
        <f>IF(MONTH($B35)=2,IF($G35=Paramètres!$F$22,$D35,0),0)</f>
        <v>0</v>
      </c>
      <c r="M35" s="116">
        <f>IF(MONTH($B35)=3,IF($G35=Paramètres!$F$22,$D35,0),0)</f>
        <v>0</v>
      </c>
      <c r="N35" s="116">
        <f>IF(MONTH($B35)=4,IF($G35=Paramètres!$F$22,$D35,0),0)</f>
        <v>0</v>
      </c>
      <c r="O35" s="116">
        <f>IF(MONTH($B35)=5,IF($G35=Paramètres!$F$22,$D35,0),0)</f>
        <v>0</v>
      </c>
      <c r="P35" s="116">
        <f>IF(MONTH($B35)=6,IF($G35=Paramètres!$F$22,$D35,0),0)</f>
        <v>0</v>
      </c>
      <c r="Q35" s="116">
        <f>IF(MONTH($B35)=9,IF($G35=Paramètres!$F$22,$D35,0),0)</f>
        <v>0</v>
      </c>
      <c r="R35" s="116">
        <f>IF(MONTH($B35)=10,IF($G35=Paramètres!$F$22,$D35,0),0)</f>
        <v>0</v>
      </c>
      <c r="S35" s="116">
        <f>IF(MONTH($B35)=11,IF($G35=Paramètres!$F$22,$D35,0),0)</f>
        <v>0</v>
      </c>
      <c r="T35" s="116">
        <f>IF(MONTH($B35)=30,IF($G35=Paramètres!$F$22,$D35,0),0)</f>
        <v>0</v>
      </c>
      <c r="U35" s="116">
        <f>IF(MONTH($A35)=11,IF($G35=Paramètres!$D$22,$D35,0),0)</f>
        <v>0</v>
      </c>
      <c r="V35" s="116">
        <f>IF(MONTH($A35)=12,IF($G35=Paramètres!$D$22,$D35,0),0)</f>
        <v>0</v>
      </c>
      <c r="W35" s="116">
        <f>IF(MONTH($A35)=2,IF($G35=Paramètres!$D$22,$D35,0),0)</f>
        <v>0</v>
      </c>
      <c r="X35" s="116">
        <f>IF(MONTH($A35)=4,IF($G35=Paramètres!$D$22,$D35,0),0)</f>
        <v>0</v>
      </c>
      <c r="Y35" s="116">
        <f>IF($G35=Paramètres!D$21,$D35,0)</f>
        <v>0</v>
      </c>
      <c r="Z35" s="116">
        <f>IF($G35=Paramètres!D$24,$D35,0)</f>
        <v>0</v>
      </c>
      <c r="AA35" s="116">
        <f>IF($G35=Paramètres!D$23,$D35,0)</f>
        <v>0</v>
      </c>
      <c r="AB35" s="116">
        <f>IF($G35=Paramètres!D$25,$D35,0)</f>
        <v>0</v>
      </c>
      <c r="AC35" s="116">
        <f>IF($G35=Paramètres!D$26,$D35,0)</f>
        <v>0</v>
      </c>
      <c r="AD35" s="116">
        <f>IF($G35=Paramètres!D$27,$D35,0)</f>
        <v>0</v>
      </c>
      <c r="AE35" s="116">
        <f>IF($G35=Paramètres!D$28,$D35,0)</f>
        <v>0</v>
      </c>
      <c r="AF35" s="116">
        <f>IF($G35=Paramètres!D$29,$D35,0)</f>
        <v>0</v>
      </c>
      <c r="AG35" s="116">
        <f>IF($G35=Paramètres!E$21,$D35,0)</f>
        <v>0</v>
      </c>
      <c r="AH35" s="116">
        <f>IF($G35=Paramètres!E$22,$D35,0)</f>
        <v>0</v>
      </c>
      <c r="AI35" s="116">
        <f>IF($G35=Paramètres!E$23,$D35,0)</f>
        <v>0</v>
      </c>
      <c r="AJ35" s="116">
        <f>IF($G35=Paramètres!E$24,$D35,0)</f>
        <v>0</v>
      </c>
      <c r="AK35" s="116">
        <f>IF($G35=Paramètres!E$25,$D35,0)</f>
        <v>0</v>
      </c>
      <c r="AL35" s="116">
        <f>IF($G35=Paramètres!F$21,$D35,0)</f>
        <v>0</v>
      </c>
      <c r="AM35" s="116">
        <f>IF($G35=Paramètres!F$22,$D35,0)</f>
        <v>0</v>
      </c>
      <c r="AN35" s="116">
        <f>IF($G35=Paramètres!F$23,$D35,0)</f>
        <v>0</v>
      </c>
      <c r="AO35" s="116">
        <f>IF($G35=Paramètres!F$24,$D35,0)</f>
        <v>0</v>
      </c>
      <c r="AP35" s="116">
        <f t="shared" si="2"/>
        <v>0</v>
      </c>
      <c r="AQ35" s="116">
        <f t="shared" si="3"/>
        <v>0</v>
      </c>
      <c r="AR35" s="116">
        <f>IF($G35=Paramètres!I$21,$D35,0)</f>
        <v>0</v>
      </c>
      <c r="AS35" s="116">
        <f>IF($G35=Paramètres!I$22,$D35,0)</f>
        <v>0</v>
      </c>
      <c r="AT35" s="116">
        <f>IF($G35=Paramètres!I$23,$D35,0)</f>
        <v>0</v>
      </c>
      <c r="AU35" s="116">
        <f t="shared" si="4"/>
        <v>0</v>
      </c>
      <c r="AV35" s="116">
        <f t="shared" si="6"/>
        <v>0</v>
      </c>
      <c r="AW35" s="116">
        <f t="shared" si="7"/>
        <v>0</v>
      </c>
      <c r="AX35" s="116">
        <f t="shared" si="8"/>
        <v>0</v>
      </c>
      <c r="AY35" s="116">
        <f t="shared" si="9"/>
        <v>0</v>
      </c>
      <c r="AZ35" s="116">
        <f t="shared" si="10"/>
        <v>0</v>
      </c>
      <c r="BA35" s="116">
        <f t="shared" si="11"/>
        <v>0</v>
      </c>
      <c r="BB35" s="116">
        <f t="shared" si="12"/>
        <v>0</v>
      </c>
      <c r="BC35" s="116">
        <f t="shared" si="13"/>
        <v>0</v>
      </c>
      <c r="BD35" s="116">
        <f t="shared" si="14"/>
        <v>0</v>
      </c>
      <c r="BE35" s="116">
        <f t="shared" si="15"/>
        <v>0</v>
      </c>
      <c r="BF35" s="116">
        <f t="shared" si="16"/>
        <v>0</v>
      </c>
      <c r="BG35" s="116">
        <f t="shared" si="17"/>
        <v>0</v>
      </c>
      <c r="BH35" s="116">
        <f t="shared" si="18"/>
        <v>0</v>
      </c>
      <c r="BI35" s="116">
        <f t="shared" si="19"/>
        <v>0</v>
      </c>
      <c r="BJ35" s="116">
        <f t="shared" si="20"/>
        <v>0</v>
      </c>
      <c r="BK35" s="116">
        <f t="shared" si="21"/>
        <v>0</v>
      </c>
      <c r="BL35" s="116">
        <f t="shared" si="22"/>
        <v>0</v>
      </c>
      <c r="BM35" s="116">
        <f t="shared" si="23"/>
        <v>0</v>
      </c>
      <c r="BN35" s="116">
        <f t="shared" si="24"/>
        <v>0</v>
      </c>
      <c r="BO35" s="116">
        <f t="shared" si="25"/>
        <v>0</v>
      </c>
      <c r="BP35" s="116">
        <f t="shared" si="26"/>
        <v>0</v>
      </c>
      <c r="BQ35" s="116">
        <f t="shared" si="27"/>
        <v>0</v>
      </c>
      <c r="BR35" s="116">
        <f t="shared" si="28"/>
        <v>0</v>
      </c>
      <c r="BS35" s="116">
        <f t="shared" si="29"/>
        <v>0</v>
      </c>
    </row>
    <row r="36" spans="6:71">
      <c r="F36" s="109"/>
      <c r="J36" s="110" t="str">
        <f t="shared" si="5"/>
        <v>Transferts</v>
      </c>
      <c r="K36" s="116">
        <f>IF(MONTH($B36)=1,IF($G36=Paramètres!F$22,$D36,0),0)</f>
        <v>0</v>
      </c>
      <c r="L36" s="116">
        <f>IF(MONTH($B36)=2,IF($G36=Paramètres!$F$22,$D36,0),0)</f>
        <v>0</v>
      </c>
      <c r="M36" s="116">
        <f>IF(MONTH($B36)=3,IF($G36=Paramètres!$F$22,$D36,0),0)</f>
        <v>0</v>
      </c>
      <c r="N36" s="116">
        <f>IF(MONTH($B36)=4,IF($G36=Paramètres!$F$22,$D36,0),0)</f>
        <v>0</v>
      </c>
      <c r="O36" s="116">
        <f>IF(MONTH($B36)=5,IF($G36=Paramètres!$F$22,$D36,0),0)</f>
        <v>0</v>
      </c>
      <c r="P36" s="116">
        <f>IF(MONTH($B36)=6,IF($G36=Paramètres!$F$22,$D36,0),0)</f>
        <v>0</v>
      </c>
      <c r="Q36" s="116">
        <f>IF(MONTH($B36)=9,IF($G36=Paramètres!$F$22,$D36,0),0)</f>
        <v>0</v>
      </c>
      <c r="R36" s="116">
        <f>IF(MONTH($B36)=10,IF($G36=Paramètres!$F$22,$D36,0),0)</f>
        <v>0</v>
      </c>
      <c r="S36" s="116">
        <f>IF(MONTH($B36)=11,IF($G36=Paramètres!$F$22,$D36,0),0)</f>
        <v>0</v>
      </c>
      <c r="T36" s="116">
        <f>IF(MONTH($B36)=30,IF($G36=Paramètres!$F$22,$D36,0),0)</f>
        <v>0</v>
      </c>
      <c r="U36" s="116">
        <f>IF(MONTH($A36)=11,IF($G36=Paramètres!$D$22,$D36,0),0)</f>
        <v>0</v>
      </c>
      <c r="V36" s="116">
        <f>IF(MONTH($A36)=12,IF($G36=Paramètres!$D$22,$D36,0),0)</f>
        <v>0</v>
      </c>
      <c r="W36" s="116">
        <f>IF(MONTH($A36)=2,IF($G36=Paramètres!$D$22,$D36,0),0)</f>
        <v>0</v>
      </c>
      <c r="X36" s="116">
        <f>IF(MONTH($A36)=4,IF($G36=Paramètres!$D$22,$D36,0),0)</f>
        <v>0</v>
      </c>
      <c r="Y36" s="116">
        <f>IF($G36=Paramètres!D$21,$D36,0)</f>
        <v>0</v>
      </c>
      <c r="Z36" s="116">
        <f>IF($G36=Paramètres!D$24,$D36,0)</f>
        <v>0</v>
      </c>
      <c r="AA36" s="116">
        <f>IF($G36=Paramètres!D$23,$D36,0)</f>
        <v>0</v>
      </c>
      <c r="AB36" s="116">
        <f>IF($G36=Paramètres!D$25,$D36,0)</f>
        <v>0</v>
      </c>
      <c r="AC36" s="116">
        <f>IF($G36=Paramètres!D$26,$D36,0)</f>
        <v>0</v>
      </c>
      <c r="AD36" s="116">
        <f>IF($G36=Paramètres!D$27,$D36,0)</f>
        <v>0</v>
      </c>
      <c r="AE36" s="116">
        <f>IF($G36=Paramètres!D$28,$D36,0)</f>
        <v>0</v>
      </c>
      <c r="AF36" s="116">
        <f>IF($G36=Paramètres!D$29,$D36,0)</f>
        <v>0</v>
      </c>
      <c r="AG36" s="116">
        <f>IF($G36=Paramètres!E$21,$D36,0)</f>
        <v>0</v>
      </c>
      <c r="AH36" s="116">
        <f>IF($G36=Paramètres!E$22,$D36,0)</f>
        <v>0</v>
      </c>
      <c r="AI36" s="116">
        <f>IF($G36=Paramètres!E$23,$D36,0)</f>
        <v>0</v>
      </c>
      <c r="AJ36" s="116">
        <f>IF($G36=Paramètres!E$24,$D36,0)</f>
        <v>0</v>
      </c>
      <c r="AK36" s="116">
        <f>IF($G36=Paramètres!E$25,$D36,0)</f>
        <v>0</v>
      </c>
      <c r="AL36" s="116">
        <f>IF($G36=Paramètres!F$21,$D36,0)</f>
        <v>0</v>
      </c>
      <c r="AM36" s="116">
        <f>IF($G36=Paramètres!F$22,$D36,0)</f>
        <v>0</v>
      </c>
      <c r="AN36" s="116">
        <f>IF($G36=Paramètres!F$23,$D36,0)</f>
        <v>0</v>
      </c>
      <c r="AO36" s="116">
        <f>IF($G36=Paramètres!F$24,$D36,0)</f>
        <v>0</v>
      </c>
      <c r="AP36" s="116">
        <f t="shared" si="2"/>
        <v>0</v>
      </c>
      <c r="AQ36" s="116">
        <f t="shared" si="3"/>
        <v>0</v>
      </c>
      <c r="AR36" s="116">
        <f>IF($G36=Paramètres!I$21,$D36,0)</f>
        <v>0</v>
      </c>
      <c r="AS36" s="116">
        <f>IF($G36=Paramètres!I$22,$D36,0)</f>
        <v>0</v>
      </c>
      <c r="AT36" s="116">
        <f>IF($G36=Paramètres!I$23,$D36,0)</f>
        <v>0</v>
      </c>
      <c r="AU36" s="116">
        <f t="shared" si="4"/>
        <v>0</v>
      </c>
      <c r="AV36" s="116">
        <f t="shared" si="6"/>
        <v>0</v>
      </c>
      <c r="AW36" s="116">
        <f t="shared" si="7"/>
        <v>0</v>
      </c>
      <c r="AX36" s="116">
        <f t="shared" si="8"/>
        <v>0</v>
      </c>
      <c r="AY36" s="116">
        <f t="shared" si="9"/>
        <v>0</v>
      </c>
      <c r="AZ36" s="116">
        <f t="shared" si="10"/>
        <v>0</v>
      </c>
      <c r="BA36" s="116">
        <f t="shared" si="11"/>
        <v>0</v>
      </c>
      <c r="BB36" s="116">
        <f t="shared" si="12"/>
        <v>0</v>
      </c>
      <c r="BC36" s="116">
        <f t="shared" si="13"/>
        <v>0</v>
      </c>
      <c r="BD36" s="116">
        <f t="shared" si="14"/>
        <v>0</v>
      </c>
      <c r="BE36" s="116">
        <f t="shared" si="15"/>
        <v>0</v>
      </c>
      <c r="BF36" s="116">
        <f t="shared" si="16"/>
        <v>0</v>
      </c>
      <c r="BG36" s="116">
        <f t="shared" si="17"/>
        <v>0</v>
      </c>
      <c r="BH36" s="116">
        <f t="shared" si="18"/>
        <v>0</v>
      </c>
      <c r="BI36" s="116">
        <f t="shared" si="19"/>
        <v>0</v>
      </c>
      <c r="BJ36" s="116">
        <f t="shared" si="20"/>
        <v>0</v>
      </c>
      <c r="BK36" s="116">
        <f t="shared" si="21"/>
        <v>0</v>
      </c>
      <c r="BL36" s="116">
        <f t="shared" si="22"/>
        <v>0</v>
      </c>
      <c r="BM36" s="116">
        <f t="shared" si="23"/>
        <v>0</v>
      </c>
      <c r="BN36" s="116">
        <f t="shared" si="24"/>
        <v>0</v>
      </c>
      <c r="BO36" s="116">
        <f t="shared" si="25"/>
        <v>0</v>
      </c>
      <c r="BP36" s="116">
        <f t="shared" si="26"/>
        <v>0</v>
      </c>
      <c r="BQ36" s="116">
        <f t="shared" si="27"/>
        <v>0</v>
      </c>
      <c r="BR36" s="116">
        <f t="shared" si="28"/>
        <v>0</v>
      </c>
      <c r="BS36" s="116">
        <f t="shared" si="29"/>
        <v>0</v>
      </c>
    </row>
    <row r="37" spans="6:71">
      <c r="F37" s="109"/>
      <c r="J37" s="110" t="str">
        <f t="shared" si="5"/>
        <v>Transferts</v>
      </c>
      <c r="K37" s="116">
        <f>IF(MONTH($B37)=1,IF($G37=Paramètres!F$22,$D37,0),0)</f>
        <v>0</v>
      </c>
      <c r="L37" s="116">
        <f>IF(MONTH($B37)=2,IF($G37=Paramètres!$F$22,$D37,0),0)</f>
        <v>0</v>
      </c>
      <c r="M37" s="116">
        <f>IF(MONTH($B37)=3,IF($G37=Paramètres!$F$22,$D37,0),0)</f>
        <v>0</v>
      </c>
      <c r="N37" s="116">
        <f>IF(MONTH($B37)=4,IF($G37=Paramètres!$F$22,$D37,0),0)</f>
        <v>0</v>
      </c>
      <c r="O37" s="116">
        <f>IF(MONTH($B37)=5,IF($G37=Paramètres!$F$22,$D37,0),0)</f>
        <v>0</v>
      </c>
      <c r="P37" s="116">
        <f>IF(MONTH($B37)=6,IF($G37=Paramètres!$F$22,$D37,0),0)</f>
        <v>0</v>
      </c>
      <c r="Q37" s="116">
        <f>IF(MONTH($B37)=9,IF($G37=Paramètres!$F$22,$D37,0),0)</f>
        <v>0</v>
      </c>
      <c r="R37" s="116">
        <f>IF(MONTH($B37)=10,IF($G37=Paramètres!$F$22,$D37,0),0)</f>
        <v>0</v>
      </c>
      <c r="S37" s="116">
        <f>IF(MONTH($B37)=11,IF($G37=Paramètres!$F$22,$D37,0),0)</f>
        <v>0</v>
      </c>
      <c r="T37" s="116">
        <f>IF(MONTH($B37)=30,IF($G37=Paramètres!$F$22,$D37,0),0)</f>
        <v>0</v>
      </c>
      <c r="U37" s="116">
        <f>IF(MONTH($A37)=11,IF($G37=Paramètres!$D$22,$D37,0),0)</f>
        <v>0</v>
      </c>
      <c r="V37" s="116">
        <f>IF(MONTH($A37)=12,IF($G37=Paramètres!$D$22,$D37,0),0)</f>
        <v>0</v>
      </c>
      <c r="W37" s="116">
        <f>IF(MONTH($A37)=2,IF($G37=Paramètres!$D$22,$D37,0),0)</f>
        <v>0</v>
      </c>
      <c r="X37" s="116">
        <f>IF(MONTH($A37)=4,IF($G37=Paramètres!$D$22,$D37,0),0)</f>
        <v>0</v>
      </c>
      <c r="Y37" s="116">
        <f>IF($G37=Paramètres!D$21,$D37,0)</f>
        <v>0</v>
      </c>
      <c r="Z37" s="116">
        <f>IF($G37=Paramètres!D$24,$D37,0)</f>
        <v>0</v>
      </c>
      <c r="AA37" s="116">
        <f>IF($G37=Paramètres!D$23,$D37,0)</f>
        <v>0</v>
      </c>
      <c r="AB37" s="116">
        <f>IF($G37=Paramètres!D$25,$D37,0)</f>
        <v>0</v>
      </c>
      <c r="AC37" s="116">
        <f>IF($G37=Paramètres!D$26,$D37,0)</f>
        <v>0</v>
      </c>
      <c r="AD37" s="116">
        <f>IF($G37=Paramètres!D$27,$D37,0)</f>
        <v>0</v>
      </c>
      <c r="AE37" s="116">
        <f>IF($G37=Paramètres!D$28,$D37,0)</f>
        <v>0</v>
      </c>
      <c r="AF37" s="116">
        <f>IF($G37=Paramètres!D$29,$D37,0)</f>
        <v>0</v>
      </c>
      <c r="AG37" s="116">
        <f>IF($G37=Paramètres!E$21,$D37,0)</f>
        <v>0</v>
      </c>
      <c r="AH37" s="116">
        <f>IF($G37=Paramètres!E$22,$D37,0)</f>
        <v>0</v>
      </c>
      <c r="AI37" s="116">
        <f>IF($G37=Paramètres!E$23,$D37,0)</f>
        <v>0</v>
      </c>
      <c r="AJ37" s="116">
        <f>IF($G37=Paramètres!E$24,$D37,0)</f>
        <v>0</v>
      </c>
      <c r="AK37" s="116">
        <f>IF($G37=Paramètres!E$25,$D37,0)</f>
        <v>0</v>
      </c>
      <c r="AL37" s="116">
        <f>IF($G37=Paramètres!F$21,$D37,0)</f>
        <v>0</v>
      </c>
      <c r="AM37" s="116">
        <f>IF($G37=Paramètres!F$22,$D37,0)</f>
        <v>0</v>
      </c>
      <c r="AN37" s="116">
        <f>IF($G37=Paramètres!F$23,$D37,0)</f>
        <v>0</v>
      </c>
      <c r="AO37" s="116">
        <f>IF($G37=Paramètres!F$24,$D37,0)</f>
        <v>0</v>
      </c>
      <c r="AP37" s="116">
        <f t="shared" si="2"/>
        <v>0</v>
      </c>
      <c r="AQ37" s="116">
        <f t="shared" si="3"/>
        <v>0</v>
      </c>
      <c r="AR37" s="116">
        <f>IF($G37=Paramètres!I$21,$D37,0)</f>
        <v>0</v>
      </c>
      <c r="AS37" s="116">
        <f>IF($G37=Paramètres!I$22,$D37,0)</f>
        <v>0</v>
      </c>
      <c r="AT37" s="116">
        <f>IF($G37=Paramètres!I$23,$D37,0)</f>
        <v>0</v>
      </c>
      <c r="AU37" s="116">
        <f t="shared" si="4"/>
        <v>0</v>
      </c>
      <c r="AV37" s="116">
        <f t="shared" si="6"/>
        <v>0</v>
      </c>
      <c r="AW37" s="116">
        <f t="shared" si="7"/>
        <v>0</v>
      </c>
      <c r="AX37" s="116">
        <f t="shared" si="8"/>
        <v>0</v>
      </c>
      <c r="AY37" s="116">
        <f t="shared" si="9"/>
        <v>0</v>
      </c>
      <c r="AZ37" s="116">
        <f t="shared" si="10"/>
        <v>0</v>
      </c>
      <c r="BA37" s="116">
        <f t="shared" si="11"/>
        <v>0</v>
      </c>
      <c r="BB37" s="116">
        <f t="shared" si="12"/>
        <v>0</v>
      </c>
      <c r="BC37" s="116">
        <f t="shared" si="13"/>
        <v>0</v>
      </c>
      <c r="BD37" s="116">
        <f t="shared" si="14"/>
        <v>0</v>
      </c>
      <c r="BE37" s="116">
        <f t="shared" si="15"/>
        <v>0</v>
      </c>
      <c r="BF37" s="116">
        <f t="shared" si="16"/>
        <v>0</v>
      </c>
      <c r="BG37" s="116">
        <f t="shared" si="17"/>
        <v>0</v>
      </c>
      <c r="BH37" s="116">
        <f t="shared" si="18"/>
        <v>0</v>
      </c>
      <c r="BI37" s="116">
        <f t="shared" si="19"/>
        <v>0</v>
      </c>
      <c r="BJ37" s="116">
        <f t="shared" si="20"/>
        <v>0</v>
      </c>
      <c r="BK37" s="116">
        <f t="shared" si="21"/>
        <v>0</v>
      </c>
      <c r="BL37" s="116">
        <f t="shared" si="22"/>
        <v>0</v>
      </c>
      <c r="BM37" s="116">
        <f t="shared" si="23"/>
        <v>0</v>
      </c>
      <c r="BN37" s="116">
        <f t="shared" si="24"/>
        <v>0</v>
      </c>
      <c r="BO37" s="116">
        <f t="shared" si="25"/>
        <v>0</v>
      </c>
      <c r="BP37" s="116">
        <f t="shared" si="26"/>
        <v>0</v>
      </c>
      <c r="BQ37" s="116">
        <f t="shared" si="27"/>
        <v>0</v>
      </c>
      <c r="BR37" s="116">
        <f t="shared" si="28"/>
        <v>0</v>
      </c>
      <c r="BS37" s="116">
        <f t="shared" si="29"/>
        <v>0</v>
      </c>
    </row>
    <row r="38" spans="6:71">
      <c r="F38" s="109"/>
      <c r="J38" s="110" t="str">
        <f t="shared" si="5"/>
        <v>Transferts</v>
      </c>
      <c r="K38" s="116">
        <f>IF(MONTH($B38)=1,IF($G38=Paramètres!F$22,$D38,0),0)</f>
        <v>0</v>
      </c>
      <c r="L38" s="116">
        <f>IF(MONTH($B38)=2,IF($G38=Paramètres!$F$22,$D38,0),0)</f>
        <v>0</v>
      </c>
      <c r="M38" s="116">
        <f>IF(MONTH($B38)=3,IF($G38=Paramètres!$F$22,$D38,0),0)</f>
        <v>0</v>
      </c>
      <c r="N38" s="116">
        <f>IF(MONTH($B38)=4,IF($G38=Paramètres!$F$22,$D38,0),0)</f>
        <v>0</v>
      </c>
      <c r="O38" s="116">
        <f>IF(MONTH($B38)=5,IF($G38=Paramètres!$F$22,$D38,0),0)</f>
        <v>0</v>
      </c>
      <c r="P38" s="116">
        <f>IF(MONTH($B38)=6,IF($G38=Paramètres!$F$22,$D38,0),0)</f>
        <v>0</v>
      </c>
      <c r="Q38" s="116">
        <f>IF(MONTH($B38)=9,IF($G38=Paramètres!$F$22,$D38,0),0)</f>
        <v>0</v>
      </c>
      <c r="R38" s="116">
        <f>IF(MONTH($B38)=10,IF($G38=Paramètres!$F$22,$D38,0),0)</f>
        <v>0</v>
      </c>
      <c r="S38" s="116">
        <f>IF(MONTH($B38)=11,IF($G38=Paramètres!$F$22,$D38,0),0)</f>
        <v>0</v>
      </c>
      <c r="T38" s="116">
        <f>IF(MONTH($B38)=30,IF($G38=Paramètres!$F$22,$D38,0),0)</f>
        <v>0</v>
      </c>
      <c r="U38" s="116">
        <f>IF(MONTH($A38)=11,IF($G38=Paramètres!$D$22,$D38,0),0)</f>
        <v>0</v>
      </c>
      <c r="V38" s="116">
        <f>IF(MONTH($A38)=12,IF($G38=Paramètres!$D$22,$D38,0),0)</f>
        <v>0</v>
      </c>
      <c r="W38" s="116">
        <f>IF(MONTH($A38)=2,IF($G38=Paramètres!$D$22,$D38,0),0)</f>
        <v>0</v>
      </c>
      <c r="X38" s="116">
        <f>IF(MONTH($A38)=4,IF($G38=Paramètres!$D$22,$D38,0),0)</f>
        <v>0</v>
      </c>
      <c r="Y38" s="116">
        <f>IF($G38=Paramètres!D$21,$D38,0)</f>
        <v>0</v>
      </c>
      <c r="Z38" s="116">
        <f>IF($G38=Paramètres!D$24,$D38,0)</f>
        <v>0</v>
      </c>
      <c r="AA38" s="116">
        <f>IF($G38=Paramètres!D$23,$D38,0)</f>
        <v>0</v>
      </c>
      <c r="AB38" s="116">
        <f>IF($G38=Paramètres!D$25,$D38,0)</f>
        <v>0</v>
      </c>
      <c r="AC38" s="116">
        <f>IF($G38=Paramètres!D$26,$D38,0)</f>
        <v>0</v>
      </c>
      <c r="AD38" s="116">
        <f>IF($G38=Paramètres!D$27,$D38,0)</f>
        <v>0</v>
      </c>
      <c r="AE38" s="116">
        <f>IF($G38=Paramètres!D$28,$D38,0)</f>
        <v>0</v>
      </c>
      <c r="AF38" s="116">
        <f>IF($G38=Paramètres!D$29,$D38,0)</f>
        <v>0</v>
      </c>
      <c r="AG38" s="116">
        <f>IF($G38=Paramètres!E$21,$D38,0)</f>
        <v>0</v>
      </c>
      <c r="AH38" s="116">
        <f>IF($G38=Paramètres!E$22,$D38,0)</f>
        <v>0</v>
      </c>
      <c r="AI38" s="116">
        <f>IF($G38=Paramètres!E$23,$D38,0)</f>
        <v>0</v>
      </c>
      <c r="AJ38" s="116">
        <f>IF($G38=Paramètres!E$24,$D38,0)</f>
        <v>0</v>
      </c>
      <c r="AK38" s="116">
        <f>IF($G38=Paramètres!E$25,$D38,0)</f>
        <v>0</v>
      </c>
      <c r="AL38" s="116">
        <f>IF($G38=Paramètres!F$21,$D38,0)</f>
        <v>0</v>
      </c>
      <c r="AM38" s="116">
        <f>IF($G38=Paramètres!F$22,$D38,0)</f>
        <v>0</v>
      </c>
      <c r="AN38" s="116">
        <f>IF($G38=Paramètres!F$23,$D38,0)</f>
        <v>0</v>
      </c>
      <c r="AO38" s="116">
        <f>IF($G38=Paramètres!F$24,$D38,0)</f>
        <v>0</v>
      </c>
      <c r="AP38" s="116">
        <f t="shared" si="2"/>
        <v>0</v>
      </c>
      <c r="AQ38" s="116">
        <f t="shared" si="3"/>
        <v>0</v>
      </c>
      <c r="AR38" s="116">
        <f>IF($G38=Paramètres!I$21,$D38,0)</f>
        <v>0</v>
      </c>
      <c r="AS38" s="116">
        <f>IF($G38=Paramètres!I$22,$D38,0)</f>
        <v>0</v>
      </c>
      <c r="AT38" s="116">
        <f>IF($G38=Paramètres!I$23,$D38,0)</f>
        <v>0</v>
      </c>
      <c r="AU38" s="116">
        <f t="shared" si="4"/>
        <v>0</v>
      </c>
      <c r="AV38" s="116">
        <f t="shared" si="6"/>
        <v>0</v>
      </c>
      <c r="AW38" s="116">
        <f t="shared" si="7"/>
        <v>0</v>
      </c>
      <c r="AX38" s="116">
        <f t="shared" si="8"/>
        <v>0</v>
      </c>
      <c r="AY38" s="116">
        <f t="shared" si="9"/>
        <v>0</v>
      </c>
      <c r="AZ38" s="116">
        <f t="shared" si="10"/>
        <v>0</v>
      </c>
      <c r="BA38" s="116">
        <f t="shared" si="11"/>
        <v>0</v>
      </c>
      <c r="BB38" s="116">
        <f t="shared" si="12"/>
        <v>0</v>
      </c>
      <c r="BC38" s="116">
        <f t="shared" si="13"/>
        <v>0</v>
      </c>
      <c r="BD38" s="116">
        <f t="shared" si="14"/>
        <v>0</v>
      </c>
      <c r="BE38" s="116">
        <f t="shared" si="15"/>
        <v>0</v>
      </c>
      <c r="BF38" s="116">
        <f t="shared" si="16"/>
        <v>0</v>
      </c>
      <c r="BG38" s="116">
        <f t="shared" si="17"/>
        <v>0</v>
      </c>
      <c r="BH38" s="116">
        <f t="shared" si="18"/>
        <v>0</v>
      </c>
      <c r="BI38" s="116">
        <f t="shared" si="19"/>
        <v>0</v>
      </c>
      <c r="BJ38" s="116">
        <f t="shared" si="20"/>
        <v>0</v>
      </c>
      <c r="BK38" s="116">
        <f t="shared" si="21"/>
        <v>0</v>
      </c>
      <c r="BL38" s="116">
        <f t="shared" si="22"/>
        <v>0</v>
      </c>
      <c r="BM38" s="116">
        <f t="shared" si="23"/>
        <v>0</v>
      </c>
      <c r="BN38" s="116">
        <f t="shared" si="24"/>
        <v>0</v>
      </c>
      <c r="BO38" s="116">
        <f t="shared" si="25"/>
        <v>0</v>
      </c>
      <c r="BP38" s="116">
        <f t="shared" si="26"/>
        <v>0</v>
      </c>
      <c r="BQ38" s="116">
        <f t="shared" si="27"/>
        <v>0</v>
      </c>
      <c r="BR38" s="116">
        <f t="shared" si="28"/>
        <v>0</v>
      </c>
      <c r="BS38" s="116">
        <f t="shared" si="29"/>
        <v>0</v>
      </c>
    </row>
    <row r="39" spans="6:71">
      <c r="F39" s="109"/>
      <c r="J39" s="110" t="str">
        <f t="shared" si="5"/>
        <v>Transferts</v>
      </c>
      <c r="K39" s="116">
        <f>IF(MONTH($B39)=1,IF($G39=Paramètres!F$22,$D39,0),0)</f>
        <v>0</v>
      </c>
      <c r="L39" s="116">
        <f>IF(MONTH($B39)=2,IF($G39=Paramètres!$F$22,$D39,0),0)</f>
        <v>0</v>
      </c>
      <c r="M39" s="116">
        <f>IF(MONTH($B39)=3,IF($G39=Paramètres!$F$22,$D39,0),0)</f>
        <v>0</v>
      </c>
      <c r="N39" s="116">
        <f>IF(MONTH($B39)=4,IF($G39=Paramètres!$F$22,$D39,0),0)</f>
        <v>0</v>
      </c>
      <c r="O39" s="116">
        <f>IF(MONTH($B39)=5,IF($G39=Paramètres!$F$22,$D39,0),0)</f>
        <v>0</v>
      </c>
      <c r="P39" s="116">
        <f>IF(MONTH($B39)=6,IF($G39=Paramètres!$F$22,$D39,0),0)</f>
        <v>0</v>
      </c>
      <c r="Q39" s="116">
        <f>IF(MONTH($B39)=9,IF($G39=Paramètres!$F$22,$D39,0),0)</f>
        <v>0</v>
      </c>
      <c r="R39" s="116">
        <f>IF(MONTH($B39)=10,IF($G39=Paramètres!$F$22,$D39,0),0)</f>
        <v>0</v>
      </c>
      <c r="S39" s="116">
        <f>IF(MONTH($B39)=11,IF($G39=Paramètres!$F$22,$D39,0),0)</f>
        <v>0</v>
      </c>
      <c r="T39" s="116">
        <f>IF(MONTH($B39)=30,IF($G39=Paramètres!$F$22,$D39,0),0)</f>
        <v>0</v>
      </c>
      <c r="U39" s="116">
        <f>IF(MONTH($A39)=11,IF($G39=Paramètres!$D$22,$D39,0),0)</f>
        <v>0</v>
      </c>
      <c r="V39" s="116">
        <f>IF(MONTH($A39)=12,IF($G39=Paramètres!$D$22,$D39,0),0)</f>
        <v>0</v>
      </c>
      <c r="W39" s="116">
        <f>IF(MONTH($A39)=2,IF($G39=Paramètres!$D$22,$D39,0),0)</f>
        <v>0</v>
      </c>
      <c r="X39" s="116">
        <f>IF(MONTH($A39)=4,IF($G39=Paramètres!$D$22,$D39,0),0)</f>
        <v>0</v>
      </c>
      <c r="Y39" s="116">
        <f>IF($G39=Paramètres!D$21,$D39,0)</f>
        <v>0</v>
      </c>
      <c r="Z39" s="116">
        <f>IF($G39=Paramètres!D$24,$D39,0)</f>
        <v>0</v>
      </c>
      <c r="AA39" s="116">
        <f>IF($G39=Paramètres!D$23,$D39,0)</f>
        <v>0</v>
      </c>
      <c r="AB39" s="116">
        <f>IF($G39=Paramètres!D$25,$D39,0)</f>
        <v>0</v>
      </c>
      <c r="AC39" s="116">
        <f>IF($G39=Paramètres!D$26,$D39,0)</f>
        <v>0</v>
      </c>
      <c r="AD39" s="116">
        <f>IF($G39=Paramètres!D$27,$D39,0)</f>
        <v>0</v>
      </c>
      <c r="AE39" s="116">
        <f>IF($G39=Paramètres!D$28,$D39,0)</f>
        <v>0</v>
      </c>
      <c r="AF39" s="116">
        <f>IF($G39=Paramètres!D$29,$D39,0)</f>
        <v>0</v>
      </c>
      <c r="AG39" s="116">
        <f>IF($G39=Paramètres!E$21,$D39,0)</f>
        <v>0</v>
      </c>
      <c r="AH39" s="116">
        <f>IF($G39=Paramètres!E$22,$D39,0)</f>
        <v>0</v>
      </c>
      <c r="AI39" s="116">
        <f>IF($G39=Paramètres!E$23,$D39,0)</f>
        <v>0</v>
      </c>
      <c r="AJ39" s="116">
        <f>IF($G39=Paramètres!E$24,$D39,0)</f>
        <v>0</v>
      </c>
      <c r="AK39" s="116">
        <f>IF($G39=Paramètres!E$25,$D39,0)</f>
        <v>0</v>
      </c>
      <c r="AL39" s="116">
        <f>IF($G39=Paramètres!F$21,$D39,0)</f>
        <v>0</v>
      </c>
      <c r="AM39" s="116">
        <f>IF($G39=Paramètres!F$22,$D39,0)</f>
        <v>0</v>
      </c>
      <c r="AN39" s="116">
        <f>IF($G39=Paramètres!F$23,$D39,0)</f>
        <v>0</v>
      </c>
      <c r="AO39" s="116">
        <f>IF($G39=Paramètres!F$24,$D39,0)</f>
        <v>0</v>
      </c>
      <c r="AP39" s="116">
        <f t="shared" si="2"/>
        <v>0</v>
      </c>
      <c r="AQ39" s="116">
        <f t="shared" si="3"/>
        <v>0</v>
      </c>
      <c r="AR39" s="116">
        <f>IF($G39=Paramètres!I$21,$D39,0)</f>
        <v>0</v>
      </c>
      <c r="AS39" s="116">
        <f>IF($G39=Paramètres!I$22,$D39,0)</f>
        <v>0</v>
      </c>
      <c r="AT39" s="116">
        <f>IF($G39=Paramètres!I$23,$D39,0)</f>
        <v>0</v>
      </c>
      <c r="AU39" s="116">
        <f t="shared" si="4"/>
        <v>0</v>
      </c>
      <c r="AV39" s="116">
        <f t="shared" si="6"/>
        <v>0</v>
      </c>
      <c r="AW39" s="116">
        <f t="shared" si="7"/>
        <v>0</v>
      </c>
      <c r="AX39" s="116">
        <f t="shared" si="8"/>
        <v>0</v>
      </c>
      <c r="AY39" s="116">
        <f t="shared" si="9"/>
        <v>0</v>
      </c>
      <c r="AZ39" s="116">
        <f t="shared" si="10"/>
        <v>0</v>
      </c>
      <c r="BA39" s="116">
        <f t="shared" si="11"/>
        <v>0</v>
      </c>
      <c r="BB39" s="116">
        <f t="shared" si="12"/>
        <v>0</v>
      </c>
      <c r="BC39" s="116">
        <f t="shared" si="13"/>
        <v>0</v>
      </c>
      <c r="BD39" s="116">
        <f t="shared" si="14"/>
        <v>0</v>
      </c>
      <c r="BE39" s="116">
        <f t="shared" si="15"/>
        <v>0</v>
      </c>
      <c r="BF39" s="116">
        <f t="shared" si="16"/>
        <v>0</v>
      </c>
      <c r="BG39" s="116">
        <f t="shared" si="17"/>
        <v>0</v>
      </c>
      <c r="BH39" s="116">
        <f t="shared" si="18"/>
        <v>0</v>
      </c>
      <c r="BI39" s="116">
        <f t="shared" si="19"/>
        <v>0</v>
      </c>
      <c r="BJ39" s="116">
        <f t="shared" si="20"/>
        <v>0</v>
      </c>
      <c r="BK39" s="116">
        <f t="shared" si="21"/>
        <v>0</v>
      </c>
      <c r="BL39" s="116">
        <f t="shared" si="22"/>
        <v>0</v>
      </c>
      <c r="BM39" s="116">
        <f t="shared" si="23"/>
        <v>0</v>
      </c>
      <c r="BN39" s="116">
        <f t="shared" si="24"/>
        <v>0</v>
      </c>
      <c r="BO39" s="116">
        <f t="shared" si="25"/>
        <v>0</v>
      </c>
      <c r="BP39" s="116">
        <f t="shared" si="26"/>
        <v>0</v>
      </c>
      <c r="BQ39" s="116">
        <f t="shared" si="27"/>
        <v>0</v>
      </c>
      <c r="BR39" s="116">
        <f t="shared" si="28"/>
        <v>0</v>
      </c>
      <c r="BS39" s="116">
        <f t="shared" si="29"/>
        <v>0</v>
      </c>
    </row>
    <row r="40" spans="6:71">
      <c r="F40" s="109"/>
      <c r="J40" s="110" t="str">
        <f t="shared" si="5"/>
        <v>Transferts</v>
      </c>
      <c r="K40" s="116">
        <f>IF(MONTH($B40)=1,IF($G40=Paramètres!F$22,$D40,0),0)</f>
        <v>0</v>
      </c>
      <c r="L40" s="116">
        <f>IF(MONTH($B40)=2,IF($G40=Paramètres!$F$22,$D40,0),0)</f>
        <v>0</v>
      </c>
      <c r="M40" s="116">
        <f>IF(MONTH($B40)=3,IF($G40=Paramètres!$F$22,$D40,0),0)</f>
        <v>0</v>
      </c>
      <c r="N40" s="116">
        <f>IF(MONTH($B40)=4,IF($G40=Paramètres!$F$22,$D40,0),0)</f>
        <v>0</v>
      </c>
      <c r="O40" s="116">
        <f>IF(MONTH($B40)=5,IF($G40=Paramètres!$F$22,$D40,0),0)</f>
        <v>0</v>
      </c>
      <c r="P40" s="116">
        <f>IF(MONTH($B40)=6,IF($G40=Paramètres!$F$22,$D40,0),0)</f>
        <v>0</v>
      </c>
      <c r="Q40" s="116">
        <f>IF(MONTH($B40)=9,IF($G40=Paramètres!$F$22,$D40,0),0)</f>
        <v>0</v>
      </c>
      <c r="R40" s="116">
        <f>IF(MONTH($B40)=10,IF($G40=Paramètres!$F$22,$D40,0),0)</f>
        <v>0</v>
      </c>
      <c r="S40" s="116">
        <f>IF(MONTH($B40)=11,IF($G40=Paramètres!$F$22,$D40,0),0)</f>
        <v>0</v>
      </c>
      <c r="T40" s="116">
        <f>IF(MONTH($B40)=30,IF($G40=Paramètres!$F$22,$D40,0),0)</f>
        <v>0</v>
      </c>
      <c r="U40" s="116">
        <f>IF(MONTH($A40)=11,IF($G40=Paramètres!$D$22,$D40,0),0)</f>
        <v>0</v>
      </c>
      <c r="V40" s="116">
        <f>IF(MONTH($A40)=12,IF($G40=Paramètres!$D$22,$D40,0),0)</f>
        <v>0</v>
      </c>
      <c r="W40" s="116">
        <f>IF(MONTH($A40)=2,IF($G40=Paramètres!$D$22,$D40,0),0)</f>
        <v>0</v>
      </c>
      <c r="X40" s="116">
        <f>IF(MONTH($A40)=4,IF($G40=Paramètres!$D$22,$D40,0),0)</f>
        <v>0</v>
      </c>
      <c r="Y40" s="116">
        <f>IF($G40=Paramètres!D$21,$D40,0)</f>
        <v>0</v>
      </c>
      <c r="Z40" s="116">
        <f>IF($G40=Paramètres!D$24,$D40,0)</f>
        <v>0</v>
      </c>
      <c r="AA40" s="116">
        <f>IF($G40=Paramètres!D$23,$D40,0)</f>
        <v>0</v>
      </c>
      <c r="AB40" s="116">
        <f>IF($G40=Paramètres!D$25,$D40,0)</f>
        <v>0</v>
      </c>
      <c r="AC40" s="116">
        <f>IF($G40=Paramètres!D$26,$D40,0)</f>
        <v>0</v>
      </c>
      <c r="AD40" s="116">
        <f>IF($G40=Paramètres!D$27,$D40,0)</f>
        <v>0</v>
      </c>
      <c r="AE40" s="116">
        <f>IF($G40=Paramètres!D$28,$D40,0)</f>
        <v>0</v>
      </c>
      <c r="AF40" s="116">
        <f>IF($G40=Paramètres!D$29,$D40,0)</f>
        <v>0</v>
      </c>
      <c r="AG40" s="116">
        <f>IF($G40=Paramètres!E$21,$D40,0)</f>
        <v>0</v>
      </c>
      <c r="AH40" s="116">
        <f>IF($G40=Paramètres!E$22,$D40,0)</f>
        <v>0</v>
      </c>
      <c r="AI40" s="116">
        <f>IF($G40=Paramètres!E$23,$D40,0)</f>
        <v>0</v>
      </c>
      <c r="AJ40" s="116">
        <f>IF($G40=Paramètres!E$24,$D40,0)</f>
        <v>0</v>
      </c>
      <c r="AK40" s="116">
        <f>IF($G40=Paramètres!E$25,$D40,0)</f>
        <v>0</v>
      </c>
      <c r="AL40" s="116">
        <f>IF($G40=Paramètres!F$21,$D40,0)</f>
        <v>0</v>
      </c>
      <c r="AM40" s="116">
        <f>IF($G40=Paramètres!F$22,$D40,0)</f>
        <v>0</v>
      </c>
      <c r="AN40" s="116">
        <f>IF($G40=Paramètres!F$23,$D40,0)</f>
        <v>0</v>
      </c>
      <c r="AO40" s="116">
        <f>IF($G40=Paramètres!F$24,$D40,0)</f>
        <v>0</v>
      </c>
      <c r="AP40" s="116">
        <f t="shared" si="2"/>
        <v>0</v>
      </c>
      <c r="AQ40" s="116">
        <f t="shared" si="3"/>
        <v>0</v>
      </c>
      <c r="AR40" s="116">
        <f>IF($G40=Paramètres!I$21,$D40,0)</f>
        <v>0</v>
      </c>
      <c r="AS40" s="116">
        <f>IF($G40=Paramètres!I$22,$D40,0)</f>
        <v>0</v>
      </c>
      <c r="AT40" s="116">
        <f>IF($G40=Paramètres!I$23,$D40,0)</f>
        <v>0</v>
      </c>
      <c r="AU40" s="116">
        <f t="shared" si="4"/>
        <v>0</v>
      </c>
      <c r="AV40" s="116">
        <f t="shared" si="6"/>
        <v>0</v>
      </c>
      <c r="AW40" s="116">
        <f t="shared" si="7"/>
        <v>0</v>
      </c>
      <c r="AX40" s="116">
        <f t="shared" si="8"/>
        <v>0</v>
      </c>
      <c r="AY40" s="116">
        <f t="shared" si="9"/>
        <v>0</v>
      </c>
      <c r="AZ40" s="116">
        <f t="shared" si="10"/>
        <v>0</v>
      </c>
      <c r="BA40" s="116">
        <f t="shared" si="11"/>
        <v>0</v>
      </c>
      <c r="BB40" s="116">
        <f t="shared" si="12"/>
        <v>0</v>
      </c>
      <c r="BC40" s="116">
        <f t="shared" si="13"/>
        <v>0</v>
      </c>
      <c r="BD40" s="116">
        <f t="shared" si="14"/>
        <v>0</v>
      </c>
      <c r="BE40" s="116">
        <f t="shared" si="15"/>
        <v>0</v>
      </c>
      <c r="BF40" s="116">
        <f t="shared" si="16"/>
        <v>0</v>
      </c>
      <c r="BG40" s="116">
        <f t="shared" si="17"/>
        <v>0</v>
      </c>
      <c r="BH40" s="116">
        <f t="shared" si="18"/>
        <v>0</v>
      </c>
      <c r="BI40" s="116">
        <f t="shared" si="19"/>
        <v>0</v>
      </c>
      <c r="BJ40" s="116">
        <f t="shared" si="20"/>
        <v>0</v>
      </c>
      <c r="BK40" s="116">
        <f t="shared" si="21"/>
        <v>0</v>
      </c>
      <c r="BL40" s="116">
        <f t="shared" si="22"/>
        <v>0</v>
      </c>
      <c r="BM40" s="116">
        <f t="shared" si="23"/>
        <v>0</v>
      </c>
      <c r="BN40" s="116">
        <f t="shared" si="24"/>
        <v>0</v>
      </c>
      <c r="BO40" s="116">
        <f t="shared" si="25"/>
        <v>0</v>
      </c>
      <c r="BP40" s="116">
        <f t="shared" si="26"/>
        <v>0</v>
      </c>
      <c r="BQ40" s="116">
        <f t="shared" si="27"/>
        <v>0</v>
      </c>
      <c r="BR40" s="116">
        <f t="shared" si="28"/>
        <v>0</v>
      </c>
      <c r="BS40" s="116">
        <f t="shared" si="29"/>
        <v>0</v>
      </c>
    </row>
    <row r="41" spans="6:71">
      <c r="F41" s="109"/>
      <c r="J41" s="110" t="str">
        <f t="shared" si="5"/>
        <v>Transferts</v>
      </c>
      <c r="K41" s="116">
        <f>IF(MONTH($B41)=1,IF($G41=Paramètres!F$22,$D41,0),0)</f>
        <v>0</v>
      </c>
      <c r="L41" s="116">
        <f>IF(MONTH($B41)=2,IF($G41=Paramètres!$F$22,$D41,0),0)</f>
        <v>0</v>
      </c>
      <c r="M41" s="116">
        <f>IF(MONTH($B41)=3,IF($G41=Paramètres!$F$22,$D41,0),0)</f>
        <v>0</v>
      </c>
      <c r="N41" s="116">
        <f>IF(MONTH($B41)=4,IF($G41=Paramètres!$F$22,$D41,0),0)</f>
        <v>0</v>
      </c>
      <c r="O41" s="116">
        <f>IF(MONTH($B41)=5,IF($G41=Paramètres!$F$22,$D41,0),0)</f>
        <v>0</v>
      </c>
      <c r="P41" s="116">
        <f>IF(MONTH($B41)=6,IF($G41=Paramètres!$F$22,$D41,0),0)</f>
        <v>0</v>
      </c>
      <c r="Q41" s="116">
        <f>IF(MONTH($B41)=9,IF($G41=Paramètres!$F$22,$D41,0),0)</f>
        <v>0</v>
      </c>
      <c r="R41" s="116">
        <f>IF(MONTH($B41)=10,IF($G41=Paramètres!$F$22,$D41,0),0)</f>
        <v>0</v>
      </c>
      <c r="S41" s="116">
        <f>IF(MONTH($B41)=11,IF($G41=Paramètres!$F$22,$D41,0),0)</f>
        <v>0</v>
      </c>
      <c r="T41" s="116">
        <f>IF(MONTH($B41)=30,IF($G41=Paramètres!$F$22,$D41,0),0)</f>
        <v>0</v>
      </c>
      <c r="U41" s="116">
        <f>IF(MONTH($A41)=11,IF($G41=Paramètres!$D$22,$D41,0),0)</f>
        <v>0</v>
      </c>
      <c r="V41" s="116">
        <f>IF(MONTH($A41)=12,IF($G41=Paramètres!$D$22,$D41,0),0)</f>
        <v>0</v>
      </c>
      <c r="W41" s="116">
        <f>IF(MONTH($A41)=2,IF($G41=Paramètres!$D$22,$D41,0),0)</f>
        <v>0</v>
      </c>
      <c r="X41" s="116">
        <f>IF(MONTH($A41)=4,IF($G41=Paramètres!$D$22,$D41,0),0)</f>
        <v>0</v>
      </c>
      <c r="Y41" s="116">
        <f>IF($G41=Paramètres!D$21,$D41,0)</f>
        <v>0</v>
      </c>
      <c r="Z41" s="116">
        <f>IF($G41=Paramètres!D$24,$D41,0)</f>
        <v>0</v>
      </c>
      <c r="AA41" s="116">
        <f>IF($G41=Paramètres!D$23,$D41,0)</f>
        <v>0</v>
      </c>
      <c r="AB41" s="116">
        <f>IF($G41=Paramètres!D$25,$D41,0)</f>
        <v>0</v>
      </c>
      <c r="AC41" s="116">
        <f>IF($G41=Paramètres!D$26,$D41,0)</f>
        <v>0</v>
      </c>
      <c r="AD41" s="116">
        <f>IF($G41=Paramètres!D$27,$D41,0)</f>
        <v>0</v>
      </c>
      <c r="AE41" s="116">
        <f>IF($G41=Paramètres!D$28,$D41,0)</f>
        <v>0</v>
      </c>
      <c r="AF41" s="116">
        <f>IF($G41=Paramètres!D$29,$D41,0)</f>
        <v>0</v>
      </c>
      <c r="AG41" s="116">
        <f>IF($G41=Paramètres!E$21,$D41,0)</f>
        <v>0</v>
      </c>
      <c r="AH41" s="116">
        <f>IF($G41=Paramètres!E$22,$D41,0)</f>
        <v>0</v>
      </c>
      <c r="AI41" s="116">
        <f>IF($G41=Paramètres!E$23,$D41,0)</f>
        <v>0</v>
      </c>
      <c r="AJ41" s="116">
        <f>IF($G41=Paramètres!E$24,$D41,0)</f>
        <v>0</v>
      </c>
      <c r="AK41" s="116">
        <f>IF($G41=Paramètres!E$25,$D41,0)</f>
        <v>0</v>
      </c>
      <c r="AL41" s="116">
        <f>IF($G41=Paramètres!F$21,$D41,0)</f>
        <v>0</v>
      </c>
      <c r="AM41" s="116">
        <f>IF($G41=Paramètres!F$22,$D41,0)</f>
        <v>0</v>
      </c>
      <c r="AN41" s="116">
        <f>IF($G41=Paramètres!F$23,$D41,0)</f>
        <v>0</v>
      </c>
      <c r="AO41" s="116">
        <f>IF($G41=Paramètres!F$24,$D41,0)</f>
        <v>0</v>
      </c>
      <c r="AP41" s="116">
        <f t="shared" si="2"/>
        <v>0</v>
      </c>
      <c r="AQ41" s="116">
        <f t="shared" si="3"/>
        <v>0</v>
      </c>
      <c r="AR41" s="116">
        <f>IF($G41=Paramètres!I$21,$D41,0)</f>
        <v>0</v>
      </c>
      <c r="AS41" s="116">
        <f>IF($G41=Paramètres!I$22,$D41,0)</f>
        <v>0</v>
      </c>
      <c r="AT41" s="116">
        <f>IF($G41=Paramètres!I$23,$D41,0)</f>
        <v>0</v>
      </c>
      <c r="AU41" s="116">
        <f t="shared" si="4"/>
        <v>0</v>
      </c>
      <c r="AV41" s="116">
        <f t="shared" si="6"/>
        <v>0</v>
      </c>
      <c r="AW41" s="116">
        <f t="shared" si="7"/>
        <v>0</v>
      </c>
      <c r="AX41" s="116">
        <f t="shared" si="8"/>
        <v>0</v>
      </c>
      <c r="AY41" s="116">
        <f t="shared" si="9"/>
        <v>0</v>
      </c>
      <c r="AZ41" s="116">
        <f t="shared" si="10"/>
        <v>0</v>
      </c>
      <c r="BA41" s="116">
        <f t="shared" si="11"/>
        <v>0</v>
      </c>
      <c r="BB41" s="116">
        <f t="shared" si="12"/>
        <v>0</v>
      </c>
      <c r="BC41" s="116">
        <f t="shared" si="13"/>
        <v>0</v>
      </c>
      <c r="BD41" s="116">
        <f t="shared" si="14"/>
        <v>0</v>
      </c>
      <c r="BE41" s="116">
        <f t="shared" si="15"/>
        <v>0</v>
      </c>
      <c r="BF41" s="116">
        <f t="shared" si="16"/>
        <v>0</v>
      </c>
      <c r="BG41" s="116">
        <f t="shared" si="17"/>
        <v>0</v>
      </c>
      <c r="BH41" s="116">
        <f t="shared" si="18"/>
        <v>0</v>
      </c>
      <c r="BI41" s="116">
        <f t="shared" si="19"/>
        <v>0</v>
      </c>
      <c r="BJ41" s="116">
        <f t="shared" si="20"/>
        <v>0</v>
      </c>
      <c r="BK41" s="116">
        <f t="shared" si="21"/>
        <v>0</v>
      </c>
      <c r="BL41" s="116">
        <f t="shared" si="22"/>
        <v>0</v>
      </c>
      <c r="BM41" s="116">
        <f t="shared" si="23"/>
        <v>0</v>
      </c>
      <c r="BN41" s="116">
        <f t="shared" si="24"/>
        <v>0</v>
      </c>
      <c r="BO41" s="116">
        <f t="shared" si="25"/>
        <v>0</v>
      </c>
      <c r="BP41" s="116">
        <f t="shared" si="26"/>
        <v>0</v>
      </c>
      <c r="BQ41" s="116">
        <f t="shared" si="27"/>
        <v>0</v>
      </c>
      <c r="BR41" s="116">
        <f t="shared" si="28"/>
        <v>0</v>
      </c>
      <c r="BS41" s="116">
        <f t="shared" si="29"/>
        <v>0</v>
      </c>
    </row>
    <row r="42" spans="6:71">
      <c r="F42" s="109"/>
      <c r="J42" s="110" t="str">
        <f t="shared" si="5"/>
        <v>Transferts</v>
      </c>
      <c r="K42" s="116">
        <f>IF(MONTH($B42)=1,IF($G42=Paramètres!F$22,$D42,0),0)</f>
        <v>0</v>
      </c>
      <c r="L42" s="116">
        <f>IF(MONTH($B42)=2,IF($G42=Paramètres!$F$22,$D42,0),0)</f>
        <v>0</v>
      </c>
      <c r="M42" s="116">
        <f>IF(MONTH($B42)=3,IF($G42=Paramètres!$F$22,$D42,0),0)</f>
        <v>0</v>
      </c>
      <c r="N42" s="116">
        <f>IF(MONTH($B42)=4,IF($G42=Paramètres!$F$22,$D42,0),0)</f>
        <v>0</v>
      </c>
      <c r="O42" s="116">
        <f>IF(MONTH($B42)=5,IF($G42=Paramètres!$F$22,$D42,0),0)</f>
        <v>0</v>
      </c>
      <c r="P42" s="116">
        <f>IF(MONTH($B42)=6,IF($G42=Paramètres!$F$22,$D42,0),0)</f>
        <v>0</v>
      </c>
      <c r="Q42" s="116">
        <f>IF(MONTH($B42)=9,IF($G42=Paramètres!$F$22,$D42,0),0)</f>
        <v>0</v>
      </c>
      <c r="R42" s="116">
        <f>IF(MONTH($B42)=10,IF($G42=Paramètres!$F$22,$D42,0),0)</f>
        <v>0</v>
      </c>
      <c r="S42" s="116">
        <f>IF(MONTH($B42)=11,IF($G42=Paramètres!$F$22,$D42,0),0)</f>
        <v>0</v>
      </c>
      <c r="T42" s="116">
        <f>IF(MONTH($B42)=30,IF($G42=Paramètres!$F$22,$D42,0),0)</f>
        <v>0</v>
      </c>
      <c r="U42" s="116">
        <f>IF(MONTH($A42)=11,IF($G42=Paramètres!$D$22,$D42,0),0)</f>
        <v>0</v>
      </c>
      <c r="V42" s="116">
        <f>IF(MONTH($A42)=12,IF($G42=Paramètres!$D$22,$D42,0),0)</f>
        <v>0</v>
      </c>
      <c r="W42" s="116">
        <f>IF(MONTH($A42)=2,IF($G42=Paramètres!$D$22,$D42,0),0)</f>
        <v>0</v>
      </c>
      <c r="X42" s="116">
        <f>IF(MONTH($A42)=4,IF($G42=Paramètres!$D$22,$D42,0),0)</f>
        <v>0</v>
      </c>
      <c r="Y42" s="116">
        <f>IF($G42=Paramètres!D$21,$D42,0)</f>
        <v>0</v>
      </c>
      <c r="Z42" s="116">
        <f>IF($G42=Paramètres!D$24,$D42,0)</f>
        <v>0</v>
      </c>
      <c r="AA42" s="116">
        <f>IF($G42=Paramètres!D$23,$D42,0)</f>
        <v>0</v>
      </c>
      <c r="AB42" s="116">
        <f>IF($G42=Paramètres!D$25,$D42,0)</f>
        <v>0</v>
      </c>
      <c r="AC42" s="116">
        <f>IF($G42=Paramètres!D$26,$D42,0)</f>
        <v>0</v>
      </c>
      <c r="AD42" s="116">
        <f>IF($G42=Paramètres!D$27,$D42,0)</f>
        <v>0</v>
      </c>
      <c r="AE42" s="116">
        <f>IF($G42=Paramètres!D$28,$D42,0)</f>
        <v>0</v>
      </c>
      <c r="AF42" s="116">
        <f>IF($G42=Paramètres!D$29,$D42,0)</f>
        <v>0</v>
      </c>
      <c r="AG42" s="116">
        <f>IF($G42=Paramètres!E$21,$D42,0)</f>
        <v>0</v>
      </c>
      <c r="AH42" s="116">
        <f>IF($G42=Paramètres!E$22,$D42,0)</f>
        <v>0</v>
      </c>
      <c r="AI42" s="116">
        <f>IF($G42=Paramètres!E$23,$D42,0)</f>
        <v>0</v>
      </c>
      <c r="AJ42" s="116">
        <f>IF($G42=Paramètres!E$24,$D42,0)</f>
        <v>0</v>
      </c>
      <c r="AK42" s="116">
        <f>IF($G42=Paramètres!E$25,$D42,0)</f>
        <v>0</v>
      </c>
      <c r="AL42" s="116">
        <f>IF($G42=Paramètres!F$21,$D42,0)</f>
        <v>0</v>
      </c>
      <c r="AM42" s="116">
        <f>IF($G42=Paramètres!F$22,$D42,0)</f>
        <v>0</v>
      </c>
      <c r="AN42" s="116">
        <f>IF($G42=Paramètres!F$23,$D42,0)</f>
        <v>0</v>
      </c>
      <c r="AO42" s="116">
        <f>IF($G42=Paramètres!F$24,$D42,0)</f>
        <v>0</v>
      </c>
      <c r="AP42" s="116">
        <f t="shared" si="2"/>
        <v>0</v>
      </c>
      <c r="AQ42" s="116">
        <f t="shared" si="3"/>
        <v>0</v>
      </c>
      <c r="AR42" s="116">
        <f>IF($G42=Paramètres!I$21,$D42,0)</f>
        <v>0</v>
      </c>
      <c r="AS42" s="116">
        <f>IF($G42=Paramètres!I$22,$D42,0)</f>
        <v>0</v>
      </c>
      <c r="AT42" s="116">
        <f>IF($G42=Paramètres!I$23,$D42,0)</f>
        <v>0</v>
      </c>
      <c r="AU42" s="116">
        <f t="shared" si="4"/>
        <v>0</v>
      </c>
      <c r="AV42" s="116">
        <f t="shared" si="6"/>
        <v>0</v>
      </c>
      <c r="AW42" s="116">
        <f t="shared" si="7"/>
        <v>0</v>
      </c>
      <c r="AX42" s="116">
        <f t="shared" si="8"/>
        <v>0</v>
      </c>
      <c r="AY42" s="116">
        <f t="shared" si="9"/>
        <v>0</v>
      </c>
      <c r="AZ42" s="116">
        <f t="shared" si="10"/>
        <v>0</v>
      </c>
      <c r="BA42" s="116">
        <f t="shared" si="11"/>
        <v>0</v>
      </c>
      <c r="BB42" s="116">
        <f t="shared" si="12"/>
        <v>0</v>
      </c>
      <c r="BC42" s="116">
        <f t="shared" si="13"/>
        <v>0</v>
      </c>
      <c r="BD42" s="116">
        <f t="shared" si="14"/>
        <v>0</v>
      </c>
      <c r="BE42" s="116">
        <f t="shared" si="15"/>
        <v>0</v>
      </c>
      <c r="BF42" s="116">
        <f t="shared" si="16"/>
        <v>0</v>
      </c>
      <c r="BG42" s="116">
        <f t="shared" si="17"/>
        <v>0</v>
      </c>
      <c r="BH42" s="116">
        <f t="shared" si="18"/>
        <v>0</v>
      </c>
      <c r="BI42" s="116">
        <f t="shared" si="19"/>
        <v>0</v>
      </c>
      <c r="BJ42" s="116">
        <f t="shared" si="20"/>
        <v>0</v>
      </c>
      <c r="BK42" s="116">
        <f t="shared" si="21"/>
        <v>0</v>
      </c>
      <c r="BL42" s="116">
        <f t="shared" si="22"/>
        <v>0</v>
      </c>
      <c r="BM42" s="116">
        <f t="shared" si="23"/>
        <v>0</v>
      </c>
      <c r="BN42" s="116">
        <f t="shared" si="24"/>
        <v>0</v>
      </c>
      <c r="BO42" s="116">
        <f t="shared" si="25"/>
        <v>0</v>
      </c>
      <c r="BP42" s="116">
        <f t="shared" si="26"/>
        <v>0</v>
      </c>
      <c r="BQ42" s="116">
        <f t="shared" si="27"/>
        <v>0</v>
      </c>
      <c r="BR42" s="116">
        <f t="shared" si="28"/>
        <v>0</v>
      </c>
      <c r="BS42" s="116">
        <f t="shared" si="29"/>
        <v>0</v>
      </c>
    </row>
    <row r="43" spans="6:71">
      <c r="F43" s="109"/>
      <c r="J43" s="110" t="str">
        <f t="shared" si="5"/>
        <v>Transferts</v>
      </c>
      <c r="K43" s="116">
        <f>IF(MONTH($B43)=1,IF($G43=Paramètres!F$22,$D43,0),0)</f>
        <v>0</v>
      </c>
      <c r="L43" s="116">
        <f>IF(MONTH($B43)=2,IF($G43=Paramètres!$F$22,$D43,0),0)</f>
        <v>0</v>
      </c>
      <c r="M43" s="116">
        <f>IF(MONTH($B43)=3,IF($G43=Paramètres!$F$22,$D43,0),0)</f>
        <v>0</v>
      </c>
      <c r="N43" s="116">
        <f>IF(MONTH($B43)=4,IF($G43=Paramètres!$F$22,$D43,0),0)</f>
        <v>0</v>
      </c>
      <c r="O43" s="116">
        <f>IF(MONTH($B43)=5,IF($G43=Paramètres!$F$22,$D43,0),0)</f>
        <v>0</v>
      </c>
      <c r="P43" s="116">
        <f>IF(MONTH($B43)=6,IF($G43=Paramètres!$F$22,$D43,0),0)</f>
        <v>0</v>
      </c>
      <c r="Q43" s="116">
        <f>IF(MONTH($B43)=9,IF($G43=Paramètres!$F$22,$D43,0),0)</f>
        <v>0</v>
      </c>
      <c r="R43" s="116">
        <f>IF(MONTH($B43)=10,IF($G43=Paramètres!$F$22,$D43,0),0)</f>
        <v>0</v>
      </c>
      <c r="S43" s="116">
        <f>IF(MONTH($B43)=11,IF($G43=Paramètres!$F$22,$D43,0),0)</f>
        <v>0</v>
      </c>
      <c r="T43" s="116">
        <f>IF(MONTH($B43)=30,IF($G43=Paramètres!$F$22,$D43,0),0)</f>
        <v>0</v>
      </c>
      <c r="U43" s="116">
        <f>IF(MONTH($A43)=11,IF($G43=Paramètres!$D$22,$D43,0),0)</f>
        <v>0</v>
      </c>
      <c r="V43" s="116">
        <f>IF(MONTH($A43)=12,IF($G43=Paramètres!$D$22,$D43,0),0)</f>
        <v>0</v>
      </c>
      <c r="W43" s="116">
        <f>IF(MONTH($A43)=2,IF($G43=Paramètres!$D$22,$D43,0),0)</f>
        <v>0</v>
      </c>
      <c r="X43" s="116">
        <f>IF(MONTH($A43)=4,IF($G43=Paramètres!$D$22,$D43,0),0)</f>
        <v>0</v>
      </c>
      <c r="Y43" s="116">
        <f>IF($G43=Paramètres!D$21,$D43,0)</f>
        <v>0</v>
      </c>
      <c r="Z43" s="116">
        <f>IF($G43=Paramètres!D$24,$D43,0)</f>
        <v>0</v>
      </c>
      <c r="AA43" s="116">
        <f>IF($G43=Paramètres!D$23,$D43,0)</f>
        <v>0</v>
      </c>
      <c r="AB43" s="116">
        <f>IF($G43=Paramètres!D$25,$D43,0)</f>
        <v>0</v>
      </c>
      <c r="AC43" s="116">
        <f>IF($G43=Paramètres!D$26,$D43,0)</f>
        <v>0</v>
      </c>
      <c r="AD43" s="116">
        <f>IF($G43=Paramètres!D$27,$D43,0)</f>
        <v>0</v>
      </c>
      <c r="AE43" s="116">
        <f>IF($G43=Paramètres!D$28,$D43,0)</f>
        <v>0</v>
      </c>
      <c r="AF43" s="116">
        <f>IF($G43=Paramètres!D$29,$D43,0)</f>
        <v>0</v>
      </c>
      <c r="AG43" s="116">
        <f>IF($G43=Paramètres!E$21,$D43,0)</f>
        <v>0</v>
      </c>
      <c r="AH43" s="116">
        <f>IF($G43=Paramètres!E$22,$D43,0)</f>
        <v>0</v>
      </c>
      <c r="AI43" s="116">
        <f>IF($G43=Paramètres!E$23,$D43,0)</f>
        <v>0</v>
      </c>
      <c r="AJ43" s="116">
        <f>IF($G43=Paramètres!E$24,$D43,0)</f>
        <v>0</v>
      </c>
      <c r="AK43" s="116">
        <f>IF($G43=Paramètres!E$25,$D43,0)</f>
        <v>0</v>
      </c>
      <c r="AL43" s="116">
        <f>IF($G43=Paramètres!F$21,$D43,0)</f>
        <v>0</v>
      </c>
      <c r="AM43" s="116">
        <f>IF($G43=Paramètres!F$22,$D43,0)</f>
        <v>0</v>
      </c>
      <c r="AN43" s="116">
        <f>IF($G43=Paramètres!F$23,$D43,0)</f>
        <v>0</v>
      </c>
      <c r="AO43" s="116">
        <f>IF($G43=Paramètres!F$24,$D43,0)</f>
        <v>0</v>
      </c>
      <c r="AP43" s="116">
        <f t="shared" si="2"/>
        <v>0</v>
      </c>
      <c r="AQ43" s="116">
        <f t="shared" si="3"/>
        <v>0</v>
      </c>
      <c r="AR43" s="116">
        <f>IF($G43=Paramètres!I$21,$D43,0)</f>
        <v>0</v>
      </c>
      <c r="AS43" s="116">
        <f>IF($G43=Paramètres!I$22,$D43,0)</f>
        <v>0</v>
      </c>
      <c r="AT43" s="116">
        <f>IF($G43=Paramètres!I$23,$D43,0)</f>
        <v>0</v>
      </c>
      <c r="AU43" s="116">
        <f t="shared" si="4"/>
        <v>0</v>
      </c>
      <c r="AV43" s="116">
        <f t="shared" si="6"/>
        <v>0</v>
      </c>
      <c r="AW43" s="116">
        <f t="shared" si="7"/>
        <v>0</v>
      </c>
      <c r="AX43" s="116">
        <f t="shared" si="8"/>
        <v>0</v>
      </c>
      <c r="AY43" s="116">
        <f t="shared" si="9"/>
        <v>0</v>
      </c>
      <c r="AZ43" s="116">
        <f t="shared" si="10"/>
        <v>0</v>
      </c>
      <c r="BA43" s="116">
        <f t="shared" si="11"/>
        <v>0</v>
      </c>
      <c r="BB43" s="116">
        <f t="shared" si="12"/>
        <v>0</v>
      </c>
      <c r="BC43" s="116">
        <f t="shared" si="13"/>
        <v>0</v>
      </c>
      <c r="BD43" s="116">
        <f t="shared" si="14"/>
        <v>0</v>
      </c>
      <c r="BE43" s="116">
        <f t="shared" si="15"/>
        <v>0</v>
      </c>
      <c r="BF43" s="116">
        <f t="shared" si="16"/>
        <v>0</v>
      </c>
      <c r="BG43" s="116">
        <f t="shared" si="17"/>
        <v>0</v>
      </c>
      <c r="BH43" s="116">
        <f t="shared" si="18"/>
        <v>0</v>
      </c>
      <c r="BI43" s="116">
        <f t="shared" si="19"/>
        <v>0</v>
      </c>
      <c r="BJ43" s="116">
        <f t="shared" si="20"/>
        <v>0</v>
      </c>
      <c r="BK43" s="116">
        <f t="shared" si="21"/>
        <v>0</v>
      </c>
      <c r="BL43" s="116">
        <f t="shared" si="22"/>
        <v>0</v>
      </c>
      <c r="BM43" s="116">
        <f t="shared" si="23"/>
        <v>0</v>
      </c>
      <c r="BN43" s="116">
        <f t="shared" si="24"/>
        <v>0</v>
      </c>
      <c r="BO43" s="116">
        <f t="shared" si="25"/>
        <v>0</v>
      </c>
      <c r="BP43" s="116">
        <f t="shared" si="26"/>
        <v>0</v>
      </c>
      <c r="BQ43" s="116">
        <f t="shared" si="27"/>
        <v>0</v>
      </c>
      <c r="BR43" s="116">
        <f t="shared" si="28"/>
        <v>0</v>
      </c>
      <c r="BS43" s="116">
        <f t="shared" si="29"/>
        <v>0</v>
      </c>
    </row>
    <row r="44" spans="6:71">
      <c r="F44" s="109"/>
      <c r="J44" s="110" t="str">
        <f t="shared" si="5"/>
        <v>Transferts</v>
      </c>
      <c r="K44" s="116">
        <f>IF(MONTH($B44)=1,IF($G44=Paramètres!F$22,$D44,0),0)</f>
        <v>0</v>
      </c>
      <c r="L44" s="116">
        <f>IF(MONTH($B44)=2,IF($G44=Paramètres!$F$22,$D44,0),0)</f>
        <v>0</v>
      </c>
      <c r="M44" s="116">
        <f>IF(MONTH($B44)=3,IF($G44=Paramètres!$F$22,$D44,0),0)</f>
        <v>0</v>
      </c>
      <c r="N44" s="116">
        <f>IF(MONTH($B44)=4,IF($G44=Paramètres!$F$22,$D44,0),0)</f>
        <v>0</v>
      </c>
      <c r="O44" s="116">
        <f>IF(MONTH($B44)=5,IF($G44=Paramètres!$F$22,$D44,0),0)</f>
        <v>0</v>
      </c>
      <c r="P44" s="116">
        <f>IF(MONTH($B44)=6,IF($G44=Paramètres!$F$22,$D44,0),0)</f>
        <v>0</v>
      </c>
      <c r="Q44" s="116">
        <f>IF(MONTH($B44)=9,IF($G44=Paramètres!$F$22,$D44,0),0)</f>
        <v>0</v>
      </c>
      <c r="R44" s="116">
        <f>IF(MONTH($B44)=10,IF($G44=Paramètres!$F$22,$D44,0),0)</f>
        <v>0</v>
      </c>
      <c r="S44" s="116">
        <f>IF(MONTH($B44)=11,IF($G44=Paramètres!$F$22,$D44,0),0)</f>
        <v>0</v>
      </c>
      <c r="T44" s="116">
        <f>IF(MONTH($B44)=30,IF($G44=Paramètres!$F$22,$D44,0),0)</f>
        <v>0</v>
      </c>
      <c r="U44" s="116">
        <f>IF(MONTH($A44)=11,IF($G44=Paramètres!$D$22,$D44,0),0)</f>
        <v>0</v>
      </c>
      <c r="V44" s="116">
        <f>IF(MONTH($A44)=12,IF($G44=Paramètres!$D$22,$D44,0),0)</f>
        <v>0</v>
      </c>
      <c r="W44" s="116">
        <f>IF(MONTH($A44)=2,IF($G44=Paramètres!$D$22,$D44,0),0)</f>
        <v>0</v>
      </c>
      <c r="X44" s="116">
        <f>IF(MONTH($A44)=4,IF($G44=Paramètres!$D$22,$D44,0),0)</f>
        <v>0</v>
      </c>
      <c r="Y44" s="116">
        <f>IF($G44=Paramètres!D$21,$D44,0)</f>
        <v>0</v>
      </c>
      <c r="Z44" s="116">
        <f>IF($G44=Paramètres!D$24,$D44,0)</f>
        <v>0</v>
      </c>
      <c r="AA44" s="116">
        <f>IF($G44=Paramètres!D$23,$D44,0)</f>
        <v>0</v>
      </c>
      <c r="AB44" s="116">
        <f>IF($G44=Paramètres!D$25,$D44,0)</f>
        <v>0</v>
      </c>
      <c r="AC44" s="116">
        <f>IF($G44=Paramètres!D$26,$D44,0)</f>
        <v>0</v>
      </c>
      <c r="AD44" s="116">
        <f>IF($G44=Paramètres!D$27,$D44,0)</f>
        <v>0</v>
      </c>
      <c r="AE44" s="116">
        <f>IF($G44=Paramètres!D$28,$D44,0)</f>
        <v>0</v>
      </c>
      <c r="AF44" s="116">
        <f>IF($G44=Paramètres!D$29,$D44,0)</f>
        <v>0</v>
      </c>
      <c r="AG44" s="116">
        <f>IF($G44=Paramètres!E$21,$D44,0)</f>
        <v>0</v>
      </c>
      <c r="AH44" s="116">
        <f>IF($G44=Paramètres!E$22,$D44,0)</f>
        <v>0</v>
      </c>
      <c r="AI44" s="116">
        <f>IF($G44=Paramètres!E$23,$D44,0)</f>
        <v>0</v>
      </c>
      <c r="AJ44" s="116">
        <f>IF($G44=Paramètres!E$24,$D44,0)</f>
        <v>0</v>
      </c>
      <c r="AK44" s="116">
        <f>IF($G44=Paramètres!E$25,$D44,0)</f>
        <v>0</v>
      </c>
      <c r="AL44" s="116">
        <f>IF($G44=Paramètres!F$21,$D44,0)</f>
        <v>0</v>
      </c>
      <c r="AM44" s="116">
        <f>IF($G44=Paramètres!F$22,$D44,0)</f>
        <v>0</v>
      </c>
      <c r="AN44" s="116">
        <f>IF($G44=Paramètres!F$23,$D44,0)</f>
        <v>0</v>
      </c>
      <c r="AO44" s="116">
        <f>IF($G44=Paramètres!F$24,$D44,0)</f>
        <v>0</v>
      </c>
      <c r="AP44" s="116">
        <f t="shared" si="2"/>
        <v>0</v>
      </c>
      <c r="AQ44" s="116">
        <f t="shared" si="3"/>
        <v>0</v>
      </c>
      <c r="AR44" s="116">
        <f>IF($G44=Paramètres!I$21,$D44,0)</f>
        <v>0</v>
      </c>
      <c r="AS44" s="116">
        <f>IF($G44=Paramètres!I$22,$D44,0)</f>
        <v>0</v>
      </c>
      <c r="AT44" s="116">
        <f>IF($G44=Paramètres!I$23,$D44,0)</f>
        <v>0</v>
      </c>
      <c r="AU44" s="116">
        <f t="shared" si="4"/>
        <v>0</v>
      </c>
      <c r="AV44" s="116">
        <f t="shared" si="6"/>
        <v>0</v>
      </c>
      <c r="AW44" s="116">
        <f t="shared" si="7"/>
        <v>0</v>
      </c>
      <c r="AX44" s="116">
        <f t="shared" si="8"/>
        <v>0</v>
      </c>
      <c r="AY44" s="116">
        <f t="shared" si="9"/>
        <v>0</v>
      </c>
      <c r="AZ44" s="116">
        <f t="shared" si="10"/>
        <v>0</v>
      </c>
      <c r="BA44" s="116">
        <f t="shared" si="11"/>
        <v>0</v>
      </c>
      <c r="BB44" s="116">
        <f t="shared" si="12"/>
        <v>0</v>
      </c>
      <c r="BC44" s="116">
        <f t="shared" si="13"/>
        <v>0</v>
      </c>
      <c r="BD44" s="116">
        <f t="shared" si="14"/>
        <v>0</v>
      </c>
      <c r="BE44" s="116">
        <f t="shared" si="15"/>
        <v>0</v>
      </c>
      <c r="BF44" s="116">
        <f t="shared" si="16"/>
        <v>0</v>
      </c>
      <c r="BG44" s="116">
        <f t="shared" si="17"/>
        <v>0</v>
      </c>
      <c r="BH44" s="116">
        <f t="shared" si="18"/>
        <v>0</v>
      </c>
      <c r="BI44" s="116">
        <f t="shared" si="19"/>
        <v>0</v>
      </c>
      <c r="BJ44" s="116">
        <f t="shared" si="20"/>
        <v>0</v>
      </c>
      <c r="BK44" s="116">
        <f t="shared" si="21"/>
        <v>0</v>
      </c>
      <c r="BL44" s="116">
        <f t="shared" si="22"/>
        <v>0</v>
      </c>
      <c r="BM44" s="116">
        <f t="shared" si="23"/>
        <v>0</v>
      </c>
      <c r="BN44" s="116">
        <f t="shared" si="24"/>
        <v>0</v>
      </c>
      <c r="BO44" s="116">
        <f t="shared" si="25"/>
        <v>0</v>
      </c>
      <c r="BP44" s="116">
        <f t="shared" si="26"/>
        <v>0</v>
      </c>
      <c r="BQ44" s="116">
        <f t="shared" si="27"/>
        <v>0</v>
      </c>
      <c r="BR44" s="116">
        <f t="shared" si="28"/>
        <v>0</v>
      </c>
      <c r="BS44" s="116">
        <f t="shared" si="29"/>
        <v>0</v>
      </c>
    </row>
    <row r="45" spans="6:71">
      <c r="F45" s="109"/>
      <c r="J45" s="110" t="str">
        <f t="shared" si="5"/>
        <v>Transferts</v>
      </c>
      <c r="K45" s="116">
        <f>IF(MONTH($B45)=1,IF($G45=Paramètres!F$22,$D45,0),0)</f>
        <v>0</v>
      </c>
      <c r="L45" s="116">
        <f>IF(MONTH($B45)=2,IF($G45=Paramètres!$F$22,$D45,0),0)</f>
        <v>0</v>
      </c>
      <c r="M45" s="116">
        <f>IF(MONTH($B45)=3,IF($G45=Paramètres!$F$22,$D45,0),0)</f>
        <v>0</v>
      </c>
      <c r="N45" s="116">
        <f>IF(MONTH($B45)=4,IF($G45=Paramètres!$F$22,$D45,0),0)</f>
        <v>0</v>
      </c>
      <c r="O45" s="116">
        <f>IF(MONTH($B45)=5,IF($G45=Paramètres!$F$22,$D45,0),0)</f>
        <v>0</v>
      </c>
      <c r="P45" s="116">
        <f>IF(MONTH($B45)=6,IF($G45=Paramètres!$F$22,$D45,0),0)</f>
        <v>0</v>
      </c>
      <c r="Q45" s="116">
        <f>IF(MONTH($B45)=9,IF($G45=Paramètres!$F$22,$D45,0),0)</f>
        <v>0</v>
      </c>
      <c r="R45" s="116">
        <f>IF(MONTH($B45)=10,IF($G45=Paramètres!$F$22,$D45,0),0)</f>
        <v>0</v>
      </c>
      <c r="S45" s="116">
        <f>IF(MONTH($B45)=11,IF($G45=Paramètres!$F$22,$D45,0),0)</f>
        <v>0</v>
      </c>
      <c r="T45" s="116">
        <f>IF(MONTH($B45)=30,IF($G45=Paramètres!$F$22,$D45,0),0)</f>
        <v>0</v>
      </c>
      <c r="U45" s="116">
        <f>IF(MONTH($A45)=11,IF($G45=Paramètres!$D$22,$D45,0),0)</f>
        <v>0</v>
      </c>
      <c r="V45" s="116">
        <f>IF(MONTH($A45)=12,IF($G45=Paramètres!$D$22,$D45,0),0)</f>
        <v>0</v>
      </c>
      <c r="W45" s="116">
        <f>IF(MONTH($A45)=2,IF($G45=Paramètres!$D$22,$D45,0),0)</f>
        <v>0</v>
      </c>
      <c r="X45" s="116">
        <f>IF(MONTH($A45)=4,IF($G45=Paramètres!$D$22,$D45,0),0)</f>
        <v>0</v>
      </c>
      <c r="Y45" s="116">
        <f>IF($G45=Paramètres!D$21,$D45,0)</f>
        <v>0</v>
      </c>
      <c r="Z45" s="116">
        <f>IF($G45=Paramètres!D$24,$D45,0)</f>
        <v>0</v>
      </c>
      <c r="AA45" s="116">
        <f>IF($G45=Paramètres!D$23,$D45,0)</f>
        <v>0</v>
      </c>
      <c r="AB45" s="116">
        <f>IF($G45=Paramètres!D$25,$D45,0)</f>
        <v>0</v>
      </c>
      <c r="AC45" s="116">
        <f>IF($G45=Paramètres!D$26,$D45,0)</f>
        <v>0</v>
      </c>
      <c r="AD45" s="116">
        <f>IF($G45=Paramètres!D$27,$D45,0)</f>
        <v>0</v>
      </c>
      <c r="AE45" s="116">
        <f>IF($G45=Paramètres!D$28,$D45,0)</f>
        <v>0</v>
      </c>
      <c r="AF45" s="116">
        <f>IF($G45=Paramètres!D$29,$D45,0)</f>
        <v>0</v>
      </c>
      <c r="AG45" s="116">
        <f>IF($G45=Paramètres!E$21,$D45,0)</f>
        <v>0</v>
      </c>
      <c r="AH45" s="116">
        <f>IF($G45=Paramètres!E$22,$D45,0)</f>
        <v>0</v>
      </c>
      <c r="AI45" s="116">
        <f>IF($G45=Paramètres!E$23,$D45,0)</f>
        <v>0</v>
      </c>
      <c r="AJ45" s="116">
        <f>IF($G45=Paramètres!E$24,$D45,0)</f>
        <v>0</v>
      </c>
      <c r="AK45" s="116">
        <f>IF($G45=Paramètres!E$25,$D45,0)</f>
        <v>0</v>
      </c>
      <c r="AL45" s="116">
        <f>IF($G45=Paramètres!F$21,$D45,0)</f>
        <v>0</v>
      </c>
      <c r="AM45" s="116">
        <f>IF($G45=Paramètres!F$22,$D45,0)</f>
        <v>0</v>
      </c>
      <c r="AN45" s="116">
        <f>IF($G45=Paramètres!F$23,$D45,0)</f>
        <v>0</v>
      </c>
      <c r="AO45" s="116">
        <f>IF($G45=Paramètres!F$24,$D45,0)</f>
        <v>0</v>
      </c>
      <c r="AP45" s="116">
        <f t="shared" si="2"/>
        <v>0</v>
      </c>
      <c r="AQ45" s="116">
        <f t="shared" si="3"/>
        <v>0</v>
      </c>
      <c r="AR45" s="116">
        <f>IF($G45=Paramètres!I$21,$D45,0)</f>
        <v>0</v>
      </c>
      <c r="AS45" s="116">
        <f>IF($G45=Paramètres!I$22,$D45,0)</f>
        <v>0</v>
      </c>
      <c r="AT45" s="116">
        <f>IF($G45=Paramètres!I$23,$D45,0)</f>
        <v>0</v>
      </c>
      <c r="AU45" s="116">
        <f t="shared" si="4"/>
        <v>0</v>
      </c>
      <c r="AV45" s="116">
        <f t="shared" si="6"/>
        <v>0</v>
      </c>
      <c r="AW45" s="116">
        <f t="shared" si="7"/>
        <v>0</v>
      </c>
      <c r="AX45" s="116">
        <f t="shared" si="8"/>
        <v>0</v>
      </c>
      <c r="AY45" s="116">
        <f t="shared" si="9"/>
        <v>0</v>
      </c>
      <c r="AZ45" s="116">
        <f t="shared" si="10"/>
        <v>0</v>
      </c>
      <c r="BA45" s="116">
        <f t="shared" si="11"/>
        <v>0</v>
      </c>
      <c r="BB45" s="116">
        <f t="shared" si="12"/>
        <v>0</v>
      </c>
      <c r="BC45" s="116">
        <f t="shared" si="13"/>
        <v>0</v>
      </c>
      <c r="BD45" s="116">
        <f t="shared" si="14"/>
        <v>0</v>
      </c>
      <c r="BE45" s="116">
        <f t="shared" si="15"/>
        <v>0</v>
      </c>
      <c r="BF45" s="116">
        <f t="shared" si="16"/>
        <v>0</v>
      </c>
      <c r="BG45" s="116">
        <f t="shared" si="17"/>
        <v>0</v>
      </c>
      <c r="BH45" s="116">
        <f t="shared" si="18"/>
        <v>0</v>
      </c>
      <c r="BI45" s="116">
        <f t="shared" si="19"/>
        <v>0</v>
      </c>
      <c r="BJ45" s="116">
        <f t="shared" si="20"/>
        <v>0</v>
      </c>
      <c r="BK45" s="116">
        <f t="shared" si="21"/>
        <v>0</v>
      </c>
      <c r="BL45" s="116">
        <f t="shared" si="22"/>
        <v>0</v>
      </c>
      <c r="BM45" s="116">
        <f t="shared" si="23"/>
        <v>0</v>
      </c>
      <c r="BN45" s="116">
        <f t="shared" si="24"/>
        <v>0</v>
      </c>
      <c r="BO45" s="116">
        <f t="shared" si="25"/>
        <v>0</v>
      </c>
      <c r="BP45" s="116">
        <f t="shared" si="26"/>
        <v>0</v>
      </c>
      <c r="BQ45" s="116">
        <f t="shared" si="27"/>
        <v>0</v>
      </c>
      <c r="BR45" s="116">
        <f t="shared" si="28"/>
        <v>0</v>
      </c>
      <c r="BS45" s="116">
        <f t="shared" si="29"/>
        <v>0</v>
      </c>
    </row>
    <row r="46" spans="6:71">
      <c r="F46" s="109"/>
      <c r="J46" s="110" t="str">
        <f t="shared" si="5"/>
        <v>Transferts</v>
      </c>
      <c r="K46" s="116">
        <f>IF(MONTH($B46)=1,IF($G46=Paramètres!F$22,$D46,0),0)</f>
        <v>0</v>
      </c>
      <c r="L46" s="116">
        <f>IF(MONTH($B46)=2,IF($G46=Paramètres!$F$22,$D46,0),0)</f>
        <v>0</v>
      </c>
      <c r="M46" s="116">
        <f>IF(MONTH($B46)=3,IF($G46=Paramètres!$F$22,$D46,0),0)</f>
        <v>0</v>
      </c>
      <c r="N46" s="116">
        <f>IF(MONTH($B46)=4,IF($G46=Paramètres!$F$22,$D46,0),0)</f>
        <v>0</v>
      </c>
      <c r="O46" s="116">
        <f>IF(MONTH($B46)=5,IF($G46=Paramètres!$F$22,$D46,0),0)</f>
        <v>0</v>
      </c>
      <c r="P46" s="116">
        <f>IF(MONTH($B46)=6,IF($G46=Paramètres!$F$22,$D46,0),0)</f>
        <v>0</v>
      </c>
      <c r="Q46" s="116">
        <f>IF(MONTH($B46)=9,IF($G46=Paramètres!$F$22,$D46,0),0)</f>
        <v>0</v>
      </c>
      <c r="R46" s="116">
        <f>IF(MONTH($B46)=10,IF($G46=Paramètres!$F$22,$D46,0),0)</f>
        <v>0</v>
      </c>
      <c r="S46" s="116">
        <f>IF(MONTH($B46)=11,IF($G46=Paramètres!$F$22,$D46,0),0)</f>
        <v>0</v>
      </c>
      <c r="T46" s="116">
        <f>IF(MONTH($B46)=30,IF($G46=Paramètres!$F$22,$D46,0),0)</f>
        <v>0</v>
      </c>
      <c r="U46" s="116">
        <f>IF(MONTH($A46)=11,IF($G46=Paramètres!$D$22,$D46,0),0)</f>
        <v>0</v>
      </c>
      <c r="V46" s="116">
        <f>IF(MONTH($A46)=12,IF($G46=Paramètres!$D$22,$D46,0),0)</f>
        <v>0</v>
      </c>
      <c r="W46" s="116">
        <f>IF(MONTH($A46)=2,IF($G46=Paramètres!$D$22,$D46,0),0)</f>
        <v>0</v>
      </c>
      <c r="X46" s="116">
        <f>IF(MONTH($A46)=4,IF($G46=Paramètres!$D$22,$D46,0),0)</f>
        <v>0</v>
      </c>
      <c r="Y46" s="116">
        <f>IF($G46=Paramètres!D$21,$D46,0)</f>
        <v>0</v>
      </c>
      <c r="Z46" s="116">
        <f>IF($G46=Paramètres!D$24,$D46,0)</f>
        <v>0</v>
      </c>
      <c r="AA46" s="116">
        <f>IF($G46=Paramètres!D$23,$D46,0)</f>
        <v>0</v>
      </c>
      <c r="AB46" s="116">
        <f>IF($G46=Paramètres!D$25,$D46,0)</f>
        <v>0</v>
      </c>
      <c r="AC46" s="116">
        <f>IF($G46=Paramètres!D$26,$D46,0)</f>
        <v>0</v>
      </c>
      <c r="AD46" s="116">
        <f>IF($G46=Paramètres!D$27,$D46,0)</f>
        <v>0</v>
      </c>
      <c r="AE46" s="116">
        <f>IF($G46=Paramètres!D$28,$D46,0)</f>
        <v>0</v>
      </c>
      <c r="AF46" s="116">
        <f>IF($G46=Paramètres!D$29,$D46,0)</f>
        <v>0</v>
      </c>
      <c r="AG46" s="116">
        <f>IF($G46=Paramètres!E$21,$D46,0)</f>
        <v>0</v>
      </c>
      <c r="AH46" s="116">
        <f>IF($G46=Paramètres!E$22,$D46,0)</f>
        <v>0</v>
      </c>
      <c r="AI46" s="116">
        <f>IF($G46=Paramètres!E$23,$D46,0)</f>
        <v>0</v>
      </c>
      <c r="AJ46" s="116">
        <f>IF($G46=Paramètres!E$24,$D46,0)</f>
        <v>0</v>
      </c>
      <c r="AK46" s="116">
        <f>IF($G46=Paramètres!E$25,$D46,0)</f>
        <v>0</v>
      </c>
      <c r="AL46" s="116">
        <f>IF($G46=Paramètres!F$21,$D46,0)</f>
        <v>0</v>
      </c>
      <c r="AM46" s="116">
        <f>IF($G46=Paramètres!F$22,$D46,0)</f>
        <v>0</v>
      </c>
      <c r="AN46" s="116">
        <f>IF($G46=Paramètres!F$23,$D46,0)</f>
        <v>0</v>
      </c>
      <c r="AO46" s="116">
        <f>IF($G46=Paramètres!F$24,$D46,0)</f>
        <v>0</v>
      </c>
      <c r="AP46" s="116">
        <f t="shared" si="2"/>
        <v>0</v>
      </c>
      <c r="AQ46" s="116">
        <f t="shared" si="3"/>
        <v>0</v>
      </c>
      <c r="AR46" s="116">
        <f>IF($G46=Paramètres!I$21,$D46,0)</f>
        <v>0</v>
      </c>
      <c r="AS46" s="116">
        <f>IF($G46=Paramètres!I$22,$D46,0)</f>
        <v>0</v>
      </c>
      <c r="AT46" s="116">
        <f>IF($G46=Paramètres!I$23,$D46,0)</f>
        <v>0</v>
      </c>
      <c r="AU46" s="116">
        <f t="shared" si="4"/>
        <v>0</v>
      </c>
      <c r="AV46" s="116">
        <f t="shared" si="6"/>
        <v>0</v>
      </c>
      <c r="AW46" s="116">
        <f t="shared" si="7"/>
        <v>0</v>
      </c>
      <c r="AX46" s="116">
        <f t="shared" si="8"/>
        <v>0</v>
      </c>
      <c r="AY46" s="116">
        <f t="shared" si="9"/>
        <v>0</v>
      </c>
      <c r="AZ46" s="116">
        <f t="shared" si="10"/>
        <v>0</v>
      </c>
      <c r="BA46" s="116">
        <f t="shared" si="11"/>
        <v>0</v>
      </c>
      <c r="BB46" s="116">
        <f t="shared" si="12"/>
        <v>0</v>
      </c>
      <c r="BC46" s="116">
        <f t="shared" si="13"/>
        <v>0</v>
      </c>
      <c r="BD46" s="116">
        <f t="shared" si="14"/>
        <v>0</v>
      </c>
      <c r="BE46" s="116">
        <f t="shared" si="15"/>
        <v>0</v>
      </c>
      <c r="BF46" s="116">
        <f t="shared" si="16"/>
        <v>0</v>
      </c>
      <c r="BG46" s="116">
        <f t="shared" si="17"/>
        <v>0</v>
      </c>
      <c r="BH46" s="116">
        <f t="shared" si="18"/>
        <v>0</v>
      </c>
      <c r="BI46" s="116">
        <f t="shared" si="19"/>
        <v>0</v>
      </c>
      <c r="BJ46" s="116">
        <f t="shared" si="20"/>
        <v>0</v>
      </c>
      <c r="BK46" s="116">
        <f t="shared" si="21"/>
        <v>0</v>
      </c>
      <c r="BL46" s="116">
        <f t="shared" si="22"/>
        <v>0</v>
      </c>
      <c r="BM46" s="116">
        <f t="shared" si="23"/>
        <v>0</v>
      </c>
      <c r="BN46" s="116">
        <f t="shared" si="24"/>
        <v>0</v>
      </c>
      <c r="BO46" s="116">
        <f t="shared" si="25"/>
        <v>0</v>
      </c>
      <c r="BP46" s="116">
        <f t="shared" si="26"/>
        <v>0</v>
      </c>
      <c r="BQ46" s="116">
        <f t="shared" si="27"/>
        <v>0</v>
      </c>
      <c r="BR46" s="116">
        <f t="shared" si="28"/>
        <v>0</v>
      </c>
      <c r="BS46" s="116">
        <f t="shared" si="29"/>
        <v>0</v>
      </c>
    </row>
    <row r="47" spans="6:71">
      <c r="F47" s="109"/>
      <c r="J47" s="110" t="str">
        <f t="shared" si="5"/>
        <v>Transferts</v>
      </c>
      <c r="K47" s="116">
        <f>IF(MONTH($B47)=1,IF($G47=Paramètres!F$22,$D47,0),0)</f>
        <v>0</v>
      </c>
      <c r="L47" s="116">
        <f>IF(MONTH($B47)=2,IF($G47=Paramètres!$F$22,$D47,0),0)</f>
        <v>0</v>
      </c>
      <c r="M47" s="116">
        <f>IF(MONTH($B47)=3,IF($G47=Paramètres!$F$22,$D47,0),0)</f>
        <v>0</v>
      </c>
      <c r="N47" s="116">
        <f>IF(MONTH($B47)=4,IF($G47=Paramètres!$F$22,$D47,0),0)</f>
        <v>0</v>
      </c>
      <c r="O47" s="116">
        <f>IF(MONTH($B47)=5,IF($G47=Paramètres!$F$22,$D47,0),0)</f>
        <v>0</v>
      </c>
      <c r="P47" s="116">
        <f>IF(MONTH($B47)=6,IF($G47=Paramètres!$F$22,$D47,0),0)</f>
        <v>0</v>
      </c>
      <c r="Q47" s="116">
        <f>IF(MONTH($B47)=9,IF($G47=Paramètres!$F$22,$D47,0),0)</f>
        <v>0</v>
      </c>
      <c r="R47" s="116">
        <f>IF(MONTH($B47)=10,IF($G47=Paramètres!$F$22,$D47,0),0)</f>
        <v>0</v>
      </c>
      <c r="S47" s="116">
        <f>IF(MONTH($B47)=11,IF($G47=Paramètres!$F$22,$D47,0),0)</f>
        <v>0</v>
      </c>
      <c r="T47" s="116">
        <f>IF(MONTH($B47)=30,IF($G47=Paramètres!$F$22,$D47,0),0)</f>
        <v>0</v>
      </c>
      <c r="U47" s="116">
        <f>IF(MONTH($A47)=11,IF($G47=Paramètres!$D$22,$D47,0),0)</f>
        <v>0</v>
      </c>
      <c r="V47" s="116">
        <f>IF(MONTH($A47)=12,IF($G47=Paramètres!$D$22,$D47,0),0)</f>
        <v>0</v>
      </c>
      <c r="W47" s="116">
        <f>IF(MONTH($A47)=2,IF($G47=Paramètres!$D$22,$D47,0),0)</f>
        <v>0</v>
      </c>
      <c r="X47" s="116">
        <f>IF(MONTH($A47)=4,IF($G47=Paramètres!$D$22,$D47,0),0)</f>
        <v>0</v>
      </c>
      <c r="Y47" s="116">
        <f>IF($G47=Paramètres!D$21,$D47,0)</f>
        <v>0</v>
      </c>
      <c r="Z47" s="116">
        <f>IF($G47=Paramètres!D$24,$D47,0)</f>
        <v>0</v>
      </c>
      <c r="AA47" s="116">
        <f>IF($G47=Paramètres!D$23,$D47,0)</f>
        <v>0</v>
      </c>
      <c r="AB47" s="116">
        <f>IF($G47=Paramètres!D$25,$D47,0)</f>
        <v>0</v>
      </c>
      <c r="AC47" s="116">
        <f>IF($G47=Paramètres!D$26,$D47,0)</f>
        <v>0</v>
      </c>
      <c r="AD47" s="116">
        <f>IF($G47=Paramètres!D$27,$D47,0)</f>
        <v>0</v>
      </c>
      <c r="AE47" s="116">
        <f>IF($G47=Paramètres!D$28,$D47,0)</f>
        <v>0</v>
      </c>
      <c r="AF47" s="116">
        <f>IF($G47=Paramètres!D$29,$D47,0)</f>
        <v>0</v>
      </c>
      <c r="AG47" s="116">
        <f>IF($G47=Paramètres!E$21,$D47,0)</f>
        <v>0</v>
      </c>
      <c r="AH47" s="116">
        <f>IF($G47=Paramètres!E$22,$D47,0)</f>
        <v>0</v>
      </c>
      <c r="AI47" s="116">
        <f>IF($G47=Paramètres!E$23,$D47,0)</f>
        <v>0</v>
      </c>
      <c r="AJ47" s="116">
        <f>IF($G47=Paramètres!E$24,$D47,0)</f>
        <v>0</v>
      </c>
      <c r="AK47" s="116">
        <f>IF($G47=Paramètres!E$25,$D47,0)</f>
        <v>0</v>
      </c>
      <c r="AL47" s="116">
        <f>IF($G47=Paramètres!F$21,$D47,0)</f>
        <v>0</v>
      </c>
      <c r="AM47" s="116">
        <f>IF($G47=Paramètres!F$22,$D47,0)</f>
        <v>0</v>
      </c>
      <c r="AN47" s="116">
        <f>IF($G47=Paramètres!F$23,$D47,0)</f>
        <v>0</v>
      </c>
      <c r="AO47" s="116">
        <f>IF($G47=Paramètres!F$24,$D47,0)</f>
        <v>0</v>
      </c>
      <c r="AP47" s="116">
        <f t="shared" si="2"/>
        <v>0</v>
      </c>
      <c r="AQ47" s="116">
        <f t="shared" si="3"/>
        <v>0</v>
      </c>
      <c r="AR47" s="116">
        <f>IF($G47=Paramètres!I$21,$D47,0)</f>
        <v>0</v>
      </c>
      <c r="AS47" s="116">
        <f>IF($G47=Paramètres!I$22,$D47,0)</f>
        <v>0</v>
      </c>
      <c r="AT47" s="116">
        <f>IF($G47=Paramètres!I$23,$D47,0)</f>
        <v>0</v>
      </c>
      <c r="AU47" s="116">
        <f t="shared" si="4"/>
        <v>0</v>
      </c>
      <c r="AV47" s="116">
        <f t="shared" si="6"/>
        <v>0</v>
      </c>
      <c r="AW47" s="116">
        <f t="shared" si="7"/>
        <v>0</v>
      </c>
      <c r="AX47" s="116">
        <f t="shared" si="8"/>
        <v>0</v>
      </c>
      <c r="AY47" s="116">
        <f t="shared" si="9"/>
        <v>0</v>
      </c>
      <c r="AZ47" s="116">
        <f t="shared" si="10"/>
        <v>0</v>
      </c>
      <c r="BA47" s="116">
        <f t="shared" si="11"/>
        <v>0</v>
      </c>
      <c r="BB47" s="116">
        <f t="shared" si="12"/>
        <v>0</v>
      </c>
      <c r="BC47" s="116">
        <f t="shared" si="13"/>
        <v>0</v>
      </c>
      <c r="BD47" s="116">
        <f t="shared" si="14"/>
        <v>0</v>
      </c>
      <c r="BE47" s="116">
        <f t="shared" si="15"/>
        <v>0</v>
      </c>
      <c r="BF47" s="116">
        <f t="shared" si="16"/>
        <v>0</v>
      </c>
      <c r="BG47" s="116">
        <f t="shared" si="17"/>
        <v>0</v>
      </c>
      <c r="BH47" s="116">
        <f t="shared" si="18"/>
        <v>0</v>
      </c>
      <c r="BI47" s="116">
        <f t="shared" si="19"/>
        <v>0</v>
      </c>
      <c r="BJ47" s="116">
        <f t="shared" si="20"/>
        <v>0</v>
      </c>
      <c r="BK47" s="116">
        <f t="shared" si="21"/>
        <v>0</v>
      </c>
      <c r="BL47" s="116">
        <f t="shared" si="22"/>
        <v>0</v>
      </c>
      <c r="BM47" s="116">
        <f t="shared" si="23"/>
        <v>0</v>
      </c>
      <c r="BN47" s="116">
        <f t="shared" si="24"/>
        <v>0</v>
      </c>
      <c r="BO47" s="116">
        <f t="shared" si="25"/>
        <v>0</v>
      </c>
      <c r="BP47" s="116">
        <f t="shared" si="26"/>
        <v>0</v>
      </c>
      <c r="BQ47" s="116">
        <f t="shared" si="27"/>
        <v>0</v>
      </c>
      <c r="BR47" s="116">
        <f t="shared" si="28"/>
        <v>0</v>
      </c>
      <c r="BS47" s="116">
        <f t="shared" si="29"/>
        <v>0</v>
      </c>
    </row>
    <row r="48" spans="6:71">
      <c r="F48" s="109"/>
      <c r="J48" s="110" t="str">
        <f t="shared" si="5"/>
        <v>Transferts</v>
      </c>
      <c r="K48" s="116">
        <f>IF(MONTH($B48)=1,IF($G48=Paramètres!F$22,$D48,0),0)</f>
        <v>0</v>
      </c>
      <c r="L48" s="116">
        <f>IF(MONTH($B48)=2,IF($G48=Paramètres!$F$22,$D48,0),0)</f>
        <v>0</v>
      </c>
      <c r="M48" s="116">
        <f>IF(MONTH($B48)=3,IF($G48=Paramètres!$F$22,$D48,0),0)</f>
        <v>0</v>
      </c>
      <c r="N48" s="116">
        <f>IF(MONTH($B48)=4,IF($G48=Paramètres!$F$22,$D48,0),0)</f>
        <v>0</v>
      </c>
      <c r="O48" s="116">
        <f>IF(MONTH($B48)=5,IF($G48=Paramètres!$F$22,$D48,0),0)</f>
        <v>0</v>
      </c>
      <c r="P48" s="116">
        <f>IF(MONTH($B48)=6,IF($G48=Paramètres!$F$22,$D48,0),0)</f>
        <v>0</v>
      </c>
      <c r="Q48" s="116">
        <f>IF(MONTH($B48)=9,IF($G48=Paramètres!$F$22,$D48,0),0)</f>
        <v>0</v>
      </c>
      <c r="R48" s="116">
        <f>IF(MONTH($B48)=10,IF($G48=Paramètres!$F$22,$D48,0),0)</f>
        <v>0</v>
      </c>
      <c r="S48" s="116">
        <f>IF(MONTH($B48)=11,IF($G48=Paramètres!$F$22,$D48,0),0)</f>
        <v>0</v>
      </c>
      <c r="T48" s="116">
        <f>IF(MONTH($B48)=30,IF($G48=Paramètres!$F$22,$D48,0),0)</f>
        <v>0</v>
      </c>
      <c r="U48" s="116">
        <f>IF(MONTH($A48)=11,IF($G48=Paramètres!$D$22,$D48,0),0)</f>
        <v>0</v>
      </c>
      <c r="V48" s="116">
        <f>IF(MONTH($A48)=12,IF($G48=Paramètres!$D$22,$D48,0),0)</f>
        <v>0</v>
      </c>
      <c r="W48" s="116">
        <f>IF(MONTH($A48)=2,IF($G48=Paramètres!$D$22,$D48,0),0)</f>
        <v>0</v>
      </c>
      <c r="X48" s="116">
        <f>IF(MONTH($A48)=4,IF($G48=Paramètres!$D$22,$D48,0),0)</f>
        <v>0</v>
      </c>
      <c r="Y48" s="116">
        <f>IF($G48=Paramètres!D$21,$D48,0)</f>
        <v>0</v>
      </c>
      <c r="Z48" s="116">
        <f>IF($G48=Paramètres!D$24,$D48,0)</f>
        <v>0</v>
      </c>
      <c r="AA48" s="116">
        <f>IF($G48=Paramètres!D$23,$D48,0)</f>
        <v>0</v>
      </c>
      <c r="AB48" s="116">
        <f>IF($G48=Paramètres!D$25,$D48,0)</f>
        <v>0</v>
      </c>
      <c r="AC48" s="116">
        <f>IF($G48=Paramètres!D$26,$D48,0)</f>
        <v>0</v>
      </c>
      <c r="AD48" s="116">
        <f>IF($G48=Paramètres!D$27,$D48,0)</f>
        <v>0</v>
      </c>
      <c r="AE48" s="116">
        <f>IF($G48=Paramètres!D$28,$D48,0)</f>
        <v>0</v>
      </c>
      <c r="AF48" s="116">
        <f>IF($G48=Paramètres!D$29,$D48,0)</f>
        <v>0</v>
      </c>
      <c r="AG48" s="116">
        <f>IF($G48=Paramètres!E$21,$D48,0)</f>
        <v>0</v>
      </c>
      <c r="AH48" s="116">
        <f>IF($G48=Paramètres!E$22,$D48,0)</f>
        <v>0</v>
      </c>
      <c r="AI48" s="116">
        <f>IF($G48=Paramètres!E$23,$D48,0)</f>
        <v>0</v>
      </c>
      <c r="AJ48" s="116">
        <f>IF($G48=Paramètres!E$24,$D48,0)</f>
        <v>0</v>
      </c>
      <c r="AK48" s="116">
        <f>IF($G48=Paramètres!E$25,$D48,0)</f>
        <v>0</v>
      </c>
      <c r="AL48" s="116">
        <f>IF($G48=Paramètres!F$21,$D48,0)</f>
        <v>0</v>
      </c>
      <c r="AM48" s="116">
        <f>IF($G48=Paramètres!F$22,$D48,0)</f>
        <v>0</v>
      </c>
      <c r="AN48" s="116">
        <f>IF($G48=Paramètres!F$23,$D48,0)</f>
        <v>0</v>
      </c>
      <c r="AO48" s="116">
        <f>IF($G48=Paramètres!F$24,$D48,0)</f>
        <v>0</v>
      </c>
      <c r="AP48" s="116">
        <f t="shared" si="2"/>
        <v>0</v>
      </c>
      <c r="AQ48" s="116">
        <f t="shared" si="3"/>
        <v>0</v>
      </c>
      <c r="AR48" s="116">
        <f>IF($G48=Paramètres!I$21,$D48,0)</f>
        <v>0</v>
      </c>
      <c r="AS48" s="116">
        <f>IF($G48=Paramètres!I$22,$D48,0)</f>
        <v>0</v>
      </c>
      <c r="AT48" s="116">
        <f>IF($G48=Paramètres!I$23,$D48,0)</f>
        <v>0</v>
      </c>
      <c r="AU48" s="116">
        <f t="shared" si="4"/>
        <v>0</v>
      </c>
      <c r="AV48" s="116">
        <f t="shared" si="6"/>
        <v>0</v>
      </c>
      <c r="AW48" s="116">
        <f t="shared" si="7"/>
        <v>0</v>
      </c>
      <c r="AX48" s="116">
        <f t="shared" si="8"/>
        <v>0</v>
      </c>
      <c r="AY48" s="116">
        <f t="shared" si="9"/>
        <v>0</v>
      </c>
      <c r="AZ48" s="116">
        <f t="shared" si="10"/>
        <v>0</v>
      </c>
      <c r="BA48" s="116">
        <f t="shared" si="11"/>
        <v>0</v>
      </c>
      <c r="BB48" s="116">
        <f t="shared" si="12"/>
        <v>0</v>
      </c>
      <c r="BC48" s="116">
        <f t="shared" si="13"/>
        <v>0</v>
      </c>
      <c r="BD48" s="116">
        <f t="shared" si="14"/>
        <v>0</v>
      </c>
      <c r="BE48" s="116">
        <f t="shared" si="15"/>
        <v>0</v>
      </c>
      <c r="BF48" s="116">
        <f t="shared" si="16"/>
        <v>0</v>
      </c>
      <c r="BG48" s="116">
        <f t="shared" si="17"/>
        <v>0</v>
      </c>
      <c r="BH48" s="116">
        <f t="shared" si="18"/>
        <v>0</v>
      </c>
      <c r="BI48" s="116">
        <f t="shared" si="19"/>
        <v>0</v>
      </c>
      <c r="BJ48" s="116">
        <f t="shared" si="20"/>
        <v>0</v>
      </c>
      <c r="BK48" s="116">
        <f t="shared" si="21"/>
        <v>0</v>
      </c>
      <c r="BL48" s="116">
        <f t="shared" si="22"/>
        <v>0</v>
      </c>
      <c r="BM48" s="116">
        <f t="shared" si="23"/>
        <v>0</v>
      </c>
      <c r="BN48" s="116">
        <f t="shared" si="24"/>
        <v>0</v>
      </c>
      <c r="BO48" s="116">
        <f t="shared" si="25"/>
        <v>0</v>
      </c>
      <c r="BP48" s="116">
        <f t="shared" si="26"/>
        <v>0</v>
      </c>
      <c r="BQ48" s="116">
        <f t="shared" si="27"/>
        <v>0</v>
      </c>
      <c r="BR48" s="116">
        <f t="shared" si="28"/>
        <v>0</v>
      </c>
      <c r="BS48" s="116">
        <f t="shared" si="29"/>
        <v>0</v>
      </c>
    </row>
    <row r="49" spans="6:71">
      <c r="F49" s="109"/>
      <c r="J49" s="110" t="str">
        <f t="shared" si="5"/>
        <v>Transferts</v>
      </c>
      <c r="K49" s="116">
        <f>IF(MONTH($B49)=1,IF($G49=Paramètres!F$22,$D49,0),0)</f>
        <v>0</v>
      </c>
      <c r="L49" s="116">
        <f>IF(MONTH($B49)=2,IF($G49=Paramètres!$F$22,$D49,0),0)</f>
        <v>0</v>
      </c>
      <c r="M49" s="116">
        <f>IF(MONTH($B49)=3,IF($G49=Paramètres!$F$22,$D49,0),0)</f>
        <v>0</v>
      </c>
      <c r="N49" s="116">
        <f>IF(MONTH($B49)=4,IF($G49=Paramètres!$F$22,$D49,0),0)</f>
        <v>0</v>
      </c>
      <c r="O49" s="116">
        <f>IF(MONTH($B49)=5,IF($G49=Paramètres!$F$22,$D49,0),0)</f>
        <v>0</v>
      </c>
      <c r="P49" s="116">
        <f>IF(MONTH($B49)=6,IF($G49=Paramètres!$F$22,$D49,0),0)</f>
        <v>0</v>
      </c>
      <c r="Q49" s="116">
        <f>IF(MONTH($B49)=9,IF($G49=Paramètres!$F$22,$D49,0),0)</f>
        <v>0</v>
      </c>
      <c r="R49" s="116">
        <f>IF(MONTH($B49)=10,IF($G49=Paramètres!$F$22,$D49,0),0)</f>
        <v>0</v>
      </c>
      <c r="S49" s="116">
        <f>IF(MONTH($B49)=11,IF($G49=Paramètres!$F$22,$D49,0),0)</f>
        <v>0</v>
      </c>
      <c r="T49" s="116">
        <f>IF(MONTH($B49)=30,IF($G49=Paramètres!$F$22,$D49,0),0)</f>
        <v>0</v>
      </c>
      <c r="U49" s="116">
        <f>IF(MONTH($A49)=11,IF($G49=Paramètres!$D$22,$D49,0),0)</f>
        <v>0</v>
      </c>
      <c r="V49" s="116">
        <f>IF(MONTH($A49)=12,IF($G49=Paramètres!$D$22,$D49,0),0)</f>
        <v>0</v>
      </c>
      <c r="W49" s="116">
        <f>IF(MONTH($A49)=2,IF($G49=Paramètres!$D$22,$D49,0),0)</f>
        <v>0</v>
      </c>
      <c r="X49" s="116">
        <f>IF(MONTH($A49)=4,IF($G49=Paramètres!$D$22,$D49,0),0)</f>
        <v>0</v>
      </c>
      <c r="Y49" s="116">
        <f>IF($G49=Paramètres!D$21,$D49,0)</f>
        <v>0</v>
      </c>
      <c r="Z49" s="116">
        <f>IF($G49=Paramètres!D$24,$D49,0)</f>
        <v>0</v>
      </c>
      <c r="AA49" s="116">
        <f>IF($G49=Paramètres!D$23,$D49,0)</f>
        <v>0</v>
      </c>
      <c r="AB49" s="116">
        <f>IF($G49=Paramètres!D$25,$D49,0)</f>
        <v>0</v>
      </c>
      <c r="AC49" s="116">
        <f>IF($G49=Paramètres!D$26,$D49,0)</f>
        <v>0</v>
      </c>
      <c r="AD49" s="116">
        <f>IF($G49=Paramètres!D$27,$D49,0)</f>
        <v>0</v>
      </c>
      <c r="AE49" s="116">
        <f>IF($G49=Paramètres!D$28,$D49,0)</f>
        <v>0</v>
      </c>
      <c r="AF49" s="116">
        <f>IF($G49=Paramètres!D$29,$D49,0)</f>
        <v>0</v>
      </c>
      <c r="AG49" s="116">
        <f>IF($G49=Paramètres!E$21,$D49,0)</f>
        <v>0</v>
      </c>
      <c r="AH49" s="116">
        <f>IF($G49=Paramètres!E$22,$D49,0)</f>
        <v>0</v>
      </c>
      <c r="AI49" s="116">
        <f>IF($G49=Paramètres!E$23,$D49,0)</f>
        <v>0</v>
      </c>
      <c r="AJ49" s="116">
        <f>IF($G49=Paramètres!E$24,$D49,0)</f>
        <v>0</v>
      </c>
      <c r="AK49" s="116">
        <f>IF($G49=Paramètres!E$25,$D49,0)</f>
        <v>0</v>
      </c>
      <c r="AL49" s="116">
        <f>IF($G49=Paramètres!F$21,$D49,0)</f>
        <v>0</v>
      </c>
      <c r="AM49" s="116">
        <f>IF($G49=Paramètres!F$22,$D49,0)</f>
        <v>0</v>
      </c>
      <c r="AN49" s="116">
        <f>IF($G49=Paramètres!F$23,$D49,0)</f>
        <v>0</v>
      </c>
      <c r="AO49" s="116">
        <f>IF($G49=Paramètres!F$24,$D49,0)</f>
        <v>0</v>
      </c>
      <c r="AP49" s="116">
        <f t="shared" si="2"/>
        <v>0</v>
      </c>
      <c r="AQ49" s="116">
        <f t="shared" si="3"/>
        <v>0</v>
      </c>
      <c r="AR49" s="116">
        <f>IF($G49=Paramètres!I$21,$D49,0)</f>
        <v>0</v>
      </c>
      <c r="AS49" s="116">
        <f>IF($G49=Paramètres!I$22,$D49,0)</f>
        <v>0</v>
      </c>
      <c r="AT49" s="116">
        <f>IF($G49=Paramètres!I$23,$D49,0)</f>
        <v>0</v>
      </c>
      <c r="AU49" s="116">
        <f t="shared" si="4"/>
        <v>0</v>
      </c>
      <c r="AV49" s="116">
        <f t="shared" si="6"/>
        <v>0</v>
      </c>
      <c r="AW49" s="116">
        <f t="shared" si="7"/>
        <v>0</v>
      </c>
      <c r="AX49" s="116">
        <f t="shared" si="8"/>
        <v>0</v>
      </c>
      <c r="AY49" s="116">
        <f t="shared" si="9"/>
        <v>0</v>
      </c>
      <c r="AZ49" s="116">
        <f t="shared" si="10"/>
        <v>0</v>
      </c>
      <c r="BA49" s="116">
        <f t="shared" si="11"/>
        <v>0</v>
      </c>
      <c r="BB49" s="116">
        <f t="shared" si="12"/>
        <v>0</v>
      </c>
      <c r="BC49" s="116">
        <f t="shared" si="13"/>
        <v>0</v>
      </c>
      <c r="BD49" s="116">
        <f t="shared" si="14"/>
        <v>0</v>
      </c>
      <c r="BE49" s="116">
        <f t="shared" si="15"/>
        <v>0</v>
      </c>
      <c r="BF49" s="116">
        <f t="shared" si="16"/>
        <v>0</v>
      </c>
      <c r="BG49" s="116">
        <f t="shared" si="17"/>
        <v>0</v>
      </c>
      <c r="BH49" s="116">
        <f t="shared" si="18"/>
        <v>0</v>
      </c>
      <c r="BI49" s="116">
        <f t="shared" si="19"/>
        <v>0</v>
      </c>
      <c r="BJ49" s="116">
        <f t="shared" si="20"/>
        <v>0</v>
      </c>
      <c r="BK49" s="116">
        <f t="shared" si="21"/>
        <v>0</v>
      </c>
      <c r="BL49" s="116">
        <f t="shared" si="22"/>
        <v>0</v>
      </c>
      <c r="BM49" s="116">
        <f t="shared" si="23"/>
        <v>0</v>
      </c>
      <c r="BN49" s="116">
        <f t="shared" si="24"/>
        <v>0</v>
      </c>
      <c r="BO49" s="116">
        <f t="shared" si="25"/>
        <v>0</v>
      </c>
      <c r="BP49" s="116">
        <f t="shared" si="26"/>
        <v>0</v>
      </c>
      <c r="BQ49" s="116">
        <f t="shared" si="27"/>
        <v>0</v>
      </c>
      <c r="BR49" s="116">
        <f t="shared" si="28"/>
        <v>0</v>
      </c>
      <c r="BS49" s="116">
        <f t="shared" si="29"/>
        <v>0</v>
      </c>
    </row>
    <row r="50" spans="6:71">
      <c r="F50" s="109"/>
      <c r="J50" s="110" t="str">
        <f t="shared" si="5"/>
        <v>Transferts</v>
      </c>
      <c r="K50" s="116">
        <f>IF(MONTH($B50)=1,IF($G50=Paramètres!F$22,$D50,0),0)</f>
        <v>0</v>
      </c>
      <c r="L50" s="116">
        <f>IF(MONTH($B50)=2,IF($G50=Paramètres!$F$22,$D50,0),0)</f>
        <v>0</v>
      </c>
      <c r="M50" s="116">
        <f>IF(MONTH($B50)=3,IF($G50=Paramètres!$F$22,$D50,0),0)</f>
        <v>0</v>
      </c>
      <c r="N50" s="116">
        <f>IF(MONTH($B50)=4,IF($G50=Paramètres!$F$22,$D50,0),0)</f>
        <v>0</v>
      </c>
      <c r="O50" s="116">
        <f>IF(MONTH($B50)=5,IF($G50=Paramètres!$F$22,$D50,0),0)</f>
        <v>0</v>
      </c>
      <c r="P50" s="116">
        <f>IF(MONTH($B50)=6,IF($G50=Paramètres!$F$22,$D50,0),0)</f>
        <v>0</v>
      </c>
      <c r="Q50" s="116">
        <f>IF(MONTH($B50)=9,IF($G50=Paramètres!$F$22,$D50,0),0)</f>
        <v>0</v>
      </c>
      <c r="R50" s="116">
        <f>IF(MONTH($B50)=10,IF($G50=Paramètres!$F$22,$D50,0),0)</f>
        <v>0</v>
      </c>
      <c r="S50" s="116">
        <f>IF(MONTH($B50)=11,IF($G50=Paramètres!$F$22,$D50,0),0)</f>
        <v>0</v>
      </c>
      <c r="T50" s="116">
        <f>IF(MONTH($B50)=30,IF($G50=Paramètres!$F$22,$D50,0),0)</f>
        <v>0</v>
      </c>
      <c r="U50" s="116">
        <f>IF(MONTH($A50)=11,IF($G50=Paramètres!$D$22,$D50,0),0)</f>
        <v>0</v>
      </c>
      <c r="V50" s="116">
        <f>IF(MONTH($A50)=12,IF($G50=Paramètres!$D$22,$D50,0),0)</f>
        <v>0</v>
      </c>
      <c r="W50" s="116">
        <f>IF(MONTH($A50)=2,IF($G50=Paramètres!$D$22,$D50,0),0)</f>
        <v>0</v>
      </c>
      <c r="X50" s="116">
        <f>IF(MONTH($A50)=4,IF($G50=Paramètres!$D$22,$D50,0),0)</f>
        <v>0</v>
      </c>
      <c r="Y50" s="116">
        <f>IF($G50=Paramètres!D$21,$D50,0)</f>
        <v>0</v>
      </c>
      <c r="Z50" s="116">
        <f>IF($G50=Paramètres!D$24,$D50,0)</f>
        <v>0</v>
      </c>
      <c r="AA50" s="116">
        <f>IF($G50=Paramètres!D$23,$D50,0)</f>
        <v>0</v>
      </c>
      <c r="AB50" s="116">
        <f>IF($G50=Paramètres!D$25,$D50,0)</f>
        <v>0</v>
      </c>
      <c r="AC50" s="116">
        <f>IF($G50=Paramètres!D$26,$D50,0)</f>
        <v>0</v>
      </c>
      <c r="AD50" s="116">
        <f>IF($G50=Paramètres!D$27,$D50,0)</f>
        <v>0</v>
      </c>
      <c r="AE50" s="116">
        <f>IF($G50=Paramètres!D$28,$D50,0)</f>
        <v>0</v>
      </c>
      <c r="AF50" s="116">
        <f>IF($G50=Paramètres!D$29,$D50,0)</f>
        <v>0</v>
      </c>
      <c r="AG50" s="116">
        <f>IF($G50=Paramètres!E$21,$D50,0)</f>
        <v>0</v>
      </c>
      <c r="AH50" s="116">
        <f>IF($G50=Paramètres!E$22,$D50,0)</f>
        <v>0</v>
      </c>
      <c r="AI50" s="116">
        <f>IF($G50=Paramètres!E$23,$D50,0)</f>
        <v>0</v>
      </c>
      <c r="AJ50" s="116">
        <f>IF($G50=Paramètres!E$24,$D50,0)</f>
        <v>0</v>
      </c>
      <c r="AK50" s="116">
        <f>IF($G50=Paramètres!E$25,$D50,0)</f>
        <v>0</v>
      </c>
      <c r="AL50" s="116">
        <f>IF($G50=Paramètres!F$21,$D50,0)</f>
        <v>0</v>
      </c>
      <c r="AM50" s="116">
        <f>IF($G50=Paramètres!F$22,$D50,0)</f>
        <v>0</v>
      </c>
      <c r="AN50" s="116">
        <f>IF($G50=Paramètres!F$23,$D50,0)</f>
        <v>0</v>
      </c>
      <c r="AO50" s="116">
        <f>IF($G50=Paramètres!F$24,$D50,0)</f>
        <v>0</v>
      </c>
      <c r="AP50" s="116">
        <f t="shared" si="2"/>
        <v>0</v>
      </c>
      <c r="AQ50" s="116">
        <f t="shared" si="3"/>
        <v>0</v>
      </c>
      <c r="AR50" s="116">
        <f>IF($G50=Paramètres!I$21,$D50,0)</f>
        <v>0</v>
      </c>
      <c r="AS50" s="116">
        <f>IF($G50=Paramètres!I$22,$D50,0)</f>
        <v>0</v>
      </c>
      <c r="AT50" s="116">
        <f>IF($G50=Paramètres!I$23,$D50,0)</f>
        <v>0</v>
      </c>
      <c r="AU50" s="116">
        <f t="shared" si="4"/>
        <v>0</v>
      </c>
      <c r="AV50" s="116">
        <f t="shared" si="6"/>
        <v>0</v>
      </c>
      <c r="AW50" s="116">
        <f t="shared" si="7"/>
        <v>0</v>
      </c>
      <c r="AX50" s="116">
        <f t="shared" si="8"/>
        <v>0</v>
      </c>
      <c r="AY50" s="116">
        <f t="shared" si="9"/>
        <v>0</v>
      </c>
      <c r="AZ50" s="116">
        <f t="shared" si="10"/>
        <v>0</v>
      </c>
      <c r="BA50" s="116">
        <f t="shared" si="11"/>
        <v>0</v>
      </c>
      <c r="BB50" s="116">
        <f t="shared" si="12"/>
        <v>0</v>
      </c>
      <c r="BC50" s="116">
        <f t="shared" si="13"/>
        <v>0</v>
      </c>
      <c r="BD50" s="116">
        <f t="shared" si="14"/>
        <v>0</v>
      </c>
      <c r="BE50" s="116">
        <f t="shared" si="15"/>
        <v>0</v>
      </c>
      <c r="BF50" s="116">
        <f t="shared" si="16"/>
        <v>0</v>
      </c>
      <c r="BG50" s="116">
        <f t="shared" si="17"/>
        <v>0</v>
      </c>
      <c r="BH50" s="116">
        <f t="shared" si="18"/>
        <v>0</v>
      </c>
      <c r="BI50" s="116">
        <f t="shared" si="19"/>
        <v>0</v>
      </c>
      <c r="BJ50" s="116">
        <f t="shared" si="20"/>
        <v>0</v>
      </c>
      <c r="BK50" s="116">
        <f t="shared" si="21"/>
        <v>0</v>
      </c>
      <c r="BL50" s="116">
        <f t="shared" si="22"/>
        <v>0</v>
      </c>
      <c r="BM50" s="116">
        <f t="shared" si="23"/>
        <v>0</v>
      </c>
      <c r="BN50" s="116">
        <f t="shared" si="24"/>
        <v>0</v>
      </c>
      <c r="BO50" s="116">
        <f t="shared" si="25"/>
        <v>0</v>
      </c>
      <c r="BP50" s="116">
        <f t="shared" si="26"/>
        <v>0</v>
      </c>
      <c r="BQ50" s="116">
        <f t="shared" si="27"/>
        <v>0</v>
      </c>
      <c r="BR50" s="116">
        <f t="shared" si="28"/>
        <v>0</v>
      </c>
      <c r="BS50" s="116">
        <f t="shared" si="29"/>
        <v>0</v>
      </c>
    </row>
    <row r="51" spans="6:71">
      <c r="F51" s="109"/>
      <c r="J51" s="110" t="str">
        <f t="shared" si="5"/>
        <v>Transferts</v>
      </c>
      <c r="K51" s="116">
        <f>IF(MONTH($B51)=1,IF($G51=Paramètres!F$22,$D51,0),0)</f>
        <v>0</v>
      </c>
      <c r="L51" s="116">
        <f>IF(MONTH($B51)=2,IF($G51=Paramètres!$F$22,$D51,0),0)</f>
        <v>0</v>
      </c>
      <c r="M51" s="116">
        <f>IF(MONTH($B51)=3,IF($G51=Paramètres!$F$22,$D51,0),0)</f>
        <v>0</v>
      </c>
      <c r="N51" s="116">
        <f>IF(MONTH($B51)=4,IF($G51=Paramètres!$F$22,$D51,0),0)</f>
        <v>0</v>
      </c>
      <c r="O51" s="116">
        <f>IF(MONTH($B51)=5,IF($G51=Paramètres!$F$22,$D51,0),0)</f>
        <v>0</v>
      </c>
      <c r="P51" s="116">
        <f>IF(MONTH($B51)=6,IF($G51=Paramètres!$F$22,$D51,0),0)</f>
        <v>0</v>
      </c>
      <c r="Q51" s="116">
        <f>IF(MONTH($B51)=9,IF($G51=Paramètres!$F$22,$D51,0),0)</f>
        <v>0</v>
      </c>
      <c r="R51" s="116">
        <f>IF(MONTH($B51)=10,IF($G51=Paramètres!$F$22,$D51,0),0)</f>
        <v>0</v>
      </c>
      <c r="S51" s="116">
        <f>IF(MONTH($B51)=11,IF($G51=Paramètres!$F$22,$D51,0),0)</f>
        <v>0</v>
      </c>
      <c r="T51" s="116">
        <f>IF(MONTH($B51)=30,IF($G51=Paramètres!$F$22,$D51,0),0)</f>
        <v>0</v>
      </c>
      <c r="U51" s="116">
        <f>IF(MONTH($A51)=11,IF($G51=Paramètres!$D$22,$D51,0),0)</f>
        <v>0</v>
      </c>
      <c r="V51" s="116">
        <f>IF(MONTH($A51)=12,IF($G51=Paramètres!$D$22,$D51,0),0)</f>
        <v>0</v>
      </c>
      <c r="W51" s="116">
        <f>IF(MONTH($A51)=2,IF($G51=Paramètres!$D$22,$D51,0),0)</f>
        <v>0</v>
      </c>
      <c r="X51" s="116">
        <f>IF(MONTH($A51)=4,IF($G51=Paramètres!$D$22,$D51,0),0)</f>
        <v>0</v>
      </c>
      <c r="Y51" s="116">
        <f>IF($G51=Paramètres!D$21,$D51,0)</f>
        <v>0</v>
      </c>
      <c r="Z51" s="116">
        <f>IF($G51=Paramètres!D$24,$D51,0)</f>
        <v>0</v>
      </c>
      <c r="AA51" s="116">
        <f>IF($G51=Paramètres!D$23,$D51,0)</f>
        <v>0</v>
      </c>
      <c r="AB51" s="116">
        <f>IF($G51=Paramètres!D$25,$D51,0)</f>
        <v>0</v>
      </c>
      <c r="AC51" s="116">
        <f>IF($G51=Paramètres!D$26,$D51,0)</f>
        <v>0</v>
      </c>
      <c r="AD51" s="116">
        <f>IF($G51=Paramètres!D$27,$D51,0)</f>
        <v>0</v>
      </c>
      <c r="AE51" s="116">
        <f>IF($G51=Paramètres!D$28,$D51,0)</f>
        <v>0</v>
      </c>
      <c r="AF51" s="116">
        <f>IF($G51=Paramètres!D$29,$D51,0)</f>
        <v>0</v>
      </c>
      <c r="AG51" s="116">
        <f>IF($G51=Paramètres!E$21,$D51,0)</f>
        <v>0</v>
      </c>
      <c r="AH51" s="116">
        <f>IF($G51=Paramètres!E$22,$D51,0)</f>
        <v>0</v>
      </c>
      <c r="AI51" s="116">
        <f>IF($G51=Paramètres!E$23,$D51,0)</f>
        <v>0</v>
      </c>
      <c r="AJ51" s="116">
        <f>IF($G51=Paramètres!E$24,$D51,0)</f>
        <v>0</v>
      </c>
      <c r="AK51" s="116">
        <f>IF($G51=Paramètres!E$25,$D51,0)</f>
        <v>0</v>
      </c>
      <c r="AL51" s="116">
        <f>IF($G51=Paramètres!F$21,$D51,0)</f>
        <v>0</v>
      </c>
      <c r="AM51" s="116">
        <f>IF($G51=Paramètres!F$22,$D51,0)</f>
        <v>0</v>
      </c>
      <c r="AN51" s="116">
        <f>IF($G51=Paramètres!F$23,$D51,0)</f>
        <v>0</v>
      </c>
      <c r="AO51" s="116">
        <f>IF($G51=Paramètres!F$24,$D51,0)</f>
        <v>0</v>
      </c>
      <c r="AP51" s="116">
        <f t="shared" si="2"/>
        <v>0</v>
      </c>
      <c r="AQ51" s="116">
        <f t="shared" si="3"/>
        <v>0</v>
      </c>
      <c r="AR51" s="116">
        <f>IF($G51=Paramètres!I$21,$D51,0)</f>
        <v>0</v>
      </c>
      <c r="AS51" s="116">
        <f>IF($G51=Paramètres!I$22,$D51,0)</f>
        <v>0</v>
      </c>
      <c r="AT51" s="116">
        <f>IF($G51=Paramètres!I$23,$D51,0)</f>
        <v>0</v>
      </c>
      <c r="AU51" s="116">
        <f t="shared" si="4"/>
        <v>0</v>
      </c>
      <c r="AV51" s="116">
        <f t="shared" si="6"/>
        <v>0</v>
      </c>
      <c r="AW51" s="116">
        <f t="shared" si="7"/>
        <v>0</v>
      </c>
      <c r="AX51" s="116">
        <f t="shared" si="8"/>
        <v>0</v>
      </c>
      <c r="AY51" s="116">
        <f t="shared" si="9"/>
        <v>0</v>
      </c>
      <c r="AZ51" s="116">
        <f t="shared" si="10"/>
        <v>0</v>
      </c>
      <c r="BA51" s="116">
        <f t="shared" si="11"/>
        <v>0</v>
      </c>
      <c r="BB51" s="116">
        <f t="shared" si="12"/>
        <v>0</v>
      </c>
      <c r="BC51" s="116">
        <f t="shared" si="13"/>
        <v>0</v>
      </c>
      <c r="BD51" s="116">
        <f t="shared" si="14"/>
        <v>0</v>
      </c>
      <c r="BE51" s="116">
        <f t="shared" si="15"/>
        <v>0</v>
      </c>
      <c r="BF51" s="116">
        <f t="shared" si="16"/>
        <v>0</v>
      </c>
      <c r="BG51" s="116">
        <f t="shared" si="17"/>
        <v>0</v>
      </c>
      <c r="BH51" s="116">
        <f t="shared" si="18"/>
        <v>0</v>
      </c>
      <c r="BI51" s="116">
        <f t="shared" si="19"/>
        <v>0</v>
      </c>
      <c r="BJ51" s="116">
        <f t="shared" si="20"/>
        <v>0</v>
      </c>
      <c r="BK51" s="116">
        <f t="shared" si="21"/>
        <v>0</v>
      </c>
      <c r="BL51" s="116">
        <f t="shared" si="22"/>
        <v>0</v>
      </c>
      <c r="BM51" s="116">
        <f t="shared" si="23"/>
        <v>0</v>
      </c>
      <c r="BN51" s="116">
        <f t="shared" si="24"/>
        <v>0</v>
      </c>
      <c r="BO51" s="116">
        <f t="shared" si="25"/>
        <v>0</v>
      </c>
      <c r="BP51" s="116">
        <f t="shared" si="26"/>
        <v>0</v>
      </c>
      <c r="BQ51" s="116">
        <f t="shared" si="27"/>
        <v>0</v>
      </c>
      <c r="BR51" s="116">
        <f t="shared" si="28"/>
        <v>0</v>
      </c>
      <c r="BS51" s="116">
        <f t="shared" si="29"/>
        <v>0</v>
      </c>
    </row>
    <row r="52" spans="6:71">
      <c r="F52" s="109"/>
      <c r="J52" s="110" t="str">
        <f t="shared" si="5"/>
        <v>Transferts</v>
      </c>
      <c r="K52" s="116">
        <f>IF(MONTH($B52)=1,IF($G52=Paramètres!F$22,$D52,0),0)</f>
        <v>0</v>
      </c>
      <c r="L52" s="116">
        <f>IF(MONTH($B52)=2,IF($G52=Paramètres!$F$22,$D52,0),0)</f>
        <v>0</v>
      </c>
      <c r="M52" s="116">
        <f>IF(MONTH($B52)=3,IF($G52=Paramètres!$F$22,$D52,0),0)</f>
        <v>0</v>
      </c>
      <c r="N52" s="116">
        <f>IF(MONTH($B52)=4,IF($G52=Paramètres!$F$22,$D52,0),0)</f>
        <v>0</v>
      </c>
      <c r="O52" s="116">
        <f>IF(MONTH($B52)=5,IF($G52=Paramètres!$F$22,$D52,0),0)</f>
        <v>0</v>
      </c>
      <c r="P52" s="116">
        <f>IF(MONTH($B52)=6,IF($G52=Paramètres!$F$22,$D52,0),0)</f>
        <v>0</v>
      </c>
      <c r="Q52" s="116">
        <f>IF(MONTH($B52)=9,IF($G52=Paramètres!$F$22,$D52,0),0)</f>
        <v>0</v>
      </c>
      <c r="R52" s="116">
        <f>IF(MONTH($B52)=10,IF($G52=Paramètres!$F$22,$D52,0),0)</f>
        <v>0</v>
      </c>
      <c r="S52" s="116">
        <f>IF(MONTH($B52)=11,IF($G52=Paramètres!$F$22,$D52,0),0)</f>
        <v>0</v>
      </c>
      <c r="T52" s="116">
        <f>IF(MONTH($B52)=30,IF($G52=Paramètres!$F$22,$D52,0),0)</f>
        <v>0</v>
      </c>
      <c r="U52" s="116">
        <f>IF(MONTH($A52)=11,IF($G52=Paramètres!$D$22,$D52,0),0)</f>
        <v>0</v>
      </c>
      <c r="V52" s="116">
        <f>IF(MONTH($A52)=12,IF($G52=Paramètres!$D$22,$D52,0),0)</f>
        <v>0</v>
      </c>
      <c r="W52" s="116">
        <f>IF(MONTH($A52)=2,IF($G52=Paramètres!$D$22,$D52,0),0)</f>
        <v>0</v>
      </c>
      <c r="X52" s="116">
        <f>IF(MONTH($A52)=4,IF($G52=Paramètres!$D$22,$D52,0),0)</f>
        <v>0</v>
      </c>
      <c r="Y52" s="116">
        <f>IF($G52=Paramètres!D$21,$D52,0)</f>
        <v>0</v>
      </c>
      <c r="Z52" s="116">
        <f>IF($G52=Paramètres!D$24,$D52,0)</f>
        <v>0</v>
      </c>
      <c r="AA52" s="116">
        <f>IF($G52=Paramètres!D$23,$D52,0)</f>
        <v>0</v>
      </c>
      <c r="AB52" s="116">
        <f>IF($G52=Paramètres!D$25,$D52,0)</f>
        <v>0</v>
      </c>
      <c r="AC52" s="116">
        <f>IF($G52=Paramètres!D$26,$D52,0)</f>
        <v>0</v>
      </c>
      <c r="AD52" s="116">
        <f>IF($G52=Paramètres!D$27,$D52,0)</f>
        <v>0</v>
      </c>
      <c r="AE52" s="116">
        <f>IF($G52=Paramètres!D$28,$D52,0)</f>
        <v>0</v>
      </c>
      <c r="AF52" s="116">
        <f>IF($G52=Paramètres!D$29,$D52,0)</f>
        <v>0</v>
      </c>
      <c r="AG52" s="116">
        <f>IF($G52=Paramètres!E$21,$D52,0)</f>
        <v>0</v>
      </c>
      <c r="AH52" s="116">
        <f>IF($G52=Paramètres!E$22,$D52,0)</f>
        <v>0</v>
      </c>
      <c r="AI52" s="116">
        <f>IF($G52=Paramètres!E$23,$D52,0)</f>
        <v>0</v>
      </c>
      <c r="AJ52" s="116">
        <f>IF($G52=Paramètres!E$24,$D52,0)</f>
        <v>0</v>
      </c>
      <c r="AK52" s="116">
        <f>IF($G52=Paramètres!E$25,$D52,0)</f>
        <v>0</v>
      </c>
      <c r="AL52" s="116">
        <f>IF($G52=Paramètres!F$21,$D52,0)</f>
        <v>0</v>
      </c>
      <c r="AM52" s="116">
        <f>IF($G52=Paramètres!F$22,$D52,0)</f>
        <v>0</v>
      </c>
      <c r="AN52" s="116">
        <f>IF($G52=Paramètres!F$23,$D52,0)</f>
        <v>0</v>
      </c>
      <c r="AO52" s="116">
        <f>IF($G52=Paramètres!F$24,$D52,0)</f>
        <v>0</v>
      </c>
      <c r="AP52" s="116">
        <f t="shared" si="2"/>
        <v>0</v>
      </c>
      <c r="AQ52" s="116">
        <f t="shared" si="3"/>
        <v>0</v>
      </c>
      <c r="AR52" s="116">
        <f>IF($G52=Paramètres!I$21,$D52,0)</f>
        <v>0</v>
      </c>
      <c r="AS52" s="116">
        <f>IF($G52=Paramètres!I$22,$D52,0)</f>
        <v>0</v>
      </c>
      <c r="AT52" s="116">
        <f>IF($G52=Paramètres!I$23,$D52,0)</f>
        <v>0</v>
      </c>
      <c r="AU52" s="116">
        <f t="shared" si="4"/>
        <v>0</v>
      </c>
      <c r="AV52" s="116">
        <f t="shared" si="6"/>
        <v>0</v>
      </c>
      <c r="AW52" s="116">
        <f t="shared" si="7"/>
        <v>0</v>
      </c>
      <c r="AX52" s="116">
        <f t="shared" si="8"/>
        <v>0</v>
      </c>
      <c r="AY52" s="116">
        <f t="shared" si="9"/>
        <v>0</v>
      </c>
      <c r="AZ52" s="116">
        <f t="shared" si="10"/>
        <v>0</v>
      </c>
      <c r="BA52" s="116">
        <f t="shared" si="11"/>
        <v>0</v>
      </c>
      <c r="BB52" s="116">
        <f t="shared" si="12"/>
        <v>0</v>
      </c>
      <c r="BC52" s="116">
        <f t="shared" si="13"/>
        <v>0</v>
      </c>
      <c r="BD52" s="116">
        <f t="shared" si="14"/>
        <v>0</v>
      </c>
      <c r="BE52" s="116">
        <f t="shared" si="15"/>
        <v>0</v>
      </c>
      <c r="BF52" s="116">
        <f t="shared" si="16"/>
        <v>0</v>
      </c>
      <c r="BG52" s="116">
        <f t="shared" si="17"/>
        <v>0</v>
      </c>
      <c r="BH52" s="116">
        <f t="shared" si="18"/>
        <v>0</v>
      </c>
      <c r="BI52" s="116">
        <f t="shared" si="19"/>
        <v>0</v>
      </c>
      <c r="BJ52" s="116">
        <f t="shared" si="20"/>
        <v>0</v>
      </c>
      <c r="BK52" s="116">
        <f t="shared" si="21"/>
        <v>0</v>
      </c>
      <c r="BL52" s="116">
        <f t="shared" si="22"/>
        <v>0</v>
      </c>
      <c r="BM52" s="116">
        <f t="shared" si="23"/>
        <v>0</v>
      </c>
      <c r="BN52" s="116">
        <f t="shared" si="24"/>
        <v>0</v>
      </c>
      <c r="BO52" s="116">
        <f t="shared" si="25"/>
        <v>0</v>
      </c>
      <c r="BP52" s="116">
        <f t="shared" si="26"/>
        <v>0</v>
      </c>
      <c r="BQ52" s="116">
        <f t="shared" si="27"/>
        <v>0</v>
      </c>
      <c r="BR52" s="116">
        <f t="shared" si="28"/>
        <v>0</v>
      </c>
      <c r="BS52" s="116">
        <f t="shared" si="29"/>
        <v>0</v>
      </c>
    </row>
    <row r="53" spans="6:71">
      <c r="F53" s="109"/>
      <c r="J53" s="110" t="str">
        <f t="shared" si="5"/>
        <v>Transferts</v>
      </c>
      <c r="K53" s="116">
        <f>IF(MONTH($B53)=1,IF($G53=Paramètres!F$22,$D53,0),0)</f>
        <v>0</v>
      </c>
      <c r="L53" s="116">
        <f>IF(MONTH($B53)=2,IF($G53=Paramètres!$F$22,$D53,0),0)</f>
        <v>0</v>
      </c>
      <c r="M53" s="116">
        <f>IF(MONTH($B53)=3,IF($G53=Paramètres!$F$22,$D53,0),0)</f>
        <v>0</v>
      </c>
      <c r="N53" s="116">
        <f>IF(MONTH($B53)=4,IF($G53=Paramètres!$F$22,$D53,0),0)</f>
        <v>0</v>
      </c>
      <c r="O53" s="116">
        <f>IF(MONTH($B53)=5,IF($G53=Paramètres!$F$22,$D53,0),0)</f>
        <v>0</v>
      </c>
      <c r="P53" s="116">
        <f>IF(MONTH($B53)=6,IF($G53=Paramètres!$F$22,$D53,0),0)</f>
        <v>0</v>
      </c>
      <c r="Q53" s="116">
        <f>IF(MONTH($B53)=9,IF($G53=Paramètres!$F$22,$D53,0),0)</f>
        <v>0</v>
      </c>
      <c r="R53" s="116">
        <f>IF(MONTH($B53)=10,IF($G53=Paramètres!$F$22,$D53,0),0)</f>
        <v>0</v>
      </c>
      <c r="S53" s="116">
        <f>IF(MONTH($B53)=11,IF($G53=Paramètres!$F$22,$D53,0),0)</f>
        <v>0</v>
      </c>
      <c r="T53" s="116">
        <f>IF(MONTH($B53)=30,IF($G53=Paramètres!$F$22,$D53,0),0)</f>
        <v>0</v>
      </c>
      <c r="U53" s="116">
        <f>IF(MONTH($A53)=11,IF($G53=Paramètres!$D$22,$D53,0),0)</f>
        <v>0</v>
      </c>
      <c r="V53" s="116">
        <f>IF(MONTH($A53)=12,IF($G53=Paramètres!$D$22,$D53,0),0)</f>
        <v>0</v>
      </c>
      <c r="W53" s="116">
        <f>IF(MONTH($A53)=2,IF($G53=Paramètres!$D$22,$D53,0),0)</f>
        <v>0</v>
      </c>
      <c r="X53" s="116">
        <f>IF(MONTH($A53)=4,IF($G53=Paramètres!$D$22,$D53,0),0)</f>
        <v>0</v>
      </c>
      <c r="Y53" s="116">
        <f>IF($G53=Paramètres!D$21,$D53,0)</f>
        <v>0</v>
      </c>
      <c r="Z53" s="116">
        <f>IF($G53=Paramètres!D$24,$D53,0)</f>
        <v>0</v>
      </c>
      <c r="AA53" s="116">
        <f>IF($G53=Paramètres!D$23,$D53,0)</f>
        <v>0</v>
      </c>
      <c r="AB53" s="116">
        <f>IF($G53=Paramètres!D$25,$D53,0)</f>
        <v>0</v>
      </c>
      <c r="AC53" s="116">
        <f>IF($G53=Paramètres!D$26,$D53,0)</f>
        <v>0</v>
      </c>
      <c r="AD53" s="116">
        <f>IF($G53=Paramètres!D$27,$D53,0)</f>
        <v>0</v>
      </c>
      <c r="AE53" s="116">
        <f>IF($G53=Paramètres!D$28,$D53,0)</f>
        <v>0</v>
      </c>
      <c r="AF53" s="116">
        <f>IF($G53=Paramètres!D$29,$D53,0)</f>
        <v>0</v>
      </c>
      <c r="AG53" s="116">
        <f>IF($G53=Paramètres!E$21,$D53,0)</f>
        <v>0</v>
      </c>
      <c r="AH53" s="116">
        <f>IF($G53=Paramètres!E$22,$D53,0)</f>
        <v>0</v>
      </c>
      <c r="AI53" s="116">
        <f>IF($G53=Paramètres!E$23,$D53,0)</f>
        <v>0</v>
      </c>
      <c r="AJ53" s="116">
        <f>IF($G53=Paramètres!E$24,$D53,0)</f>
        <v>0</v>
      </c>
      <c r="AK53" s="116">
        <f>IF($G53=Paramètres!E$25,$D53,0)</f>
        <v>0</v>
      </c>
      <c r="AL53" s="116">
        <f>IF($G53=Paramètres!F$21,$D53,0)</f>
        <v>0</v>
      </c>
      <c r="AM53" s="116">
        <f>IF($G53=Paramètres!F$22,$D53,0)</f>
        <v>0</v>
      </c>
      <c r="AN53" s="116">
        <f>IF($G53=Paramètres!F$23,$D53,0)</f>
        <v>0</v>
      </c>
      <c r="AO53" s="116">
        <f>IF($G53=Paramètres!F$24,$D53,0)</f>
        <v>0</v>
      </c>
      <c r="AP53" s="116">
        <f t="shared" si="2"/>
        <v>0</v>
      </c>
      <c r="AQ53" s="116">
        <f t="shared" si="3"/>
        <v>0</v>
      </c>
      <c r="AR53" s="116">
        <f>IF($G53=Paramètres!I$21,$D53,0)</f>
        <v>0</v>
      </c>
      <c r="AS53" s="116">
        <f>IF($G53=Paramètres!I$22,$D53,0)</f>
        <v>0</v>
      </c>
      <c r="AT53" s="116">
        <f>IF($G53=Paramètres!I$23,$D53,0)</f>
        <v>0</v>
      </c>
      <c r="AU53" s="116">
        <f t="shared" si="4"/>
        <v>0</v>
      </c>
      <c r="AV53" s="116">
        <f t="shared" si="6"/>
        <v>0</v>
      </c>
      <c r="AW53" s="116">
        <f t="shared" si="7"/>
        <v>0</v>
      </c>
      <c r="AX53" s="116">
        <f t="shared" si="8"/>
        <v>0</v>
      </c>
      <c r="AY53" s="116">
        <f t="shared" si="9"/>
        <v>0</v>
      </c>
      <c r="AZ53" s="116">
        <f t="shared" si="10"/>
        <v>0</v>
      </c>
      <c r="BA53" s="116">
        <f t="shared" si="11"/>
        <v>0</v>
      </c>
      <c r="BB53" s="116">
        <f t="shared" si="12"/>
        <v>0</v>
      </c>
      <c r="BC53" s="116">
        <f t="shared" si="13"/>
        <v>0</v>
      </c>
      <c r="BD53" s="116">
        <f t="shared" si="14"/>
        <v>0</v>
      </c>
      <c r="BE53" s="116">
        <f t="shared" si="15"/>
        <v>0</v>
      </c>
      <c r="BF53" s="116">
        <f t="shared" si="16"/>
        <v>0</v>
      </c>
      <c r="BG53" s="116">
        <f t="shared" si="17"/>
        <v>0</v>
      </c>
      <c r="BH53" s="116">
        <f t="shared" si="18"/>
        <v>0</v>
      </c>
      <c r="BI53" s="116">
        <f t="shared" si="19"/>
        <v>0</v>
      </c>
      <c r="BJ53" s="116">
        <f t="shared" si="20"/>
        <v>0</v>
      </c>
      <c r="BK53" s="116">
        <f t="shared" si="21"/>
        <v>0</v>
      </c>
      <c r="BL53" s="116">
        <f t="shared" si="22"/>
        <v>0</v>
      </c>
      <c r="BM53" s="116">
        <f t="shared" si="23"/>
        <v>0</v>
      </c>
      <c r="BN53" s="116">
        <f t="shared" si="24"/>
        <v>0</v>
      </c>
      <c r="BO53" s="116">
        <f t="shared" si="25"/>
        <v>0</v>
      </c>
      <c r="BP53" s="116">
        <f t="shared" si="26"/>
        <v>0</v>
      </c>
      <c r="BQ53" s="116">
        <f t="shared" si="27"/>
        <v>0</v>
      </c>
      <c r="BR53" s="116">
        <f t="shared" si="28"/>
        <v>0</v>
      </c>
      <c r="BS53" s="116">
        <f t="shared" si="29"/>
        <v>0</v>
      </c>
    </row>
    <row r="54" spans="6:71">
      <c r="F54" s="109"/>
      <c r="J54" s="110" t="str">
        <f t="shared" si="5"/>
        <v>Transferts</v>
      </c>
      <c r="K54" s="116">
        <f>IF(MONTH($B54)=1,IF($G54=Paramètres!F$22,$D54,0),0)</f>
        <v>0</v>
      </c>
      <c r="L54" s="116">
        <f>IF(MONTH($B54)=2,IF($G54=Paramètres!$F$22,$D54,0),0)</f>
        <v>0</v>
      </c>
      <c r="M54" s="116">
        <f>IF(MONTH($B54)=3,IF($G54=Paramètres!$F$22,$D54,0),0)</f>
        <v>0</v>
      </c>
      <c r="N54" s="116">
        <f>IF(MONTH($B54)=4,IF($G54=Paramètres!$F$22,$D54,0),0)</f>
        <v>0</v>
      </c>
      <c r="O54" s="116">
        <f>IF(MONTH($B54)=5,IF($G54=Paramètres!$F$22,$D54,0),0)</f>
        <v>0</v>
      </c>
      <c r="P54" s="116">
        <f>IF(MONTH($B54)=6,IF($G54=Paramètres!$F$22,$D54,0),0)</f>
        <v>0</v>
      </c>
      <c r="Q54" s="116">
        <f>IF(MONTH($B54)=9,IF($G54=Paramètres!$F$22,$D54,0),0)</f>
        <v>0</v>
      </c>
      <c r="R54" s="116">
        <f>IF(MONTH($B54)=10,IF($G54=Paramètres!$F$22,$D54,0),0)</f>
        <v>0</v>
      </c>
      <c r="S54" s="116">
        <f>IF(MONTH($B54)=11,IF($G54=Paramètres!$F$22,$D54,0),0)</f>
        <v>0</v>
      </c>
      <c r="T54" s="116">
        <f>IF(MONTH($B54)=30,IF($G54=Paramètres!$F$22,$D54,0),0)</f>
        <v>0</v>
      </c>
      <c r="U54" s="116">
        <f>IF(MONTH($A54)=11,IF($G54=Paramètres!$D$22,$D54,0),0)</f>
        <v>0</v>
      </c>
      <c r="V54" s="116">
        <f>IF(MONTH($A54)=12,IF($G54=Paramètres!$D$22,$D54,0),0)</f>
        <v>0</v>
      </c>
      <c r="W54" s="116">
        <f>IF(MONTH($A54)=2,IF($G54=Paramètres!$D$22,$D54,0),0)</f>
        <v>0</v>
      </c>
      <c r="X54" s="116">
        <f>IF(MONTH($A54)=4,IF($G54=Paramètres!$D$22,$D54,0),0)</f>
        <v>0</v>
      </c>
      <c r="Y54" s="116">
        <f>IF($G54=Paramètres!D$21,$D54,0)</f>
        <v>0</v>
      </c>
      <c r="Z54" s="116">
        <f>IF($G54=Paramètres!D$24,$D54,0)</f>
        <v>0</v>
      </c>
      <c r="AA54" s="116">
        <f>IF($G54=Paramètres!D$23,$D54,0)</f>
        <v>0</v>
      </c>
      <c r="AB54" s="116">
        <f>IF($G54=Paramètres!D$25,$D54,0)</f>
        <v>0</v>
      </c>
      <c r="AC54" s="116">
        <f>IF($G54=Paramètres!D$26,$D54,0)</f>
        <v>0</v>
      </c>
      <c r="AD54" s="116">
        <f>IF($G54=Paramètres!D$27,$D54,0)</f>
        <v>0</v>
      </c>
      <c r="AE54" s="116">
        <f>IF($G54=Paramètres!D$28,$D54,0)</f>
        <v>0</v>
      </c>
      <c r="AF54" s="116">
        <f>IF($G54=Paramètres!D$29,$D54,0)</f>
        <v>0</v>
      </c>
      <c r="AG54" s="116">
        <f>IF($G54=Paramètres!E$21,$D54,0)</f>
        <v>0</v>
      </c>
      <c r="AH54" s="116">
        <f>IF($G54=Paramètres!E$22,$D54,0)</f>
        <v>0</v>
      </c>
      <c r="AI54" s="116">
        <f>IF($G54=Paramètres!E$23,$D54,0)</f>
        <v>0</v>
      </c>
      <c r="AJ54" s="116">
        <f>IF($G54=Paramètres!E$24,$D54,0)</f>
        <v>0</v>
      </c>
      <c r="AK54" s="116">
        <f>IF($G54=Paramètres!E$25,$D54,0)</f>
        <v>0</v>
      </c>
      <c r="AL54" s="116">
        <f>IF($G54=Paramètres!F$21,$D54,0)</f>
        <v>0</v>
      </c>
      <c r="AM54" s="116">
        <f>IF($G54=Paramètres!F$22,$D54,0)</f>
        <v>0</v>
      </c>
      <c r="AN54" s="116">
        <f>IF($G54=Paramètres!F$23,$D54,0)</f>
        <v>0</v>
      </c>
      <c r="AO54" s="116">
        <f>IF($G54=Paramètres!F$24,$D54,0)</f>
        <v>0</v>
      </c>
      <c r="AP54" s="116">
        <f t="shared" si="2"/>
        <v>0</v>
      </c>
      <c r="AQ54" s="116">
        <f t="shared" si="3"/>
        <v>0</v>
      </c>
      <c r="AR54" s="116">
        <f>IF($G54=Paramètres!I$21,$D54,0)</f>
        <v>0</v>
      </c>
      <c r="AS54" s="116">
        <f>IF($G54=Paramètres!I$22,$D54,0)</f>
        <v>0</v>
      </c>
      <c r="AT54" s="116">
        <f>IF($G54=Paramètres!I$23,$D54,0)</f>
        <v>0</v>
      </c>
      <c r="AU54" s="116">
        <f t="shared" si="4"/>
        <v>0</v>
      </c>
      <c r="AV54" s="116">
        <f t="shared" si="6"/>
        <v>0</v>
      </c>
      <c r="AW54" s="116">
        <f t="shared" si="7"/>
        <v>0</v>
      </c>
      <c r="AX54" s="116">
        <f t="shared" si="8"/>
        <v>0</v>
      </c>
      <c r="AY54" s="116">
        <f t="shared" si="9"/>
        <v>0</v>
      </c>
      <c r="AZ54" s="116">
        <f t="shared" si="10"/>
        <v>0</v>
      </c>
      <c r="BA54" s="116">
        <f t="shared" si="11"/>
        <v>0</v>
      </c>
      <c r="BB54" s="116">
        <f t="shared" si="12"/>
        <v>0</v>
      </c>
      <c r="BC54" s="116">
        <f t="shared" si="13"/>
        <v>0</v>
      </c>
      <c r="BD54" s="116">
        <f t="shared" si="14"/>
        <v>0</v>
      </c>
      <c r="BE54" s="116">
        <f t="shared" si="15"/>
        <v>0</v>
      </c>
      <c r="BF54" s="116">
        <f t="shared" si="16"/>
        <v>0</v>
      </c>
      <c r="BG54" s="116">
        <f t="shared" si="17"/>
        <v>0</v>
      </c>
      <c r="BH54" s="116">
        <f t="shared" si="18"/>
        <v>0</v>
      </c>
      <c r="BI54" s="116">
        <f t="shared" si="19"/>
        <v>0</v>
      </c>
      <c r="BJ54" s="116">
        <f t="shared" si="20"/>
        <v>0</v>
      </c>
      <c r="BK54" s="116">
        <f t="shared" si="21"/>
        <v>0</v>
      </c>
      <c r="BL54" s="116">
        <f t="shared" si="22"/>
        <v>0</v>
      </c>
      <c r="BM54" s="116">
        <f t="shared" si="23"/>
        <v>0</v>
      </c>
      <c r="BN54" s="116">
        <f t="shared" si="24"/>
        <v>0</v>
      </c>
      <c r="BO54" s="116">
        <f t="shared" si="25"/>
        <v>0</v>
      </c>
      <c r="BP54" s="116">
        <f t="shared" si="26"/>
        <v>0</v>
      </c>
      <c r="BQ54" s="116">
        <f t="shared" si="27"/>
        <v>0</v>
      </c>
      <c r="BR54" s="116">
        <f t="shared" si="28"/>
        <v>0</v>
      </c>
      <c r="BS54" s="116">
        <f t="shared" si="29"/>
        <v>0</v>
      </c>
    </row>
    <row r="55" spans="6:71">
      <c r="F55" s="109"/>
      <c r="J55" s="110" t="str">
        <f t="shared" si="5"/>
        <v>Transferts</v>
      </c>
      <c r="K55" s="116">
        <f>IF(MONTH($B55)=1,IF($G55=Paramètres!F$22,$D55,0),0)</f>
        <v>0</v>
      </c>
      <c r="L55" s="116">
        <f>IF(MONTH($B55)=2,IF($G55=Paramètres!$F$22,$D55,0),0)</f>
        <v>0</v>
      </c>
      <c r="M55" s="116">
        <f>IF(MONTH($B55)=3,IF($G55=Paramètres!$F$22,$D55,0),0)</f>
        <v>0</v>
      </c>
      <c r="N55" s="116">
        <f>IF(MONTH($B55)=4,IF($G55=Paramètres!$F$22,$D55,0),0)</f>
        <v>0</v>
      </c>
      <c r="O55" s="116">
        <f>IF(MONTH($B55)=5,IF($G55=Paramètres!$F$22,$D55,0),0)</f>
        <v>0</v>
      </c>
      <c r="P55" s="116">
        <f>IF(MONTH($B55)=6,IF($G55=Paramètres!$F$22,$D55,0),0)</f>
        <v>0</v>
      </c>
      <c r="Q55" s="116">
        <f>IF(MONTH($B55)=9,IF($G55=Paramètres!$F$22,$D55,0),0)</f>
        <v>0</v>
      </c>
      <c r="R55" s="116">
        <f>IF(MONTH($B55)=10,IF($G55=Paramètres!$F$22,$D55,0),0)</f>
        <v>0</v>
      </c>
      <c r="S55" s="116">
        <f>IF(MONTH($B55)=11,IF($G55=Paramètres!$F$22,$D55,0),0)</f>
        <v>0</v>
      </c>
      <c r="T55" s="116">
        <f>IF(MONTH($B55)=30,IF($G55=Paramètres!$F$22,$D55,0),0)</f>
        <v>0</v>
      </c>
      <c r="U55" s="116">
        <f>IF(MONTH($A55)=11,IF($G55=Paramètres!$D$22,$D55,0),0)</f>
        <v>0</v>
      </c>
      <c r="V55" s="116">
        <f>IF(MONTH($A55)=12,IF($G55=Paramètres!$D$22,$D55,0),0)</f>
        <v>0</v>
      </c>
      <c r="W55" s="116">
        <f>IF(MONTH($A55)=2,IF($G55=Paramètres!$D$22,$D55,0),0)</f>
        <v>0</v>
      </c>
      <c r="X55" s="116">
        <f>IF(MONTH($A55)=4,IF($G55=Paramètres!$D$22,$D55,0),0)</f>
        <v>0</v>
      </c>
      <c r="Y55" s="116">
        <f>IF($G55=Paramètres!D$21,$D55,0)</f>
        <v>0</v>
      </c>
      <c r="Z55" s="116">
        <f>IF($G55=Paramètres!D$24,$D55,0)</f>
        <v>0</v>
      </c>
      <c r="AA55" s="116">
        <f>IF($G55=Paramètres!D$23,$D55,0)</f>
        <v>0</v>
      </c>
      <c r="AB55" s="116">
        <f>IF($G55=Paramètres!D$25,$D55,0)</f>
        <v>0</v>
      </c>
      <c r="AC55" s="116">
        <f>IF($G55=Paramètres!D$26,$D55,0)</f>
        <v>0</v>
      </c>
      <c r="AD55" s="116">
        <f>IF($G55=Paramètres!D$27,$D55,0)</f>
        <v>0</v>
      </c>
      <c r="AE55" s="116">
        <f>IF($G55=Paramètres!D$28,$D55,0)</f>
        <v>0</v>
      </c>
      <c r="AF55" s="116">
        <f>IF($G55=Paramètres!D$29,$D55,0)</f>
        <v>0</v>
      </c>
      <c r="AG55" s="116">
        <f>IF($G55=Paramètres!E$21,$D55,0)</f>
        <v>0</v>
      </c>
      <c r="AH55" s="116">
        <f>IF($G55=Paramètres!E$22,$D55,0)</f>
        <v>0</v>
      </c>
      <c r="AI55" s="116">
        <f>IF($G55=Paramètres!E$23,$D55,0)</f>
        <v>0</v>
      </c>
      <c r="AJ55" s="116">
        <f>IF($G55=Paramètres!E$24,$D55,0)</f>
        <v>0</v>
      </c>
      <c r="AK55" s="116">
        <f>IF($G55=Paramètres!E$25,$D55,0)</f>
        <v>0</v>
      </c>
      <c r="AL55" s="116">
        <f>IF($G55=Paramètres!F$21,$D55,0)</f>
        <v>0</v>
      </c>
      <c r="AM55" s="116">
        <f>IF($G55=Paramètres!F$22,$D55,0)</f>
        <v>0</v>
      </c>
      <c r="AN55" s="116">
        <f>IF($G55=Paramètres!F$23,$D55,0)</f>
        <v>0</v>
      </c>
      <c r="AO55" s="116">
        <f>IF($G55=Paramètres!F$24,$D55,0)</f>
        <v>0</v>
      </c>
      <c r="AP55" s="116">
        <f t="shared" si="2"/>
        <v>0</v>
      </c>
      <c r="AQ55" s="116">
        <f t="shared" si="3"/>
        <v>0</v>
      </c>
      <c r="AR55" s="116">
        <f>IF($G55=Paramètres!I$21,$D55,0)</f>
        <v>0</v>
      </c>
      <c r="AS55" s="116">
        <f>IF($G55=Paramètres!I$22,$D55,0)</f>
        <v>0</v>
      </c>
      <c r="AT55" s="116">
        <f>IF($G55=Paramètres!I$23,$D55,0)</f>
        <v>0</v>
      </c>
      <c r="AU55" s="116">
        <f t="shared" si="4"/>
        <v>0</v>
      </c>
      <c r="AV55" s="116">
        <f t="shared" si="6"/>
        <v>0</v>
      </c>
      <c r="AW55" s="116">
        <f t="shared" si="7"/>
        <v>0</v>
      </c>
      <c r="AX55" s="116">
        <f t="shared" si="8"/>
        <v>0</v>
      </c>
      <c r="AY55" s="116">
        <f t="shared" si="9"/>
        <v>0</v>
      </c>
      <c r="AZ55" s="116">
        <f t="shared" si="10"/>
        <v>0</v>
      </c>
      <c r="BA55" s="116">
        <f t="shared" si="11"/>
        <v>0</v>
      </c>
      <c r="BB55" s="116">
        <f t="shared" si="12"/>
        <v>0</v>
      </c>
      <c r="BC55" s="116">
        <f t="shared" si="13"/>
        <v>0</v>
      </c>
      <c r="BD55" s="116">
        <f t="shared" si="14"/>
        <v>0</v>
      </c>
      <c r="BE55" s="116">
        <f t="shared" si="15"/>
        <v>0</v>
      </c>
      <c r="BF55" s="116">
        <f t="shared" si="16"/>
        <v>0</v>
      </c>
      <c r="BG55" s="116">
        <f t="shared" si="17"/>
        <v>0</v>
      </c>
      <c r="BH55" s="116">
        <f t="shared" si="18"/>
        <v>0</v>
      </c>
      <c r="BI55" s="116">
        <f t="shared" si="19"/>
        <v>0</v>
      </c>
      <c r="BJ55" s="116">
        <f t="shared" si="20"/>
        <v>0</v>
      </c>
      <c r="BK55" s="116">
        <f t="shared" si="21"/>
        <v>0</v>
      </c>
      <c r="BL55" s="116">
        <f t="shared" si="22"/>
        <v>0</v>
      </c>
      <c r="BM55" s="116">
        <f t="shared" si="23"/>
        <v>0</v>
      </c>
      <c r="BN55" s="116">
        <f t="shared" si="24"/>
        <v>0</v>
      </c>
      <c r="BO55" s="116">
        <f t="shared" si="25"/>
        <v>0</v>
      </c>
      <c r="BP55" s="116">
        <f t="shared" si="26"/>
        <v>0</v>
      </c>
      <c r="BQ55" s="116">
        <f t="shared" si="27"/>
        <v>0</v>
      </c>
      <c r="BR55" s="116">
        <f t="shared" si="28"/>
        <v>0</v>
      </c>
      <c r="BS55" s="116">
        <f t="shared" si="29"/>
        <v>0</v>
      </c>
    </row>
    <row r="56" spans="6:71">
      <c r="F56" s="109"/>
      <c r="J56" s="110" t="str">
        <f t="shared" si="5"/>
        <v>Transferts</v>
      </c>
      <c r="K56" s="116">
        <f>IF(MONTH($B56)=1,IF($G56=Paramètres!F$22,$D56,0),0)</f>
        <v>0</v>
      </c>
      <c r="L56" s="116">
        <f>IF(MONTH($B56)=2,IF($G56=Paramètres!$F$22,$D56,0),0)</f>
        <v>0</v>
      </c>
      <c r="M56" s="116">
        <f>IF(MONTH($B56)=3,IF($G56=Paramètres!$F$22,$D56,0),0)</f>
        <v>0</v>
      </c>
      <c r="N56" s="116">
        <f>IF(MONTH($B56)=4,IF($G56=Paramètres!$F$22,$D56,0),0)</f>
        <v>0</v>
      </c>
      <c r="O56" s="116">
        <f>IF(MONTH($B56)=5,IF($G56=Paramètres!$F$22,$D56,0),0)</f>
        <v>0</v>
      </c>
      <c r="P56" s="116">
        <f>IF(MONTH($B56)=6,IF($G56=Paramètres!$F$22,$D56,0),0)</f>
        <v>0</v>
      </c>
      <c r="Q56" s="116">
        <f>IF(MONTH($B56)=9,IF($G56=Paramètres!$F$22,$D56,0),0)</f>
        <v>0</v>
      </c>
      <c r="R56" s="116">
        <f>IF(MONTH($B56)=10,IF($G56=Paramètres!$F$22,$D56,0),0)</f>
        <v>0</v>
      </c>
      <c r="S56" s="116">
        <f>IF(MONTH($B56)=11,IF($G56=Paramètres!$F$22,$D56,0),0)</f>
        <v>0</v>
      </c>
      <c r="T56" s="116">
        <f>IF(MONTH($B56)=30,IF($G56=Paramètres!$F$22,$D56,0),0)</f>
        <v>0</v>
      </c>
      <c r="U56" s="116">
        <f>IF(MONTH($A56)=11,IF($G56=Paramètres!$D$22,$D56,0),0)</f>
        <v>0</v>
      </c>
      <c r="V56" s="116">
        <f>IF(MONTH($A56)=12,IF($G56=Paramètres!$D$22,$D56,0),0)</f>
        <v>0</v>
      </c>
      <c r="W56" s="116">
        <f>IF(MONTH($A56)=2,IF($G56=Paramètres!$D$22,$D56,0),0)</f>
        <v>0</v>
      </c>
      <c r="X56" s="116">
        <f>IF(MONTH($A56)=4,IF($G56=Paramètres!$D$22,$D56,0),0)</f>
        <v>0</v>
      </c>
      <c r="Y56" s="116">
        <f>IF($G56=Paramètres!D$21,$D56,0)</f>
        <v>0</v>
      </c>
      <c r="Z56" s="116">
        <f>IF($G56=Paramètres!D$24,$D56,0)</f>
        <v>0</v>
      </c>
      <c r="AA56" s="116">
        <f>IF($G56=Paramètres!D$23,$D56,0)</f>
        <v>0</v>
      </c>
      <c r="AB56" s="116">
        <f>IF($G56=Paramètres!D$25,$D56,0)</f>
        <v>0</v>
      </c>
      <c r="AC56" s="116">
        <f>IF($G56=Paramètres!D$26,$D56,0)</f>
        <v>0</v>
      </c>
      <c r="AD56" s="116">
        <f>IF($G56=Paramètres!D$27,$D56,0)</f>
        <v>0</v>
      </c>
      <c r="AE56" s="116">
        <f>IF($G56=Paramètres!D$28,$D56,0)</f>
        <v>0</v>
      </c>
      <c r="AF56" s="116">
        <f>IF($G56=Paramètres!D$29,$D56,0)</f>
        <v>0</v>
      </c>
      <c r="AG56" s="116">
        <f>IF($G56=Paramètres!E$21,$D56,0)</f>
        <v>0</v>
      </c>
      <c r="AH56" s="116">
        <f>IF($G56=Paramètres!E$22,$D56,0)</f>
        <v>0</v>
      </c>
      <c r="AI56" s="116">
        <f>IF($G56=Paramètres!E$23,$D56,0)</f>
        <v>0</v>
      </c>
      <c r="AJ56" s="116">
        <f>IF($G56=Paramètres!E$24,$D56,0)</f>
        <v>0</v>
      </c>
      <c r="AK56" s="116">
        <f>IF($G56=Paramètres!E$25,$D56,0)</f>
        <v>0</v>
      </c>
      <c r="AL56" s="116">
        <f>IF($G56=Paramètres!F$21,$D56,0)</f>
        <v>0</v>
      </c>
      <c r="AM56" s="116">
        <f>IF($G56=Paramètres!F$22,$D56,0)</f>
        <v>0</v>
      </c>
      <c r="AN56" s="116">
        <f>IF($G56=Paramètres!F$23,$D56,0)</f>
        <v>0</v>
      </c>
      <c r="AO56" s="116">
        <f>IF($G56=Paramètres!F$24,$D56,0)</f>
        <v>0</v>
      </c>
      <c r="AP56" s="116">
        <f t="shared" si="2"/>
        <v>0</v>
      </c>
      <c r="AQ56" s="116">
        <f t="shared" si="3"/>
        <v>0</v>
      </c>
      <c r="AR56" s="116">
        <f>IF($G56=Paramètres!I$21,$D56,0)</f>
        <v>0</v>
      </c>
      <c r="AS56" s="116">
        <f>IF($G56=Paramètres!I$22,$D56,0)</f>
        <v>0</v>
      </c>
      <c r="AT56" s="116">
        <f>IF($G56=Paramètres!I$23,$D56,0)</f>
        <v>0</v>
      </c>
      <c r="AU56" s="116">
        <f t="shared" si="4"/>
        <v>0</v>
      </c>
      <c r="AV56" s="116">
        <f t="shared" si="6"/>
        <v>0</v>
      </c>
      <c r="AW56" s="116">
        <f t="shared" si="7"/>
        <v>0</v>
      </c>
      <c r="AX56" s="116">
        <f t="shared" si="8"/>
        <v>0</v>
      </c>
      <c r="AY56" s="116">
        <f t="shared" si="9"/>
        <v>0</v>
      </c>
      <c r="AZ56" s="116">
        <f t="shared" si="10"/>
        <v>0</v>
      </c>
      <c r="BA56" s="116">
        <f t="shared" si="11"/>
        <v>0</v>
      </c>
      <c r="BB56" s="116">
        <f t="shared" si="12"/>
        <v>0</v>
      </c>
      <c r="BC56" s="116">
        <f t="shared" si="13"/>
        <v>0</v>
      </c>
      <c r="BD56" s="116">
        <f t="shared" si="14"/>
        <v>0</v>
      </c>
      <c r="BE56" s="116">
        <f t="shared" si="15"/>
        <v>0</v>
      </c>
      <c r="BF56" s="116">
        <f t="shared" si="16"/>
        <v>0</v>
      </c>
      <c r="BG56" s="116">
        <f t="shared" si="17"/>
        <v>0</v>
      </c>
      <c r="BH56" s="116">
        <f t="shared" si="18"/>
        <v>0</v>
      </c>
      <c r="BI56" s="116">
        <f t="shared" si="19"/>
        <v>0</v>
      </c>
      <c r="BJ56" s="116">
        <f t="shared" si="20"/>
        <v>0</v>
      </c>
      <c r="BK56" s="116">
        <f t="shared" si="21"/>
        <v>0</v>
      </c>
      <c r="BL56" s="116">
        <f t="shared" si="22"/>
        <v>0</v>
      </c>
      <c r="BM56" s="116">
        <f t="shared" si="23"/>
        <v>0</v>
      </c>
      <c r="BN56" s="116">
        <f t="shared" si="24"/>
        <v>0</v>
      </c>
      <c r="BO56" s="116">
        <f t="shared" si="25"/>
        <v>0</v>
      </c>
      <c r="BP56" s="116">
        <f t="shared" si="26"/>
        <v>0</v>
      </c>
      <c r="BQ56" s="116">
        <f t="shared" si="27"/>
        <v>0</v>
      </c>
      <c r="BR56" s="116">
        <f t="shared" si="28"/>
        <v>0</v>
      </c>
      <c r="BS56" s="116">
        <f t="shared" si="29"/>
        <v>0</v>
      </c>
    </row>
    <row r="57" spans="6:71">
      <c r="F57" s="109"/>
      <c r="J57" s="110" t="str">
        <f t="shared" si="5"/>
        <v>Transferts</v>
      </c>
      <c r="K57" s="116">
        <f>IF(MONTH($B57)=1,IF($G57=Paramètres!F$22,$D57,0),0)</f>
        <v>0</v>
      </c>
      <c r="L57" s="116">
        <f>IF(MONTH($B57)=2,IF($G57=Paramètres!$F$22,$D57,0),0)</f>
        <v>0</v>
      </c>
      <c r="M57" s="116">
        <f>IF(MONTH($B57)=3,IF($G57=Paramètres!$F$22,$D57,0),0)</f>
        <v>0</v>
      </c>
      <c r="N57" s="116">
        <f>IF(MONTH($B57)=4,IF($G57=Paramètres!$F$22,$D57,0),0)</f>
        <v>0</v>
      </c>
      <c r="O57" s="116">
        <f>IF(MONTH($B57)=5,IF($G57=Paramètres!$F$22,$D57,0),0)</f>
        <v>0</v>
      </c>
      <c r="P57" s="116">
        <f>IF(MONTH($B57)=6,IF($G57=Paramètres!$F$22,$D57,0),0)</f>
        <v>0</v>
      </c>
      <c r="Q57" s="116">
        <f>IF(MONTH($B57)=9,IF($G57=Paramètres!$F$22,$D57,0),0)</f>
        <v>0</v>
      </c>
      <c r="R57" s="116">
        <f>IF(MONTH($B57)=10,IF($G57=Paramètres!$F$22,$D57,0),0)</f>
        <v>0</v>
      </c>
      <c r="S57" s="116">
        <f>IF(MONTH($B57)=11,IF($G57=Paramètres!$F$22,$D57,0),0)</f>
        <v>0</v>
      </c>
      <c r="T57" s="116">
        <f>IF(MONTH($B57)=30,IF($G57=Paramètres!$F$22,$D57,0),0)</f>
        <v>0</v>
      </c>
      <c r="U57" s="116">
        <f>IF(MONTH($A57)=11,IF($G57=Paramètres!$D$22,$D57,0),0)</f>
        <v>0</v>
      </c>
      <c r="V57" s="116">
        <f>IF(MONTH($A57)=12,IF($G57=Paramètres!$D$22,$D57,0),0)</f>
        <v>0</v>
      </c>
      <c r="W57" s="116">
        <f>IF(MONTH($A57)=2,IF($G57=Paramètres!$D$22,$D57,0),0)</f>
        <v>0</v>
      </c>
      <c r="X57" s="116">
        <f>IF(MONTH($A57)=4,IF($G57=Paramètres!$D$22,$D57,0),0)</f>
        <v>0</v>
      </c>
      <c r="Y57" s="116">
        <f>IF($G57=Paramètres!D$21,$D57,0)</f>
        <v>0</v>
      </c>
      <c r="Z57" s="116">
        <f>IF($G57=Paramètres!D$24,$D57,0)</f>
        <v>0</v>
      </c>
      <c r="AA57" s="116">
        <f>IF($G57=Paramètres!D$23,$D57,0)</f>
        <v>0</v>
      </c>
      <c r="AB57" s="116">
        <f>IF($G57=Paramètres!D$25,$D57,0)</f>
        <v>0</v>
      </c>
      <c r="AC57" s="116">
        <f>IF($G57=Paramètres!D$26,$D57,0)</f>
        <v>0</v>
      </c>
      <c r="AD57" s="116">
        <f>IF($G57=Paramètres!D$27,$D57,0)</f>
        <v>0</v>
      </c>
      <c r="AE57" s="116">
        <f>IF($G57=Paramètres!D$28,$D57,0)</f>
        <v>0</v>
      </c>
      <c r="AF57" s="116">
        <f>IF($G57=Paramètres!D$29,$D57,0)</f>
        <v>0</v>
      </c>
      <c r="AG57" s="116">
        <f>IF($G57=Paramètres!E$21,$D57,0)</f>
        <v>0</v>
      </c>
      <c r="AH57" s="116">
        <f>IF($G57=Paramètres!E$22,$D57,0)</f>
        <v>0</v>
      </c>
      <c r="AI57" s="116">
        <f>IF($G57=Paramètres!E$23,$D57,0)</f>
        <v>0</v>
      </c>
      <c r="AJ57" s="116">
        <f>IF($G57=Paramètres!E$24,$D57,0)</f>
        <v>0</v>
      </c>
      <c r="AK57" s="116">
        <f>IF($G57=Paramètres!E$25,$D57,0)</f>
        <v>0</v>
      </c>
      <c r="AL57" s="116">
        <f>IF($G57=Paramètres!F$21,$D57,0)</f>
        <v>0</v>
      </c>
      <c r="AM57" s="116">
        <f>IF($G57=Paramètres!F$22,$D57,0)</f>
        <v>0</v>
      </c>
      <c r="AN57" s="116">
        <f>IF($G57=Paramètres!F$23,$D57,0)</f>
        <v>0</v>
      </c>
      <c r="AO57" s="116">
        <f>IF($G57=Paramètres!F$24,$D57,0)</f>
        <v>0</v>
      </c>
      <c r="AP57" s="116">
        <f t="shared" si="2"/>
        <v>0</v>
      </c>
      <c r="AQ57" s="116">
        <f t="shared" si="3"/>
        <v>0</v>
      </c>
      <c r="AR57" s="116">
        <f>IF($G57=Paramètres!I$21,$D57,0)</f>
        <v>0</v>
      </c>
      <c r="AS57" s="116">
        <f>IF($G57=Paramètres!I$22,$D57,0)</f>
        <v>0</v>
      </c>
      <c r="AT57" s="116">
        <f>IF($G57=Paramètres!I$23,$D57,0)</f>
        <v>0</v>
      </c>
      <c r="AU57" s="116">
        <f t="shared" si="4"/>
        <v>0</v>
      </c>
      <c r="AV57" s="116">
        <f t="shared" si="6"/>
        <v>0</v>
      </c>
      <c r="AW57" s="116">
        <f t="shared" si="7"/>
        <v>0</v>
      </c>
      <c r="AX57" s="116">
        <f t="shared" si="8"/>
        <v>0</v>
      </c>
      <c r="AY57" s="116">
        <f t="shared" si="9"/>
        <v>0</v>
      </c>
      <c r="AZ57" s="116">
        <f t="shared" si="10"/>
        <v>0</v>
      </c>
      <c r="BA57" s="116">
        <f t="shared" si="11"/>
        <v>0</v>
      </c>
      <c r="BB57" s="116">
        <f t="shared" si="12"/>
        <v>0</v>
      </c>
      <c r="BC57" s="116">
        <f t="shared" si="13"/>
        <v>0</v>
      </c>
      <c r="BD57" s="116">
        <f t="shared" si="14"/>
        <v>0</v>
      </c>
      <c r="BE57" s="116">
        <f t="shared" si="15"/>
        <v>0</v>
      </c>
      <c r="BF57" s="116">
        <f t="shared" si="16"/>
        <v>0</v>
      </c>
      <c r="BG57" s="116">
        <f t="shared" si="17"/>
        <v>0</v>
      </c>
      <c r="BH57" s="116">
        <f t="shared" si="18"/>
        <v>0</v>
      </c>
      <c r="BI57" s="116">
        <f t="shared" si="19"/>
        <v>0</v>
      </c>
      <c r="BJ57" s="116">
        <f t="shared" si="20"/>
        <v>0</v>
      </c>
      <c r="BK57" s="116">
        <f t="shared" si="21"/>
        <v>0</v>
      </c>
      <c r="BL57" s="116">
        <f t="shared" si="22"/>
        <v>0</v>
      </c>
      <c r="BM57" s="116">
        <f t="shared" si="23"/>
        <v>0</v>
      </c>
      <c r="BN57" s="116">
        <f t="shared" si="24"/>
        <v>0</v>
      </c>
      <c r="BO57" s="116">
        <f t="shared" si="25"/>
        <v>0</v>
      </c>
      <c r="BP57" s="116">
        <f t="shared" si="26"/>
        <v>0</v>
      </c>
      <c r="BQ57" s="116">
        <f t="shared" si="27"/>
        <v>0</v>
      </c>
      <c r="BR57" s="116">
        <f t="shared" si="28"/>
        <v>0</v>
      </c>
      <c r="BS57" s="116">
        <f t="shared" si="29"/>
        <v>0</v>
      </c>
    </row>
    <row r="58" spans="6:71">
      <c r="F58" s="109"/>
      <c r="J58" s="110" t="str">
        <f t="shared" si="5"/>
        <v>Transferts</v>
      </c>
      <c r="K58" s="116">
        <f>IF(MONTH($B58)=1,IF($G58=Paramètres!F$22,$D58,0),0)</f>
        <v>0</v>
      </c>
      <c r="L58" s="116">
        <f>IF(MONTH($B58)=2,IF($G58=Paramètres!$F$22,$D58,0),0)</f>
        <v>0</v>
      </c>
      <c r="M58" s="116">
        <f>IF(MONTH($B58)=3,IF($G58=Paramètres!$F$22,$D58,0),0)</f>
        <v>0</v>
      </c>
      <c r="N58" s="116">
        <f>IF(MONTH($B58)=4,IF($G58=Paramètres!$F$22,$D58,0),0)</f>
        <v>0</v>
      </c>
      <c r="O58" s="116">
        <f>IF(MONTH($B58)=5,IF($G58=Paramètres!$F$22,$D58,0),0)</f>
        <v>0</v>
      </c>
      <c r="P58" s="116">
        <f>IF(MONTH($B58)=6,IF($G58=Paramètres!$F$22,$D58,0),0)</f>
        <v>0</v>
      </c>
      <c r="Q58" s="116">
        <f>IF(MONTH($B58)=9,IF($G58=Paramètres!$F$22,$D58,0),0)</f>
        <v>0</v>
      </c>
      <c r="R58" s="116">
        <f>IF(MONTH($B58)=10,IF($G58=Paramètres!$F$22,$D58,0),0)</f>
        <v>0</v>
      </c>
      <c r="S58" s="116">
        <f>IF(MONTH($B58)=11,IF($G58=Paramètres!$F$22,$D58,0),0)</f>
        <v>0</v>
      </c>
      <c r="T58" s="116">
        <f>IF(MONTH($B58)=30,IF($G58=Paramètres!$F$22,$D58,0),0)</f>
        <v>0</v>
      </c>
      <c r="U58" s="116">
        <f>IF(MONTH($A58)=11,IF($G58=Paramètres!$D$22,$D58,0),0)</f>
        <v>0</v>
      </c>
      <c r="V58" s="116">
        <f>IF(MONTH($A58)=12,IF($G58=Paramètres!$D$22,$D58,0),0)</f>
        <v>0</v>
      </c>
      <c r="W58" s="116">
        <f>IF(MONTH($A58)=2,IF($G58=Paramètres!$D$22,$D58,0),0)</f>
        <v>0</v>
      </c>
      <c r="X58" s="116">
        <f>IF(MONTH($A58)=4,IF($G58=Paramètres!$D$22,$D58,0),0)</f>
        <v>0</v>
      </c>
      <c r="Y58" s="116">
        <f>IF($G58=Paramètres!D$21,$D58,0)</f>
        <v>0</v>
      </c>
      <c r="Z58" s="116">
        <f>IF($G58=Paramètres!D$24,$D58,0)</f>
        <v>0</v>
      </c>
      <c r="AA58" s="116">
        <f>IF($G58=Paramètres!D$23,$D58,0)</f>
        <v>0</v>
      </c>
      <c r="AB58" s="116">
        <f>IF($G58=Paramètres!D$25,$D58,0)</f>
        <v>0</v>
      </c>
      <c r="AC58" s="116">
        <f>IF($G58=Paramètres!D$26,$D58,0)</f>
        <v>0</v>
      </c>
      <c r="AD58" s="116">
        <f>IF($G58=Paramètres!D$27,$D58,0)</f>
        <v>0</v>
      </c>
      <c r="AE58" s="116">
        <f>IF($G58=Paramètres!D$28,$D58,0)</f>
        <v>0</v>
      </c>
      <c r="AF58" s="116">
        <f>IF($G58=Paramètres!D$29,$D58,0)</f>
        <v>0</v>
      </c>
      <c r="AG58" s="116">
        <f>IF($G58=Paramètres!E$21,$D58,0)</f>
        <v>0</v>
      </c>
      <c r="AH58" s="116">
        <f>IF($G58=Paramètres!E$22,$D58,0)</f>
        <v>0</v>
      </c>
      <c r="AI58" s="116">
        <f>IF($G58=Paramètres!E$23,$D58,0)</f>
        <v>0</v>
      </c>
      <c r="AJ58" s="116">
        <f>IF($G58=Paramètres!E$24,$D58,0)</f>
        <v>0</v>
      </c>
      <c r="AK58" s="116">
        <f>IF($G58=Paramètres!E$25,$D58,0)</f>
        <v>0</v>
      </c>
      <c r="AL58" s="116">
        <f>IF($G58=Paramètres!F$21,$D58,0)</f>
        <v>0</v>
      </c>
      <c r="AM58" s="116">
        <f>IF($G58=Paramètres!F$22,$D58,0)</f>
        <v>0</v>
      </c>
      <c r="AN58" s="116">
        <f>IF($G58=Paramètres!F$23,$D58,0)</f>
        <v>0</v>
      </c>
      <c r="AO58" s="116">
        <f>IF($G58=Paramètres!F$24,$D58,0)</f>
        <v>0</v>
      </c>
      <c r="AP58" s="116">
        <f t="shared" si="2"/>
        <v>0</v>
      </c>
      <c r="AQ58" s="116">
        <f t="shared" si="3"/>
        <v>0</v>
      </c>
      <c r="AR58" s="116">
        <f>IF($G58=Paramètres!I$21,$D58,0)</f>
        <v>0</v>
      </c>
      <c r="AS58" s="116">
        <f>IF($G58=Paramètres!I$22,$D58,0)</f>
        <v>0</v>
      </c>
      <c r="AT58" s="116">
        <f>IF($G58=Paramètres!I$23,$D58,0)</f>
        <v>0</v>
      </c>
      <c r="AU58" s="116">
        <f t="shared" si="4"/>
        <v>0</v>
      </c>
      <c r="AV58" s="116">
        <f t="shared" si="6"/>
        <v>0</v>
      </c>
      <c r="AW58" s="116">
        <f t="shared" si="7"/>
        <v>0</v>
      </c>
      <c r="AX58" s="116">
        <f t="shared" si="8"/>
        <v>0</v>
      </c>
      <c r="AY58" s="116">
        <f t="shared" si="9"/>
        <v>0</v>
      </c>
      <c r="AZ58" s="116">
        <f t="shared" si="10"/>
        <v>0</v>
      </c>
      <c r="BA58" s="116">
        <f t="shared" si="11"/>
        <v>0</v>
      </c>
      <c r="BB58" s="116">
        <f t="shared" si="12"/>
        <v>0</v>
      </c>
      <c r="BC58" s="116">
        <f t="shared" si="13"/>
        <v>0</v>
      </c>
      <c r="BD58" s="116">
        <f t="shared" si="14"/>
        <v>0</v>
      </c>
      <c r="BE58" s="116">
        <f t="shared" si="15"/>
        <v>0</v>
      </c>
      <c r="BF58" s="116">
        <f t="shared" si="16"/>
        <v>0</v>
      </c>
      <c r="BG58" s="116">
        <f t="shared" si="17"/>
        <v>0</v>
      </c>
      <c r="BH58" s="116">
        <f t="shared" si="18"/>
        <v>0</v>
      </c>
      <c r="BI58" s="116">
        <f t="shared" si="19"/>
        <v>0</v>
      </c>
      <c r="BJ58" s="116">
        <f t="shared" si="20"/>
        <v>0</v>
      </c>
      <c r="BK58" s="116">
        <f t="shared" si="21"/>
        <v>0</v>
      </c>
      <c r="BL58" s="116">
        <f t="shared" si="22"/>
        <v>0</v>
      </c>
      <c r="BM58" s="116">
        <f t="shared" si="23"/>
        <v>0</v>
      </c>
      <c r="BN58" s="116">
        <f t="shared" si="24"/>
        <v>0</v>
      </c>
      <c r="BO58" s="116">
        <f t="shared" si="25"/>
        <v>0</v>
      </c>
      <c r="BP58" s="116">
        <f t="shared" si="26"/>
        <v>0</v>
      </c>
      <c r="BQ58" s="116">
        <f t="shared" si="27"/>
        <v>0</v>
      </c>
      <c r="BR58" s="116">
        <f t="shared" si="28"/>
        <v>0</v>
      </c>
      <c r="BS58" s="116">
        <f t="shared" si="29"/>
        <v>0</v>
      </c>
    </row>
    <row r="59" spans="6:71">
      <c r="F59" s="109"/>
      <c r="J59" s="110" t="str">
        <f t="shared" si="5"/>
        <v>Transferts</v>
      </c>
      <c r="K59" s="116">
        <f>IF(MONTH($B59)=1,IF($G59=Paramètres!F$22,$D59,0),0)</f>
        <v>0</v>
      </c>
      <c r="L59" s="116">
        <f>IF(MONTH($B59)=2,IF($G59=Paramètres!$F$22,$D59,0),0)</f>
        <v>0</v>
      </c>
      <c r="M59" s="116">
        <f>IF(MONTH($B59)=3,IF($G59=Paramètres!$F$22,$D59,0),0)</f>
        <v>0</v>
      </c>
      <c r="N59" s="116">
        <f>IF(MONTH($B59)=4,IF($G59=Paramètres!$F$22,$D59,0),0)</f>
        <v>0</v>
      </c>
      <c r="O59" s="116">
        <f>IF(MONTH($B59)=5,IF($G59=Paramètres!$F$22,$D59,0),0)</f>
        <v>0</v>
      </c>
      <c r="P59" s="116">
        <f>IF(MONTH($B59)=6,IF($G59=Paramètres!$F$22,$D59,0),0)</f>
        <v>0</v>
      </c>
      <c r="Q59" s="116">
        <f>IF(MONTH($B59)=9,IF($G59=Paramètres!$F$22,$D59,0),0)</f>
        <v>0</v>
      </c>
      <c r="R59" s="116">
        <f>IF(MONTH($B59)=10,IF($G59=Paramètres!$F$22,$D59,0),0)</f>
        <v>0</v>
      </c>
      <c r="S59" s="116">
        <f>IF(MONTH($B59)=11,IF($G59=Paramètres!$F$22,$D59,0),0)</f>
        <v>0</v>
      </c>
      <c r="T59" s="116">
        <f>IF(MONTH($B59)=30,IF($G59=Paramètres!$F$22,$D59,0),0)</f>
        <v>0</v>
      </c>
      <c r="U59" s="116">
        <f>IF(MONTH($A59)=11,IF($G59=Paramètres!$D$22,$D59,0),0)</f>
        <v>0</v>
      </c>
      <c r="V59" s="116">
        <f>IF(MONTH($A59)=12,IF($G59=Paramètres!$D$22,$D59,0),0)</f>
        <v>0</v>
      </c>
      <c r="W59" s="116">
        <f>IF(MONTH($A59)=2,IF($G59=Paramètres!$D$22,$D59,0),0)</f>
        <v>0</v>
      </c>
      <c r="X59" s="116">
        <f>IF(MONTH($A59)=4,IF($G59=Paramètres!$D$22,$D59,0),0)</f>
        <v>0</v>
      </c>
      <c r="Y59" s="116">
        <f>IF($G59=Paramètres!D$21,$D59,0)</f>
        <v>0</v>
      </c>
      <c r="Z59" s="116">
        <f>IF($G59=Paramètres!D$24,$D59,0)</f>
        <v>0</v>
      </c>
      <c r="AA59" s="116">
        <f>IF($G59=Paramètres!D$23,$D59,0)</f>
        <v>0</v>
      </c>
      <c r="AB59" s="116">
        <f>IF($G59=Paramètres!D$25,$D59,0)</f>
        <v>0</v>
      </c>
      <c r="AC59" s="116">
        <f>IF($G59=Paramètres!D$26,$D59,0)</f>
        <v>0</v>
      </c>
      <c r="AD59" s="116">
        <f>IF($G59=Paramètres!D$27,$D59,0)</f>
        <v>0</v>
      </c>
      <c r="AE59" s="116">
        <f>IF($G59=Paramètres!D$28,$D59,0)</f>
        <v>0</v>
      </c>
      <c r="AF59" s="116">
        <f>IF($G59=Paramètres!D$29,$D59,0)</f>
        <v>0</v>
      </c>
      <c r="AG59" s="116">
        <f>IF($G59=Paramètres!E$21,$D59,0)</f>
        <v>0</v>
      </c>
      <c r="AH59" s="116">
        <f>IF($G59=Paramètres!E$22,$D59,0)</f>
        <v>0</v>
      </c>
      <c r="AI59" s="116">
        <f>IF($G59=Paramètres!E$23,$D59,0)</f>
        <v>0</v>
      </c>
      <c r="AJ59" s="116">
        <f>IF($G59=Paramètres!E$24,$D59,0)</f>
        <v>0</v>
      </c>
      <c r="AK59" s="116">
        <f>IF($G59=Paramètres!E$25,$D59,0)</f>
        <v>0</v>
      </c>
      <c r="AL59" s="116">
        <f>IF($G59=Paramètres!F$21,$D59,0)</f>
        <v>0</v>
      </c>
      <c r="AM59" s="116">
        <f>IF($G59=Paramètres!F$22,$D59,0)</f>
        <v>0</v>
      </c>
      <c r="AN59" s="116">
        <f>IF($G59=Paramètres!F$23,$D59,0)</f>
        <v>0</v>
      </c>
      <c r="AO59" s="116">
        <f>IF($G59=Paramètres!F$24,$D59,0)</f>
        <v>0</v>
      </c>
      <c r="AP59" s="116">
        <f t="shared" si="2"/>
        <v>0</v>
      </c>
      <c r="AQ59" s="116">
        <f t="shared" si="3"/>
        <v>0</v>
      </c>
      <c r="AR59" s="116">
        <f>IF($G59=Paramètres!I$21,$D59,0)</f>
        <v>0</v>
      </c>
      <c r="AS59" s="116">
        <f>IF($G59=Paramètres!I$22,$D59,0)</f>
        <v>0</v>
      </c>
      <c r="AT59" s="116">
        <f>IF($G59=Paramètres!I$23,$D59,0)</f>
        <v>0</v>
      </c>
      <c r="AU59" s="116">
        <f t="shared" si="4"/>
        <v>0</v>
      </c>
      <c r="AV59" s="116">
        <f t="shared" si="6"/>
        <v>0</v>
      </c>
      <c r="AW59" s="116">
        <f t="shared" si="7"/>
        <v>0</v>
      </c>
      <c r="AX59" s="116">
        <f t="shared" si="8"/>
        <v>0</v>
      </c>
      <c r="AY59" s="116">
        <f t="shared" si="9"/>
        <v>0</v>
      </c>
      <c r="AZ59" s="116">
        <f t="shared" si="10"/>
        <v>0</v>
      </c>
      <c r="BA59" s="116">
        <f t="shared" si="11"/>
        <v>0</v>
      </c>
      <c r="BB59" s="116">
        <f t="shared" si="12"/>
        <v>0</v>
      </c>
      <c r="BC59" s="116">
        <f t="shared" si="13"/>
        <v>0</v>
      </c>
      <c r="BD59" s="116">
        <f t="shared" si="14"/>
        <v>0</v>
      </c>
      <c r="BE59" s="116">
        <f t="shared" si="15"/>
        <v>0</v>
      </c>
      <c r="BF59" s="116">
        <f t="shared" si="16"/>
        <v>0</v>
      </c>
      <c r="BG59" s="116">
        <f t="shared" si="17"/>
        <v>0</v>
      </c>
      <c r="BH59" s="116">
        <f t="shared" si="18"/>
        <v>0</v>
      </c>
      <c r="BI59" s="116">
        <f t="shared" si="19"/>
        <v>0</v>
      </c>
      <c r="BJ59" s="116">
        <f t="shared" si="20"/>
        <v>0</v>
      </c>
      <c r="BK59" s="116">
        <f t="shared" si="21"/>
        <v>0</v>
      </c>
      <c r="BL59" s="116">
        <f t="shared" si="22"/>
        <v>0</v>
      </c>
      <c r="BM59" s="116">
        <f t="shared" si="23"/>
        <v>0</v>
      </c>
      <c r="BN59" s="116">
        <f t="shared" si="24"/>
        <v>0</v>
      </c>
      <c r="BO59" s="116">
        <f t="shared" si="25"/>
        <v>0</v>
      </c>
      <c r="BP59" s="116">
        <f t="shared" si="26"/>
        <v>0</v>
      </c>
      <c r="BQ59" s="116">
        <f t="shared" si="27"/>
        <v>0</v>
      </c>
      <c r="BR59" s="116">
        <f t="shared" si="28"/>
        <v>0</v>
      </c>
      <c r="BS59" s="116">
        <f t="shared" si="29"/>
        <v>0</v>
      </c>
    </row>
    <row r="60" spans="6:71">
      <c r="F60" s="109"/>
      <c r="J60" s="110" t="str">
        <f t="shared" si="5"/>
        <v>Transferts</v>
      </c>
      <c r="K60" s="116">
        <f>IF(MONTH($B60)=1,IF($G60=Paramètres!F$22,$D60,0),0)</f>
        <v>0</v>
      </c>
      <c r="L60" s="116">
        <f>IF(MONTH($B60)=2,IF($G60=Paramètres!$F$22,$D60,0),0)</f>
        <v>0</v>
      </c>
      <c r="M60" s="116">
        <f>IF(MONTH($B60)=3,IF($G60=Paramètres!$F$22,$D60,0),0)</f>
        <v>0</v>
      </c>
      <c r="N60" s="116">
        <f>IF(MONTH($B60)=4,IF($G60=Paramètres!$F$22,$D60,0),0)</f>
        <v>0</v>
      </c>
      <c r="O60" s="116">
        <f>IF(MONTH($B60)=5,IF($G60=Paramètres!$F$22,$D60,0),0)</f>
        <v>0</v>
      </c>
      <c r="P60" s="116">
        <f>IF(MONTH($B60)=6,IF($G60=Paramètres!$F$22,$D60,0),0)</f>
        <v>0</v>
      </c>
      <c r="Q60" s="116">
        <f>IF(MONTH($B60)=9,IF($G60=Paramètres!$F$22,$D60,0),0)</f>
        <v>0</v>
      </c>
      <c r="R60" s="116">
        <f>IF(MONTH($B60)=10,IF($G60=Paramètres!$F$22,$D60,0),0)</f>
        <v>0</v>
      </c>
      <c r="S60" s="116">
        <f>IF(MONTH($B60)=11,IF($G60=Paramètres!$F$22,$D60,0),0)</f>
        <v>0</v>
      </c>
      <c r="T60" s="116">
        <f>IF(MONTH($B60)=30,IF($G60=Paramètres!$F$22,$D60,0),0)</f>
        <v>0</v>
      </c>
      <c r="U60" s="116">
        <f>IF(MONTH($A60)=11,IF($G60=Paramètres!$D$22,$D60,0),0)</f>
        <v>0</v>
      </c>
      <c r="V60" s="116">
        <f>IF(MONTH($A60)=12,IF($G60=Paramètres!$D$22,$D60,0),0)</f>
        <v>0</v>
      </c>
      <c r="W60" s="116">
        <f>IF(MONTH($A60)=2,IF($G60=Paramètres!$D$22,$D60,0),0)</f>
        <v>0</v>
      </c>
      <c r="X60" s="116">
        <f>IF(MONTH($A60)=4,IF($G60=Paramètres!$D$22,$D60,0),0)</f>
        <v>0</v>
      </c>
      <c r="Y60" s="116">
        <f>IF($G60=Paramètres!D$21,$D60,0)</f>
        <v>0</v>
      </c>
      <c r="Z60" s="116">
        <f>IF($G60=Paramètres!D$24,$D60,0)</f>
        <v>0</v>
      </c>
      <c r="AA60" s="116">
        <f>IF($G60=Paramètres!D$23,$D60,0)</f>
        <v>0</v>
      </c>
      <c r="AB60" s="116">
        <f>IF($G60=Paramètres!D$25,$D60,0)</f>
        <v>0</v>
      </c>
      <c r="AC60" s="116">
        <f>IF($G60=Paramètres!D$26,$D60,0)</f>
        <v>0</v>
      </c>
      <c r="AD60" s="116">
        <f>IF($G60=Paramètres!D$27,$D60,0)</f>
        <v>0</v>
      </c>
      <c r="AE60" s="116">
        <f>IF($G60=Paramètres!D$28,$D60,0)</f>
        <v>0</v>
      </c>
      <c r="AF60" s="116">
        <f>IF($G60=Paramètres!D$29,$D60,0)</f>
        <v>0</v>
      </c>
      <c r="AG60" s="116">
        <f>IF($G60=Paramètres!E$21,$D60,0)</f>
        <v>0</v>
      </c>
      <c r="AH60" s="116">
        <f>IF($G60=Paramètres!E$22,$D60,0)</f>
        <v>0</v>
      </c>
      <c r="AI60" s="116">
        <f>IF($G60=Paramètres!E$23,$D60,0)</f>
        <v>0</v>
      </c>
      <c r="AJ60" s="116">
        <f>IF($G60=Paramètres!E$24,$D60,0)</f>
        <v>0</v>
      </c>
      <c r="AK60" s="116">
        <f>IF($G60=Paramètres!E$25,$D60,0)</f>
        <v>0</v>
      </c>
      <c r="AL60" s="116">
        <f>IF($G60=Paramètres!F$21,$D60,0)</f>
        <v>0</v>
      </c>
      <c r="AM60" s="116">
        <f>IF($G60=Paramètres!F$22,$D60,0)</f>
        <v>0</v>
      </c>
      <c r="AN60" s="116">
        <f>IF($G60=Paramètres!F$23,$D60,0)</f>
        <v>0</v>
      </c>
      <c r="AO60" s="116">
        <f>IF($G60=Paramètres!F$24,$D60,0)</f>
        <v>0</v>
      </c>
      <c r="AP60" s="116">
        <f t="shared" si="2"/>
        <v>0</v>
      </c>
      <c r="AQ60" s="116">
        <f t="shared" si="3"/>
        <v>0</v>
      </c>
      <c r="AR60" s="116">
        <f>IF($G60=Paramètres!I$21,$D60,0)</f>
        <v>0</v>
      </c>
      <c r="AS60" s="116">
        <f>IF($G60=Paramètres!I$22,$D60,0)</f>
        <v>0</v>
      </c>
      <c r="AT60" s="116">
        <f>IF($G60=Paramètres!I$23,$D60,0)</f>
        <v>0</v>
      </c>
      <c r="AU60" s="116">
        <f t="shared" si="4"/>
        <v>0</v>
      </c>
      <c r="AV60" s="116">
        <f t="shared" si="6"/>
        <v>0</v>
      </c>
      <c r="AW60" s="116">
        <f t="shared" si="7"/>
        <v>0</v>
      </c>
      <c r="AX60" s="116">
        <f t="shared" si="8"/>
        <v>0</v>
      </c>
      <c r="AY60" s="116">
        <f t="shared" si="9"/>
        <v>0</v>
      </c>
      <c r="AZ60" s="116">
        <f t="shared" si="10"/>
        <v>0</v>
      </c>
      <c r="BA60" s="116">
        <f t="shared" si="11"/>
        <v>0</v>
      </c>
      <c r="BB60" s="116">
        <f t="shared" si="12"/>
        <v>0</v>
      </c>
      <c r="BC60" s="116">
        <f t="shared" si="13"/>
        <v>0</v>
      </c>
      <c r="BD60" s="116">
        <f t="shared" si="14"/>
        <v>0</v>
      </c>
      <c r="BE60" s="116">
        <f t="shared" si="15"/>
        <v>0</v>
      </c>
      <c r="BF60" s="116">
        <f t="shared" si="16"/>
        <v>0</v>
      </c>
      <c r="BG60" s="116">
        <f t="shared" si="17"/>
        <v>0</v>
      </c>
      <c r="BH60" s="116">
        <f t="shared" si="18"/>
        <v>0</v>
      </c>
      <c r="BI60" s="116">
        <f t="shared" si="19"/>
        <v>0</v>
      </c>
      <c r="BJ60" s="116">
        <f t="shared" si="20"/>
        <v>0</v>
      </c>
      <c r="BK60" s="116">
        <f t="shared" si="21"/>
        <v>0</v>
      </c>
      <c r="BL60" s="116">
        <f t="shared" si="22"/>
        <v>0</v>
      </c>
      <c r="BM60" s="116">
        <f t="shared" si="23"/>
        <v>0</v>
      </c>
      <c r="BN60" s="116">
        <f t="shared" si="24"/>
        <v>0</v>
      </c>
      <c r="BO60" s="116">
        <f t="shared" si="25"/>
        <v>0</v>
      </c>
      <c r="BP60" s="116">
        <f t="shared" si="26"/>
        <v>0</v>
      </c>
      <c r="BQ60" s="116">
        <f t="shared" si="27"/>
        <v>0</v>
      </c>
      <c r="BR60" s="116">
        <f t="shared" si="28"/>
        <v>0</v>
      </c>
      <c r="BS60" s="116">
        <f t="shared" si="29"/>
        <v>0</v>
      </c>
    </row>
    <row r="61" spans="6:71">
      <c r="F61" s="109"/>
      <c r="J61" s="110" t="str">
        <f t="shared" si="5"/>
        <v>Transferts</v>
      </c>
      <c r="K61" s="116">
        <f>IF(MONTH($B61)=1,IF($G61=Paramètres!F$22,$D61,0),0)</f>
        <v>0</v>
      </c>
      <c r="L61" s="116">
        <f>IF(MONTH($B61)=2,IF($G61=Paramètres!$F$22,$D61,0),0)</f>
        <v>0</v>
      </c>
      <c r="M61" s="116">
        <f>IF(MONTH($B61)=3,IF($G61=Paramètres!$F$22,$D61,0),0)</f>
        <v>0</v>
      </c>
      <c r="N61" s="116">
        <f>IF(MONTH($B61)=4,IF($G61=Paramètres!$F$22,$D61,0),0)</f>
        <v>0</v>
      </c>
      <c r="O61" s="116">
        <f>IF(MONTH($B61)=5,IF($G61=Paramètres!$F$22,$D61,0),0)</f>
        <v>0</v>
      </c>
      <c r="P61" s="116">
        <f>IF(MONTH($B61)=6,IF($G61=Paramètres!$F$22,$D61,0),0)</f>
        <v>0</v>
      </c>
      <c r="Q61" s="116">
        <f>IF(MONTH($B61)=9,IF($G61=Paramètres!$F$22,$D61,0),0)</f>
        <v>0</v>
      </c>
      <c r="R61" s="116">
        <f>IF(MONTH($B61)=10,IF($G61=Paramètres!$F$22,$D61,0),0)</f>
        <v>0</v>
      </c>
      <c r="S61" s="116">
        <f>IF(MONTH($B61)=11,IF($G61=Paramètres!$F$22,$D61,0),0)</f>
        <v>0</v>
      </c>
      <c r="T61" s="116">
        <f>IF(MONTH($B61)=30,IF($G61=Paramètres!$F$22,$D61,0),0)</f>
        <v>0</v>
      </c>
      <c r="U61" s="116">
        <f>IF(MONTH($A61)=11,IF($G61=Paramètres!$D$22,$D61,0),0)</f>
        <v>0</v>
      </c>
      <c r="V61" s="116">
        <f>IF(MONTH($A61)=12,IF($G61=Paramètres!$D$22,$D61,0),0)</f>
        <v>0</v>
      </c>
      <c r="W61" s="116">
        <f>IF(MONTH($A61)=2,IF($G61=Paramètres!$D$22,$D61,0),0)</f>
        <v>0</v>
      </c>
      <c r="X61" s="116">
        <f>IF(MONTH($A61)=4,IF($G61=Paramètres!$D$22,$D61,0),0)</f>
        <v>0</v>
      </c>
      <c r="Y61" s="116">
        <f>IF($G61=Paramètres!D$21,$D61,0)</f>
        <v>0</v>
      </c>
      <c r="Z61" s="116">
        <f>IF($G61=Paramètres!D$24,$D61,0)</f>
        <v>0</v>
      </c>
      <c r="AA61" s="116">
        <f>IF($G61=Paramètres!D$23,$D61,0)</f>
        <v>0</v>
      </c>
      <c r="AB61" s="116">
        <f>IF($G61=Paramètres!D$25,$D61,0)</f>
        <v>0</v>
      </c>
      <c r="AC61" s="116">
        <f>IF($G61=Paramètres!D$26,$D61,0)</f>
        <v>0</v>
      </c>
      <c r="AD61" s="116">
        <f>IF($G61=Paramètres!D$27,$D61,0)</f>
        <v>0</v>
      </c>
      <c r="AE61" s="116">
        <f>IF($G61=Paramètres!D$28,$D61,0)</f>
        <v>0</v>
      </c>
      <c r="AF61" s="116">
        <f>IF($G61=Paramètres!D$29,$D61,0)</f>
        <v>0</v>
      </c>
      <c r="AG61" s="116">
        <f>IF($G61=Paramètres!E$21,$D61,0)</f>
        <v>0</v>
      </c>
      <c r="AH61" s="116">
        <f>IF($G61=Paramètres!E$22,$D61,0)</f>
        <v>0</v>
      </c>
      <c r="AI61" s="116">
        <f>IF($G61=Paramètres!E$23,$D61,0)</f>
        <v>0</v>
      </c>
      <c r="AJ61" s="116">
        <f>IF($G61=Paramètres!E$24,$D61,0)</f>
        <v>0</v>
      </c>
      <c r="AK61" s="116">
        <f>IF($G61=Paramètres!E$25,$D61,0)</f>
        <v>0</v>
      </c>
      <c r="AL61" s="116">
        <f>IF($G61=Paramètres!F$21,$D61,0)</f>
        <v>0</v>
      </c>
      <c r="AM61" s="116">
        <f>IF($G61=Paramètres!F$22,$D61,0)</f>
        <v>0</v>
      </c>
      <c r="AN61" s="116">
        <f>IF($G61=Paramètres!F$23,$D61,0)</f>
        <v>0</v>
      </c>
      <c r="AO61" s="116">
        <f>IF($G61=Paramètres!F$24,$D61,0)</f>
        <v>0</v>
      </c>
      <c r="AP61" s="116">
        <f t="shared" si="2"/>
        <v>0</v>
      </c>
      <c r="AQ61" s="116">
        <f t="shared" si="3"/>
        <v>0</v>
      </c>
      <c r="AR61" s="116">
        <f>IF($G61=Paramètres!I$21,$D61,0)</f>
        <v>0</v>
      </c>
      <c r="AS61" s="116">
        <f>IF($G61=Paramètres!I$22,$D61,0)</f>
        <v>0</v>
      </c>
      <c r="AT61" s="116">
        <f>IF($G61=Paramètres!I$23,$D61,0)</f>
        <v>0</v>
      </c>
      <c r="AU61" s="116">
        <f t="shared" si="4"/>
        <v>0</v>
      </c>
      <c r="AV61" s="116">
        <f t="shared" si="6"/>
        <v>0</v>
      </c>
      <c r="AW61" s="116">
        <f t="shared" si="7"/>
        <v>0</v>
      </c>
      <c r="AX61" s="116">
        <f t="shared" si="8"/>
        <v>0</v>
      </c>
      <c r="AY61" s="116">
        <f t="shared" si="9"/>
        <v>0</v>
      </c>
      <c r="AZ61" s="116">
        <f t="shared" si="10"/>
        <v>0</v>
      </c>
      <c r="BA61" s="116">
        <f t="shared" si="11"/>
        <v>0</v>
      </c>
      <c r="BB61" s="116">
        <f t="shared" si="12"/>
        <v>0</v>
      </c>
      <c r="BC61" s="116">
        <f t="shared" si="13"/>
        <v>0</v>
      </c>
      <c r="BD61" s="116">
        <f t="shared" si="14"/>
        <v>0</v>
      </c>
      <c r="BE61" s="116">
        <f t="shared" si="15"/>
        <v>0</v>
      </c>
      <c r="BF61" s="116">
        <f t="shared" si="16"/>
        <v>0</v>
      </c>
      <c r="BG61" s="116">
        <f t="shared" si="17"/>
        <v>0</v>
      </c>
      <c r="BH61" s="116">
        <f t="shared" si="18"/>
        <v>0</v>
      </c>
      <c r="BI61" s="116">
        <f t="shared" si="19"/>
        <v>0</v>
      </c>
      <c r="BJ61" s="116">
        <f t="shared" si="20"/>
        <v>0</v>
      </c>
      <c r="BK61" s="116">
        <f t="shared" si="21"/>
        <v>0</v>
      </c>
      <c r="BL61" s="116">
        <f t="shared" si="22"/>
        <v>0</v>
      </c>
      <c r="BM61" s="116">
        <f t="shared" si="23"/>
        <v>0</v>
      </c>
      <c r="BN61" s="116">
        <f t="shared" si="24"/>
        <v>0</v>
      </c>
      <c r="BO61" s="116">
        <f t="shared" si="25"/>
        <v>0</v>
      </c>
      <c r="BP61" s="116">
        <f t="shared" si="26"/>
        <v>0</v>
      </c>
      <c r="BQ61" s="116">
        <f t="shared" si="27"/>
        <v>0</v>
      </c>
      <c r="BR61" s="116">
        <f t="shared" si="28"/>
        <v>0</v>
      </c>
      <c r="BS61" s="116">
        <f t="shared" si="29"/>
        <v>0</v>
      </c>
    </row>
    <row r="62" spans="6:71">
      <c r="F62" s="109"/>
      <c r="J62" s="110" t="str">
        <f t="shared" si="5"/>
        <v>Transferts</v>
      </c>
      <c r="K62" s="116">
        <f>IF(MONTH($B62)=1,IF($G62=Paramètres!F$22,$D62,0),0)</f>
        <v>0</v>
      </c>
      <c r="L62" s="116">
        <f>IF(MONTH($B62)=2,IF($G62=Paramètres!$F$22,$D62,0),0)</f>
        <v>0</v>
      </c>
      <c r="M62" s="116">
        <f>IF(MONTH($B62)=3,IF($G62=Paramètres!$F$22,$D62,0),0)</f>
        <v>0</v>
      </c>
      <c r="N62" s="116">
        <f>IF(MONTH($B62)=4,IF($G62=Paramètres!$F$22,$D62,0),0)</f>
        <v>0</v>
      </c>
      <c r="O62" s="116">
        <f>IF(MONTH($B62)=5,IF($G62=Paramètres!$F$22,$D62,0),0)</f>
        <v>0</v>
      </c>
      <c r="P62" s="116">
        <f>IF(MONTH($B62)=6,IF($G62=Paramètres!$F$22,$D62,0),0)</f>
        <v>0</v>
      </c>
      <c r="Q62" s="116">
        <f>IF(MONTH($B62)=9,IF($G62=Paramètres!$F$22,$D62,0),0)</f>
        <v>0</v>
      </c>
      <c r="R62" s="116">
        <f>IF(MONTH($B62)=10,IF($G62=Paramètres!$F$22,$D62,0),0)</f>
        <v>0</v>
      </c>
      <c r="S62" s="116">
        <f>IF(MONTH($B62)=11,IF($G62=Paramètres!$F$22,$D62,0),0)</f>
        <v>0</v>
      </c>
      <c r="T62" s="116">
        <f>IF(MONTH($B62)=30,IF($G62=Paramètres!$F$22,$D62,0),0)</f>
        <v>0</v>
      </c>
      <c r="U62" s="116">
        <f>IF(MONTH($A62)=11,IF($G62=Paramètres!$D$22,$D62,0),0)</f>
        <v>0</v>
      </c>
      <c r="V62" s="116">
        <f>IF(MONTH($A62)=12,IF($G62=Paramètres!$D$22,$D62,0),0)</f>
        <v>0</v>
      </c>
      <c r="W62" s="116">
        <f>IF(MONTH($A62)=2,IF($G62=Paramètres!$D$22,$D62,0),0)</f>
        <v>0</v>
      </c>
      <c r="X62" s="116">
        <f>IF(MONTH($A62)=4,IF($G62=Paramètres!$D$22,$D62,0),0)</f>
        <v>0</v>
      </c>
      <c r="Y62" s="116">
        <f>IF($G62=Paramètres!D$21,$D62,0)</f>
        <v>0</v>
      </c>
      <c r="Z62" s="116">
        <f>IF($G62=Paramètres!D$24,$D62,0)</f>
        <v>0</v>
      </c>
      <c r="AA62" s="116">
        <f>IF($G62=Paramètres!D$23,$D62,0)</f>
        <v>0</v>
      </c>
      <c r="AB62" s="116">
        <f>IF($G62=Paramètres!D$25,$D62,0)</f>
        <v>0</v>
      </c>
      <c r="AC62" s="116">
        <f>IF($G62=Paramètres!D$26,$D62,0)</f>
        <v>0</v>
      </c>
      <c r="AD62" s="116">
        <f>IF($G62=Paramètres!D$27,$D62,0)</f>
        <v>0</v>
      </c>
      <c r="AE62" s="116">
        <f>IF($G62=Paramètres!D$28,$D62,0)</f>
        <v>0</v>
      </c>
      <c r="AF62" s="116">
        <f>IF($G62=Paramètres!D$29,$D62,0)</f>
        <v>0</v>
      </c>
      <c r="AG62" s="116">
        <f>IF($G62=Paramètres!E$21,$D62,0)</f>
        <v>0</v>
      </c>
      <c r="AH62" s="116">
        <f>IF($G62=Paramètres!E$22,$D62,0)</f>
        <v>0</v>
      </c>
      <c r="AI62" s="116">
        <f>IF($G62=Paramètres!E$23,$D62,0)</f>
        <v>0</v>
      </c>
      <c r="AJ62" s="116">
        <f>IF($G62=Paramètres!E$24,$D62,0)</f>
        <v>0</v>
      </c>
      <c r="AK62" s="116">
        <f>IF($G62=Paramètres!E$25,$D62,0)</f>
        <v>0</v>
      </c>
      <c r="AL62" s="116">
        <f>IF($G62=Paramètres!F$21,$D62,0)</f>
        <v>0</v>
      </c>
      <c r="AM62" s="116">
        <f>IF($G62=Paramètres!F$22,$D62,0)</f>
        <v>0</v>
      </c>
      <c r="AN62" s="116">
        <f>IF($G62=Paramètres!F$23,$D62,0)</f>
        <v>0</v>
      </c>
      <c r="AO62" s="116">
        <f>IF($G62=Paramètres!F$24,$D62,0)</f>
        <v>0</v>
      </c>
      <c r="AP62" s="116">
        <f t="shared" si="2"/>
        <v>0</v>
      </c>
      <c r="AQ62" s="116">
        <f t="shared" si="3"/>
        <v>0</v>
      </c>
      <c r="AR62" s="116">
        <f>IF($G62=Paramètres!I$21,$D62,0)</f>
        <v>0</v>
      </c>
      <c r="AS62" s="116">
        <f>IF($G62=Paramètres!I$22,$D62,0)</f>
        <v>0</v>
      </c>
      <c r="AT62" s="116">
        <f>IF($G62=Paramètres!I$23,$D62,0)</f>
        <v>0</v>
      </c>
      <c r="AU62" s="116">
        <f t="shared" si="4"/>
        <v>0</v>
      </c>
      <c r="AV62" s="116">
        <f t="shared" si="6"/>
        <v>0</v>
      </c>
      <c r="AW62" s="116">
        <f t="shared" si="7"/>
        <v>0</v>
      </c>
      <c r="AX62" s="116">
        <f t="shared" si="8"/>
        <v>0</v>
      </c>
      <c r="AY62" s="116">
        <f t="shared" si="9"/>
        <v>0</v>
      </c>
      <c r="AZ62" s="116">
        <f t="shared" si="10"/>
        <v>0</v>
      </c>
      <c r="BA62" s="116">
        <f t="shared" si="11"/>
        <v>0</v>
      </c>
      <c r="BB62" s="116">
        <f t="shared" si="12"/>
        <v>0</v>
      </c>
      <c r="BC62" s="116">
        <f t="shared" si="13"/>
        <v>0</v>
      </c>
      <c r="BD62" s="116">
        <f t="shared" si="14"/>
        <v>0</v>
      </c>
      <c r="BE62" s="116">
        <f t="shared" si="15"/>
        <v>0</v>
      </c>
      <c r="BF62" s="116">
        <f t="shared" si="16"/>
        <v>0</v>
      </c>
      <c r="BG62" s="116">
        <f t="shared" si="17"/>
        <v>0</v>
      </c>
      <c r="BH62" s="116">
        <f t="shared" si="18"/>
        <v>0</v>
      </c>
      <c r="BI62" s="116">
        <f t="shared" si="19"/>
        <v>0</v>
      </c>
      <c r="BJ62" s="116">
        <f t="shared" si="20"/>
        <v>0</v>
      </c>
      <c r="BK62" s="116">
        <f t="shared" si="21"/>
        <v>0</v>
      </c>
      <c r="BL62" s="116">
        <f t="shared" si="22"/>
        <v>0</v>
      </c>
      <c r="BM62" s="116">
        <f t="shared" si="23"/>
        <v>0</v>
      </c>
      <c r="BN62" s="116">
        <f t="shared" si="24"/>
        <v>0</v>
      </c>
      <c r="BO62" s="116">
        <f t="shared" si="25"/>
        <v>0</v>
      </c>
      <c r="BP62" s="116">
        <f t="shared" si="26"/>
        <v>0</v>
      </c>
      <c r="BQ62" s="116">
        <f t="shared" si="27"/>
        <v>0</v>
      </c>
      <c r="BR62" s="116">
        <f t="shared" si="28"/>
        <v>0</v>
      </c>
      <c r="BS62" s="116">
        <f t="shared" si="29"/>
        <v>0</v>
      </c>
    </row>
    <row r="63" spans="6:71">
      <c r="F63" s="109"/>
      <c r="J63" s="110" t="str">
        <f t="shared" si="5"/>
        <v>Transferts</v>
      </c>
      <c r="K63" s="116">
        <f>IF(MONTH($B63)=1,IF($G63=Paramètres!F$22,$D63,0),0)</f>
        <v>0</v>
      </c>
      <c r="L63" s="116">
        <f>IF(MONTH($B63)=2,IF($G63=Paramètres!$F$22,$D63,0),0)</f>
        <v>0</v>
      </c>
      <c r="M63" s="116">
        <f>IF(MONTH($B63)=3,IF($G63=Paramètres!$F$22,$D63,0),0)</f>
        <v>0</v>
      </c>
      <c r="N63" s="116">
        <f>IF(MONTH($B63)=4,IF($G63=Paramètres!$F$22,$D63,0),0)</f>
        <v>0</v>
      </c>
      <c r="O63" s="116">
        <f>IF(MONTH($B63)=5,IF($G63=Paramètres!$F$22,$D63,0),0)</f>
        <v>0</v>
      </c>
      <c r="P63" s="116">
        <f>IF(MONTH($B63)=6,IF($G63=Paramètres!$F$22,$D63,0),0)</f>
        <v>0</v>
      </c>
      <c r="Q63" s="116">
        <f>IF(MONTH($B63)=9,IF($G63=Paramètres!$F$22,$D63,0),0)</f>
        <v>0</v>
      </c>
      <c r="R63" s="116">
        <f>IF(MONTH($B63)=10,IF($G63=Paramètres!$F$22,$D63,0),0)</f>
        <v>0</v>
      </c>
      <c r="S63" s="116">
        <f>IF(MONTH($B63)=11,IF($G63=Paramètres!$F$22,$D63,0),0)</f>
        <v>0</v>
      </c>
      <c r="T63" s="116">
        <f>IF(MONTH($B63)=30,IF($G63=Paramètres!$F$22,$D63,0),0)</f>
        <v>0</v>
      </c>
      <c r="U63" s="116">
        <f>IF(MONTH($A63)=11,IF($G63=Paramètres!$D$22,$D63,0),0)</f>
        <v>0</v>
      </c>
      <c r="V63" s="116">
        <f>IF(MONTH($A63)=12,IF($G63=Paramètres!$D$22,$D63,0),0)</f>
        <v>0</v>
      </c>
      <c r="W63" s="116">
        <f>IF(MONTH($A63)=2,IF($G63=Paramètres!$D$22,$D63,0),0)</f>
        <v>0</v>
      </c>
      <c r="X63" s="116">
        <f>IF(MONTH($A63)=4,IF($G63=Paramètres!$D$22,$D63,0),0)</f>
        <v>0</v>
      </c>
      <c r="Y63" s="116">
        <f>IF($G63=Paramètres!D$21,$D63,0)</f>
        <v>0</v>
      </c>
      <c r="Z63" s="116">
        <f>IF($G63=Paramètres!D$24,$D63,0)</f>
        <v>0</v>
      </c>
      <c r="AA63" s="116">
        <f>IF($G63=Paramètres!D$23,$D63,0)</f>
        <v>0</v>
      </c>
      <c r="AB63" s="116">
        <f>IF($G63=Paramètres!D$25,$D63,0)</f>
        <v>0</v>
      </c>
      <c r="AC63" s="116">
        <f>IF($G63=Paramètres!D$26,$D63,0)</f>
        <v>0</v>
      </c>
      <c r="AD63" s="116">
        <f>IF($G63=Paramètres!D$27,$D63,0)</f>
        <v>0</v>
      </c>
      <c r="AE63" s="116">
        <f>IF($G63=Paramètres!D$28,$D63,0)</f>
        <v>0</v>
      </c>
      <c r="AF63" s="116">
        <f>IF($G63=Paramètres!D$29,$D63,0)</f>
        <v>0</v>
      </c>
      <c r="AG63" s="116">
        <f>IF($G63=Paramètres!E$21,$D63,0)</f>
        <v>0</v>
      </c>
      <c r="AH63" s="116">
        <f>IF($G63=Paramètres!E$22,$D63,0)</f>
        <v>0</v>
      </c>
      <c r="AI63" s="116">
        <f>IF($G63=Paramètres!E$23,$D63,0)</f>
        <v>0</v>
      </c>
      <c r="AJ63" s="116">
        <f>IF($G63=Paramètres!E$24,$D63,0)</f>
        <v>0</v>
      </c>
      <c r="AK63" s="116">
        <f>IF($G63=Paramètres!E$25,$D63,0)</f>
        <v>0</v>
      </c>
      <c r="AL63" s="116">
        <f>IF($G63=Paramètres!F$21,$D63,0)</f>
        <v>0</v>
      </c>
      <c r="AM63" s="116">
        <f>IF($G63=Paramètres!F$22,$D63,0)</f>
        <v>0</v>
      </c>
      <c r="AN63" s="116">
        <f>IF($G63=Paramètres!F$23,$D63,0)</f>
        <v>0</v>
      </c>
      <c r="AO63" s="116">
        <f>IF($G63=Paramètres!F$24,$D63,0)</f>
        <v>0</v>
      </c>
      <c r="AP63" s="116">
        <f t="shared" si="2"/>
        <v>0</v>
      </c>
      <c r="AQ63" s="116">
        <f t="shared" si="3"/>
        <v>0</v>
      </c>
      <c r="AR63" s="116">
        <f>IF($G63=Paramètres!I$21,$D63,0)</f>
        <v>0</v>
      </c>
      <c r="AS63" s="116">
        <f>IF($G63=Paramètres!I$22,$D63,0)</f>
        <v>0</v>
      </c>
      <c r="AT63" s="116">
        <f>IF($G63=Paramètres!I$23,$D63,0)</f>
        <v>0</v>
      </c>
      <c r="AU63" s="116">
        <f t="shared" si="4"/>
        <v>0</v>
      </c>
      <c r="AV63" s="116">
        <f t="shared" si="6"/>
        <v>0</v>
      </c>
      <c r="AW63" s="116">
        <f t="shared" si="7"/>
        <v>0</v>
      </c>
      <c r="AX63" s="116">
        <f t="shared" si="8"/>
        <v>0</v>
      </c>
      <c r="AY63" s="116">
        <f t="shared" si="9"/>
        <v>0</v>
      </c>
      <c r="AZ63" s="116">
        <f t="shared" si="10"/>
        <v>0</v>
      </c>
      <c r="BA63" s="116">
        <f t="shared" si="11"/>
        <v>0</v>
      </c>
      <c r="BB63" s="116">
        <f t="shared" si="12"/>
        <v>0</v>
      </c>
      <c r="BC63" s="116">
        <f t="shared" si="13"/>
        <v>0</v>
      </c>
      <c r="BD63" s="116">
        <f t="shared" si="14"/>
        <v>0</v>
      </c>
      <c r="BE63" s="116">
        <f t="shared" si="15"/>
        <v>0</v>
      </c>
      <c r="BF63" s="116">
        <f t="shared" si="16"/>
        <v>0</v>
      </c>
      <c r="BG63" s="116">
        <f t="shared" si="17"/>
        <v>0</v>
      </c>
      <c r="BH63" s="116">
        <f t="shared" si="18"/>
        <v>0</v>
      </c>
      <c r="BI63" s="116">
        <f t="shared" si="19"/>
        <v>0</v>
      </c>
      <c r="BJ63" s="116">
        <f t="shared" si="20"/>
        <v>0</v>
      </c>
      <c r="BK63" s="116">
        <f t="shared" si="21"/>
        <v>0</v>
      </c>
      <c r="BL63" s="116">
        <f t="shared" si="22"/>
        <v>0</v>
      </c>
      <c r="BM63" s="116">
        <f t="shared" si="23"/>
        <v>0</v>
      </c>
      <c r="BN63" s="116">
        <f t="shared" si="24"/>
        <v>0</v>
      </c>
      <c r="BO63" s="116">
        <f t="shared" si="25"/>
        <v>0</v>
      </c>
      <c r="BP63" s="116">
        <f t="shared" si="26"/>
        <v>0</v>
      </c>
      <c r="BQ63" s="116">
        <f t="shared" si="27"/>
        <v>0</v>
      </c>
      <c r="BR63" s="116">
        <f t="shared" si="28"/>
        <v>0</v>
      </c>
      <c r="BS63" s="116">
        <f t="shared" si="29"/>
        <v>0</v>
      </c>
    </row>
    <row r="64" spans="6:71">
      <c r="F64" s="109"/>
      <c r="J64" s="110" t="str">
        <f t="shared" si="5"/>
        <v>Transferts</v>
      </c>
      <c r="K64" s="116">
        <f>IF(MONTH($B64)=1,IF($G64=Paramètres!F$22,$D64,0),0)</f>
        <v>0</v>
      </c>
      <c r="L64" s="116">
        <f>IF(MONTH($B64)=2,IF($G64=Paramètres!$F$22,$D64,0),0)</f>
        <v>0</v>
      </c>
      <c r="M64" s="116">
        <f>IF(MONTH($B64)=3,IF($G64=Paramètres!$F$22,$D64,0),0)</f>
        <v>0</v>
      </c>
      <c r="N64" s="116">
        <f>IF(MONTH($B64)=4,IF($G64=Paramètres!$F$22,$D64,0),0)</f>
        <v>0</v>
      </c>
      <c r="O64" s="116">
        <f>IF(MONTH($B64)=5,IF($G64=Paramètres!$F$22,$D64,0),0)</f>
        <v>0</v>
      </c>
      <c r="P64" s="116">
        <f>IF(MONTH($B64)=6,IF($G64=Paramètres!$F$22,$D64,0),0)</f>
        <v>0</v>
      </c>
      <c r="Q64" s="116">
        <f>IF(MONTH($B64)=9,IF($G64=Paramètres!$F$22,$D64,0),0)</f>
        <v>0</v>
      </c>
      <c r="R64" s="116">
        <f>IF(MONTH($B64)=10,IF($G64=Paramètres!$F$22,$D64,0),0)</f>
        <v>0</v>
      </c>
      <c r="S64" s="116">
        <f>IF(MONTH($B64)=11,IF($G64=Paramètres!$F$22,$D64,0),0)</f>
        <v>0</v>
      </c>
      <c r="T64" s="116">
        <f>IF(MONTH($B64)=30,IF($G64=Paramètres!$F$22,$D64,0),0)</f>
        <v>0</v>
      </c>
      <c r="U64" s="116">
        <f>IF(MONTH($A64)=11,IF($G64=Paramètres!$D$22,$D64,0),0)</f>
        <v>0</v>
      </c>
      <c r="V64" s="116">
        <f>IF(MONTH($A64)=12,IF($G64=Paramètres!$D$22,$D64,0),0)</f>
        <v>0</v>
      </c>
      <c r="W64" s="116">
        <f>IF(MONTH($A64)=2,IF($G64=Paramètres!$D$22,$D64,0),0)</f>
        <v>0</v>
      </c>
      <c r="X64" s="116">
        <f>IF(MONTH($A64)=4,IF($G64=Paramètres!$D$22,$D64,0),0)</f>
        <v>0</v>
      </c>
      <c r="Y64" s="116">
        <f>IF($G64=Paramètres!D$21,$D64,0)</f>
        <v>0</v>
      </c>
      <c r="Z64" s="116">
        <f>IF($G64=Paramètres!D$24,$D64,0)</f>
        <v>0</v>
      </c>
      <c r="AA64" s="116">
        <f>IF($G64=Paramètres!D$23,$D64,0)</f>
        <v>0</v>
      </c>
      <c r="AB64" s="116">
        <f>IF($G64=Paramètres!D$25,$D64,0)</f>
        <v>0</v>
      </c>
      <c r="AC64" s="116">
        <f>IF($G64=Paramètres!D$26,$D64,0)</f>
        <v>0</v>
      </c>
      <c r="AD64" s="116">
        <f>IF($G64=Paramètres!D$27,$D64,0)</f>
        <v>0</v>
      </c>
      <c r="AE64" s="116">
        <f>IF($G64=Paramètres!D$28,$D64,0)</f>
        <v>0</v>
      </c>
      <c r="AF64" s="116">
        <f>IF($G64=Paramètres!D$29,$D64,0)</f>
        <v>0</v>
      </c>
      <c r="AG64" s="116">
        <f>IF($G64=Paramètres!E$21,$D64,0)</f>
        <v>0</v>
      </c>
      <c r="AH64" s="116">
        <f>IF($G64=Paramètres!E$22,$D64,0)</f>
        <v>0</v>
      </c>
      <c r="AI64" s="116">
        <f>IF($G64=Paramètres!E$23,$D64,0)</f>
        <v>0</v>
      </c>
      <c r="AJ64" s="116">
        <f>IF($G64=Paramètres!E$24,$D64,0)</f>
        <v>0</v>
      </c>
      <c r="AK64" s="116">
        <f>IF($G64=Paramètres!E$25,$D64,0)</f>
        <v>0</v>
      </c>
      <c r="AL64" s="116">
        <f>IF($G64=Paramètres!F$21,$D64,0)</f>
        <v>0</v>
      </c>
      <c r="AM64" s="116">
        <f>IF($G64=Paramètres!F$22,$D64,0)</f>
        <v>0</v>
      </c>
      <c r="AN64" s="116">
        <f>IF($G64=Paramètres!F$23,$D64,0)</f>
        <v>0</v>
      </c>
      <c r="AO64" s="116">
        <f>IF($G64=Paramètres!F$24,$D64,0)</f>
        <v>0</v>
      </c>
      <c r="AP64" s="116">
        <f t="shared" si="2"/>
        <v>0</v>
      </c>
      <c r="AQ64" s="116">
        <f t="shared" si="3"/>
        <v>0</v>
      </c>
      <c r="AR64" s="116">
        <f>IF($G64=Paramètres!I$21,$D64,0)</f>
        <v>0</v>
      </c>
      <c r="AS64" s="116">
        <f>IF($G64=Paramètres!I$22,$D64,0)</f>
        <v>0</v>
      </c>
      <c r="AT64" s="116">
        <f>IF($G64=Paramètres!I$23,$D64,0)</f>
        <v>0</v>
      </c>
      <c r="AU64" s="116">
        <f t="shared" si="4"/>
        <v>0</v>
      </c>
      <c r="AV64" s="116">
        <f t="shared" si="6"/>
        <v>0</v>
      </c>
      <c r="AW64" s="116">
        <f t="shared" si="7"/>
        <v>0</v>
      </c>
      <c r="AX64" s="116">
        <f t="shared" si="8"/>
        <v>0</v>
      </c>
      <c r="AY64" s="116">
        <f t="shared" si="9"/>
        <v>0</v>
      </c>
      <c r="AZ64" s="116">
        <f t="shared" si="10"/>
        <v>0</v>
      </c>
      <c r="BA64" s="116">
        <f t="shared" si="11"/>
        <v>0</v>
      </c>
      <c r="BB64" s="116">
        <f t="shared" si="12"/>
        <v>0</v>
      </c>
      <c r="BC64" s="116">
        <f t="shared" si="13"/>
        <v>0</v>
      </c>
      <c r="BD64" s="116">
        <f t="shared" si="14"/>
        <v>0</v>
      </c>
      <c r="BE64" s="116">
        <f t="shared" si="15"/>
        <v>0</v>
      </c>
      <c r="BF64" s="116">
        <f t="shared" si="16"/>
        <v>0</v>
      </c>
      <c r="BG64" s="116">
        <f t="shared" si="17"/>
        <v>0</v>
      </c>
      <c r="BH64" s="116">
        <f t="shared" si="18"/>
        <v>0</v>
      </c>
      <c r="BI64" s="116">
        <f t="shared" si="19"/>
        <v>0</v>
      </c>
      <c r="BJ64" s="116">
        <f t="shared" si="20"/>
        <v>0</v>
      </c>
      <c r="BK64" s="116">
        <f t="shared" si="21"/>
        <v>0</v>
      </c>
      <c r="BL64" s="116">
        <f t="shared" si="22"/>
        <v>0</v>
      </c>
      <c r="BM64" s="116">
        <f t="shared" si="23"/>
        <v>0</v>
      </c>
      <c r="BN64" s="116">
        <f t="shared" si="24"/>
        <v>0</v>
      </c>
      <c r="BO64" s="116">
        <f t="shared" si="25"/>
        <v>0</v>
      </c>
      <c r="BP64" s="116">
        <f t="shared" si="26"/>
        <v>0</v>
      </c>
      <c r="BQ64" s="116">
        <f t="shared" si="27"/>
        <v>0</v>
      </c>
      <c r="BR64" s="116">
        <f t="shared" si="28"/>
        <v>0</v>
      </c>
      <c r="BS64" s="116">
        <f t="shared" si="29"/>
        <v>0</v>
      </c>
    </row>
    <row r="65" spans="6:71">
      <c r="F65" s="109"/>
      <c r="J65" s="110" t="str">
        <f t="shared" si="5"/>
        <v>Transferts</v>
      </c>
      <c r="K65" s="116">
        <f>IF(MONTH($B65)=1,IF($G65=Paramètres!F$22,$D65,0),0)</f>
        <v>0</v>
      </c>
      <c r="L65" s="116">
        <f>IF(MONTH($B65)=2,IF($G65=Paramètres!$F$22,$D65,0),0)</f>
        <v>0</v>
      </c>
      <c r="M65" s="116">
        <f>IF(MONTH($B65)=3,IF($G65=Paramètres!$F$22,$D65,0),0)</f>
        <v>0</v>
      </c>
      <c r="N65" s="116">
        <f>IF(MONTH($B65)=4,IF($G65=Paramètres!$F$22,$D65,0),0)</f>
        <v>0</v>
      </c>
      <c r="O65" s="116">
        <f>IF(MONTH($B65)=5,IF($G65=Paramètres!$F$22,$D65,0),0)</f>
        <v>0</v>
      </c>
      <c r="P65" s="116">
        <f>IF(MONTH($B65)=6,IF($G65=Paramètres!$F$22,$D65,0),0)</f>
        <v>0</v>
      </c>
      <c r="Q65" s="116">
        <f>IF(MONTH($B65)=9,IF($G65=Paramètres!$F$22,$D65,0),0)</f>
        <v>0</v>
      </c>
      <c r="R65" s="116">
        <f>IF(MONTH($B65)=10,IF($G65=Paramètres!$F$22,$D65,0),0)</f>
        <v>0</v>
      </c>
      <c r="S65" s="116">
        <f>IF(MONTH($B65)=11,IF($G65=Paramètres!$F$22,$D65,0),0)</f>
        <v>0</v>
      </c>
      <c r="T65" s="116">
        <f>IF(MONTH($B65)=30,IF($G65=Paramètres!$F$22,$D65,0),0)</f>
        <v>0</v>
      </c>
      <c r="U65" s="116">
        <f>IF(MONTH($A65)=11,IF($G65=Paramètres!$D$22,$D65,0),0)</f>
        <v>0</v>
      </c>
      <c r="V65" s="116">
        <f>IF(MONTH($A65)=12,IF($G65=Paramètres!$D$22,$D65,0),0)</f>
        <v>0</v>
      </c>
      <c r="W65" s="116">
        <f>IF(MONTH($A65)=2,IF($G65=Paramètres!$D$22,$D65,0),0)</f>
        <v>0</v>
      </c>
      <c r="X65" s="116">
        <f>IF(MONTH($A65)=4,IF($G65=Paramètres!$D$22,$D65,0),0)</f>
        <v>0</v>
      </c>
      <c r="Y65" s="116">
        <f>IF($G65=Paramètres!D$21,$D65,0)</f>
        <v>0</v>
      </c>
      <c r="Z65" s="116">
        <f>IF($G65=Paramètres!D$24,$D65,0)</f>
        <v>0</v>
      </c>
      <c r="AA65" s="116">
        <f>IF($G65=Paramètres!D$23,$D65,0)</f>
        <v>0</v>
      </c>
      <c r="AB65" s="116">
        <f>IF($G65=Paramètres!D$25,$D65,0)</f>
        <v>0</v>
      </c>
      <c r="AC65" s="116">
        <f>IF($G65=Paramètres!D$26,$D65,0)</f>
        <v>0</v>
      </c>
      <c r="AD65" s="116">
        <f>IF($G65=Paramètres!D$27,$D65,0)</f>
        <v>0</v>
      </c>
      <c r="AE65" s="116">
        <f>IF($G65=Paramètres!D$28,$D65,0)</f>
        <v>0</v>
      </c>
      <c r="AF65" s="116">
        <f>IF($G65=Paramètres!D$29,$D65,0)</f>
        <v>0</v>
      </c>
      <c r="AG65" s="116">
        <f>IF($G65=Paramètres!E$21,$D65,0)</f>
        <v>0</v>
      </c>
      <c r="AH65" s="116">
        <f>IF($G65=Paramètres!E$22,$D65,0)</f>
        <v>0</v>
      </c>
      <c r="AI65" s="116">
        <f>IF($G65=Paramètres!E$23,$D65,0)</f>
        <v>0</v>
      </c>
      <c r="AJ65" s="116">
        <f>IF($G65=Paramètres!E$24,$D65,0)</f>
        <v>0</v>
      </c>
      <c r="AK65" s="116">
        <f>IF($G65=Paramètres!E$25,$D65,0)</f>
        <v>0</v>
      </c>
      <c r="AL65" s="116">
        <f>IF($G65=Paramètres!F$21,$D65,0)</f>
        <v>0</v>
      </c>
      <c r="AM65" s="116">
        <f>IF($G65=Paramètres!F$22,$D65,0)</f>
        <v>0</v>
      </c>
      <c r="AN65" s="116">
        <f>IF($G65=Paramètres!F$23,$D65,0)</f>
        <v>0</v>
      </c>
      <c r="AO65" s="116">
        <f>IF($G65=Paramètres!F$24,$D65,0)</f>
        <v>0</v>
      </c>
      <c r="AP65" s="116">
        <f t="shared" si="2"/>
        <v>0</v>
      </c>
      <c r="AQ65" s="116">
        <f t="shared" si="3"/>
        <v>0</v>
      </c>
      <c r="AR65" s="116">
        <f>IF($G65=Paramètres!I$21,$D65,0)</f>
        <v>0</v>
      </c>
      <c r="AS65" s="116">
        <f>IF($G65=Paramètres!I$22,$D65,0)</f>
        <v>0</v>
      </c>
      <c r="AT65" s="116">
        <f>IF($G65=Paramètres!I$23,$D65,0)</f>
        <v>0</v>
      </c>
      <c r="AU65" s="116">
        <f t="shared" si="4"/>
        <v>0</v>
      </c>
      <c r="AV65" s="116">
        <f t="shared" si="6"/>
        <v>0</v>
      </c>
      <c r="AW65" s="116">
        <f t="shared" si="7"/>
        <v>0</v>
      </c>
      <c r="AX65" s="116">
        <f t="shared" si="8"/>
        <v>0</v>
      </c>
      <c r="AY65" s="116">
        <f t="shared" si="9"/>
        <v>0</v>
      </c>
      <c r="AZ65" s="116">
        <f t="shared" si="10"/>
        <v>0</v>
      </c>
      <c r="BA65" s="116">
        <f t="shared" si="11"/>
        <v>0</v>
      </c>
      <c r="BB65" s="116">
        <f t="shared" si="12"/>
        <v>0</v>
      </c>
      <c r="BC65" s="116">
        <f t="shared" si="13"/>
        <v>0</v>
      </c>
      <c r="BD65" s="116">
        <f t="shared" si="14"/>
        <v>0</v>
      </c>
      <c r="BE65" s="116">
        <f t="shared" si="15"/>
        <v>0</v>
      </c>
      <c r="BF65" s="116">
        <f t="shared" si="16"/>
        <v>0</v>
      </c>
      <c r="BG65" s="116">
        <f t="shared" si="17"/>
        <v>0</v>
      </c>
      <c r="BH65" s="116">
        <f t="shared" si="18"/>
        <v>0</v>
      </c>
      <c r="BI65" s="116">
        <f t="shared" si="19"/>
        <v>0</v>
      </c>
      <c r="BJ65" s="116">
        <f t="shared" si="20"/>
        <v>0</v>
      </c>
      <c r="BK65" s="116">
        <f t="shared" si="21"/>
        <v>0</v>
      </c>
      <c r="BL65" s="116">
        <f t="shared" si="22"/>
        <v>0</v>
      </c>
      <c r="BM65" s="116">
        <f t="shared" si="23"/>
        <v>0</v>
      </c>
      <c r="BN65" s="116">
        <f t="shared" si="24"/>
        <v>0</v>
      </c>
      <c r="BO65" s="116">
        <f t="shared" si="25"/>
        <v>0</v>
      </c>
      <c r="BP65" s="116">
        <f t="shared" si="26"/>
        <v>0</v>
      </c>
      <c r="BQ65" s="116">
        <f t="shared" si="27"/>
        <v>0</v>
      </c>
      <c r="BR65" s="116">
        <f t="shared" si="28"/>
        <v>0</v>
      </c>
      <c r="BS65" s="116">
        <f t="shared" si="29"/>
        <v>0</v>
      </c>
    </row>
    <row r="66" spans="6:71">
      <c r="F66" s="109"/>
      <c r="J66" s="110" t="str">
        <f t="shared" si="5"/>
        <v>Transferts</v>
      </c>
      <c r="K66" s="116">
        <f>IF(MONTH($B66)=1,IF($G66=Paramètres!F$22,$D66,0),0)</f>
        <v>0</v>
      </c>
      <c r="L66" s="116">
        <f>IF(MONTH($B66)=2,IF($G66=Paramètres!$F$22,$D66,0),0)</f>
        <v>0</v>
      </c>
      <c r="M66" s="116">
        <f>IF(MONTH($B66)=3,IF($G66=Paramètres!$F$22,$D66,0),0)</f>
        <v>0</v>
      </c>
      <c r="N66" s="116">
        <f>IF(MONTH($B66)=4,IF($G66=Paramètres!$F$22,$D66,0),0)</f>
        <v>0</v>
      </c>
      <c r="O66" s="116">
        <f>IF(MONTH($B66)=5,IF($G66=Paramètres!$F$22,$D66,0),0)</f>
        <v>0</v>
      </c>
      <c r="P66" s="116">
        <f>IF(MONTH($B66)=6,IF($G66=Paramètres!$F$22,$D66,0),0)</f>
        <v>0</v>
      </c>
      <c r="Q66" s="116">
        <f>IF(MONTH($B66)=9,IF($G66=Paramètres!$F$22,$D66,0),0)</f>
        <v>0</v>
      </c>
      <c r="R66" s="116">
        <f>IF(MONTH($B66)=10,IF($G66=Paramètres!$F$22,$D66,0),0)</f>
        <v>0</v>
      </c>
      <c r="S66" s="116">
        <f>IF(MONTH($B66)=11,IF($G66=Paramètres!$F$22,$D66,0),0)</f>
        <v>0</v>
      </c>
      <c r="T66" s="116">
        <f>IF(MONTH($B66)=30,IF($G66=Paramètres!$F$22,$D66,0),0)</f>
        <v>0</v>
      </c>
      <c r="U66" s="116">
        <f>IF(MONTH($A66)=11,IF($G66=Paramètres!$D$22,$D66,0),0)</f>
        <v>0</v>
      </c>
      <c r="V66" s="116">
        <f>IF(MONTH($A66)=12,IF($G66=Paramètres!$D$22,$D66,0),0)</f>
        <v>0</v>
      </c>
      <c r="W66" s="116">
        <f>IF(MONTH($A66)=2,IF($G66=Paramètres!$D$22,$D66,0),0)</f>
        <v>0</v>
      </c>
      <c r="X66" s="116">
        <f>IF(MONTH($A66)=4,IF($G66=Paramètres!$D$22,$D66,0),0)</f>
        <v>0</v>
      </c>
      <c r="Y66" s="116">
        <f>IF($G66=Paramètres!D$21,$D66,0)</f>
        <v>0</v>
      </c>
      <c r="Z66" s="116">
        <f>IF($G66=Paramètres!D$24,$D66,0)</f>
        <v>0</v>
      </c>
      <c r="AA66" s="116">
        <f>IF($G66=Paramètres!D$23,$D66,0)</f>
        <v>0</v>
      </c>
      <c r="AB66" s="116">
        <f>IF($G66=Paramètres!D$25,$D66,0)</f>
        <v>0</v>
      </c>
      <c r="AC66" s="116">
        <f>IF($G66=Paramètres!D$26,$D66,0)</f>
        <v>0</v>
      </c>
      <c r="AD66" s="116">
        <f>IF($G66=Paramètres!D$27,$D66,0)</f>
        <v>0</v>
      </c>
      <c r="AE66" s="116">
        <f>IF($G66=Paramètres!D$28,$D66,0)</f>
        <v>0</v>
      </c>
      <c r="AF66" s="116">
        <f>IF($G66=Paramètres!D$29,$D66,0)</f>
        <v>0</v>
      </c>
      <c r="AG66" s="116">
        <f>IF($G66=Paramètres!E$21,$D66,0)</f>
        <v>0</v>
      </c>
      <c r="AH66" s="116">
        <f>IF($G66=Paramètres!E$22,$D66,0)</f>
        <v>0</v>
      </c>
      <c r="AI66" s="116">
        <f>IF($G66=Paramètres!E$23,$D66,0)</f>
        <v>0</v>
      </c>
      <c r="AJ66" s="116">
        <f>IF($G66=Paramètres!E$24,$D66,0)</f>
        <v>0</v>
      </c>
      <c r="AK66" s="116">
        <f>IF($G66=Paramètres!E$25,$D66,0)</f>
        <v>0</v>
      </c>
      <c r="AL66" s="116">
        <f>IF($G66=Paramètres!F$21,$D66,0)</f>
        <v>0</v>
      </c>
      <c r="AM66" s="116">
        <f>IF($G66=Paramètres!F$22,$D66,0)</f>
        <v>0</v>
      </c>
      <c r="AN66" s="116">
        <f>IF($G66=Paramètres!F$23,$D66,0)</f>
        <v>0</v>
      </c>
      <c r="AO66" s="116">
        <f>IF($G66=Paramètres!F$24,$D66,0)</f>
        <v>0</v>
      </c>
      <c r="AP66" s="116">
        <f t="shared" si="2"/>
        <v>0</v>
      </c>
      <c r="AQ66" s="116">
        <f t="shared" si="3"/>
        <v>0</v>
      </c>
      <c r="AR66" s="116">
        <f>IF($G66=Paramètres!I$21,$D66,0)</f>
        <v>0</v>
      </c>
      <c r="AS66" s="116">
        <f>IF($G66=Paramètres!I$22,$D66,0)</f>
        <v>0</v>
      </c>
      <c r="AT66" s="116">
        <f>IF($G66=Paramètres!I$23,$D66,0)</f>
        <v>0</v>
      </c>
      <c r="AU66" s="116">
        <f t="shared" si="4"/>
        <v>0</v>
      </c>
      <c r="AV66" s="116">
        <f t="shared" si="6"/>
        <v>0</v>
      </c>
      <c r="AW66" s="116">
        <f t="shared" si="7"/>
        <v>0</v>
      </c>
      <c r="AX66" s="116">
        <f t="shared" si="8"/>
        <v>0</v>
      </c>
      <c r="AY66" s="116">
        <f t="shared" si="9"/>
        <v>0</v>
      </c>
      <c r="AZ66" s="116">
        <f t="shared" si="10"/>
        <v>0</v>
      </c>
      <c r="BA66" s="116">
        <f t="shared" si="11"/>
        <v>0</v>
      </c>
      <c r="BB66" s="116">
        <f t="shared" si="12"/>
        <v>0</v>
      </c>
      <c r="BC66" s="116">
        <f t="shared" si="13"/>
        <v>0</v>
      </c>
      <c r="BD66" s="116">
        <f t="shared" si="14"/>
        <v>0</v>
      </c>
      <c r="BE66" s="116">
        <f t="shared" si="15"/>
        <v>0</v>
      </c>
      <c r="BF66" s="116">
        <f t="shared" si="16"/>
        <v>0</v>
      </c>
      <c r="BG66" s="116">
        <f t="shared" si="17"/>
        <v>0</v>
      </c>
      <c r="BH66" s="116">
        <f t="shared" si="18"/>
        <v>0</v>
      </c>
      <c r="BI66" s="116">
        <f t="shared" si="19"/>
        <v>0</v>
      </c>
      <c r="BJ66" s="116">
        <f t="shared" si="20"/>
        <v>0</v>
      </c>
      <c r="BK66" s="116">
        <f t="shared" si="21"/>
        <v>0</v>
      </c>
      <c r="BL66" s="116">
        <f t="shared" si="22"/>
        <v>0</v>
      </c>
      <c r="BM66" s="116">
        <f t="shared" si="23"/>
        <v>0</v>
      </c>
      <c r="BN66" s="116">
        <f t="shared" si="24"/>
        <v>0</v>
      </c>
      <c r="BO66" s="116">
        <f t="shared" si="25"/>
        <v>0</v>
      </c>
      <c r="BP66" s="116">
        <f t="shared" si="26"/>
        <v>0</v>
      </c>
      <c r="BQ66" s="116">
        <f t="shared" si="27"/>
        <v>0</v>
      </c>
      <c r="BR66" s="116">
        <f t="shared" si="28"/>
        <v>0</v>
      </c>
      <c r="BS66" s="116">
        <f t="shared" si="29"/>
        <v>0</v>
      </c>
    </row>
    <row r="67" spans="6:71">
      <c r="F67" s="109"/>
      <c r="J67" s="110" t="str">
        <f t="shared" si="5"/>
        <v>Transferts</v>
      </c>
      <c r="K67" s="116">
        <f>IF(MONTH($B67)=1,IF($G67=Paramètres!F$22,$D67,0),0)</f>
        <v>0</v>
      </c>
      <c r="L67" s="116">
        <f>IF(MONTH($B67)=2,IF($G67=Paramètres!$F$22,$D67,0),0)</f>
        <v>0</v>
      </c>
      <c r="M67" s="116">
        <f>IF(MONTH($B67)=3,IF($G67=Paramètres!$F$22,$D67,0),0)</f>
        <v>0</v>
      </c>
      <c r="N67" s="116">
        <f>IF(MONTH($B67)=4,IF($G67=Paramètres!$F$22,$D67,0),0)</f>
        <v>0</v>
      </c>
      <c r="O67" s="116">
        <f>IF(MONTH($B67)=5,IF($G67=Paramètres!$F$22,$D67,0),0)</f>
        <v>0</v>
      </c>
      <c r="P67" s="116">
        <f>IF(MONTH($B67)=6,IF($G67=Paramètres!$F$22,$D67,0),0)</f>
        <v>0</v>
      </c>
      <c r="Q67" s="116">
        <f>IF(MONTH($B67)=9,IF($G67=Paramètres!$F$22,$D67,0),0)</f>
        <v>0</v>
      </c>
      <c r="R67" s="116">
        <f>IF(MONTH($B67)=10,IF($G67=Paramètres!$F$22,$D67,0),0)</f>
        <v>0</v>
      </c>
      <c r="S67" s="116">
        <f>IF(MONTH($B67)=11,IF($G67=Paramètres!$F$22,$D67,0),0)</f>
        <v>0</v>
      </c>
      <c r="T67" s="116">
        <f>IF(MONTH($B67)=30,IF($G67=Paramètres!$F$22,$D67,0),0)</f>
        <v>0</v>
      </c>
      <c r="U67" s="116">
        <f>IF(MONTH($A67)=11,IF($G67=Paramètres!$D$22,$D67,0),0)</f>
        <v>0</v>
      </c>
      <c r="V67" s="116">
        <f>IF(MONTH($A67)=12,IF($G67=Paramètres!$D$22,$D67,0),0)</f>
        <v>0</v>
      </c>
      <c r="W67" s="116">
        <f>IF(MONTH($A67)=2,IF($G67=Paramètres!$D$22,$D67,0),0)</f>
        <v>0</v>
      </c>
      <c r="X67" s="116">
        <f>IF(MONTH($A67)=4,IF($G67=Paramètres!$D$22,$D67,0),0)</f>
        <v>0</v>
      </c>
      <c r="Y67" s="116">
        <f>IF($G67=Paramètres!D$21,$D67,0)</f>
        <v>0</v>
      </c>
      <c r="Z67" s="116">
        <f>IF($G67=Paramètres!D$24,$D67,0)</f>
        <v>0</v>
      </c>
      <c r="AA67" s="116">
        <f>IF($G67=Paramètres!D$23,$D67,0)</f>
        <v>0</v>
      </c>
      <c r="AB67" s="116">
        <f>IF($G67=Paramètres!D$25,$D67,0)</f>
        <v>0</v>
      </c>
      <c r="AC67" s="116">
        <f>IF($G67=Paramètres!D$26,$D67,0)</f>
        <v>0</v>
      </c>
      <c r="AD67" s="116">
        <f>IF($G67=Paramètres!D$27,$D67,0)</f>
        <v>0</v>
      </c>
      <c r="AE67" s="116">
        <f>IF($G67=Paramètres!D$28,$D67,0)</f>
        <v>0</v>
      </c>
      <c r="AF67" s="116">
        <f>IF($G67=Paramètres!D$29,$D67,0)</f>
        <v>0</v>
      </c>
      <c r="AG67" s="116">
        <f>IF($G67=Paramètres!E$21,$D67,0)</f>
        <v>0</v>
      </c>
      <c r="AH67" s="116">
        <f>IF($G67=Paramètres!E$22,$D67,0)</f>
        <v>0</v>
      </c>
      <c r="AI67" s="116">
        <f>IF($G67=Paramètres!E$23,$D67,0)</f>
        <v>0</v>
      </c>
      <c r="AJ67" s="116">
        <f>IF($G67=Paramètres!E$24,$D67,0)</f>
        <v>0</v>
      </c>
      <c r="AK67" s="116">
        <f>IF($G67=Paramètres!E$25,$D67,0)</f>
        <v>0</v>
      </c>
      <c r="AL67" s="116">
        <f>IF($G67=Paramètres!F$21,$D67,0)</f>
        <v>0</v>
      </c>
      <c r="AM67" s="116">
        <f>IF($G67=Paramètres!F$22,$D67,0)</f>
        <v>0</v>
      </c>
      <c r="AN67" s="116">
        <f>IF($G67=Paramètres!F$23,$D67,0)</f>
        <v>0</v>
      </c>
      <c r="AO67" s="116">
        <f>IF($G67=Paramètres!F$24,$D67,0)</f>
        <v>0</v>
      </c>
      <c r="AP67" s="116">
        <f t="shared" si="2"/>
        <v>0</v>
      </c>
      <c r="AQ67" s="116">
        <f t="shared" si="3"/>
        <v>0</v>
      </c>
      <c r="AR67" s="116">
        <f>IF($G67=Paramètres!I$21,$D67,0)</f>
        <v>0</v>
      </c>
      <c r="AS67" s="116">
        <f>IF($G67=Paramètres!I$22,$D67,0)</f>
        <v>0</v>
      </c>
      <c r="AT67" s="116">
        <f>IF($G67=Paramètres!I$23,$D67,0)</f>
        <v>0</v>
      </c>
      <c r="AU67" s="116">
        <f t="shared" si="4"/>
        <v>0</v>
      </c>
      <c r="AV67" s="116">
        <f t="shared" si="6"/>
        <v>0</v>
      </c>
      <c r="AW67" s="116">
        <f t="shared" si="7"/>
        <v>0</v>
      </c>
      <c r="AX67" s="116">
        <f t="shared" si="8"/>
        <v>0</v>
      </c>
      <c r="AY67" s="116">
        <f t="shared" si="9"/>
        <v>0</v>
      </c>
      <c r="AZ67" s="116">
        <f t="shared" si="10"/>
        <v>0</v>
      </c>
      <c r="BA67" s="116">
        <f t="shared" si="11"/>
        <v>0</v>
      </c>
      <c r="BB67" s="116">
        <f t="shared" si="12"/>
        <v>0</v>
      </c>
      <c r="BC67" s="116">
        <f t="shared" si="13"/>
        <v>0</v>
      </c>
      <c r="BD67" s="116">
        <f t="shared" si="14"/>
        <v>0</v>
      </c>
      <c r="BE67" s="116">
        <f t="shared" si="15"/>
        <v>0</v>
      </c>
      <c r="BF67" s="116">
        <f t="shared" si="16"/>
        <v>0</v>
      </c>
      <c r="BG67" s="116">
        <f t="shared" si="17"/>
        <v>0</v>
      </c>
      <c r="BH67" s="116">
        <f t="shared" si="18"/>
        <v>0</v>
      </c>
      <c r="BI67" s="116">
        <f t="shared" si="19"/>
        <v>0</v>
      </c>
      <c r="BJ67" s="116">
        <f t="shared" si="20"/>
        <v>0</v>
      </c>
      <c r="BK67" s="116">
        <f t="shared" si="21"/>
        <v>0</v>
      </c>
      <c r="BL67" s="116">
        <f t="shared" si="22"/>
        <v>0</v>
      </c>
      <c r="BM67" s="116">
        <f t="shared" si="23"/>
        <v>0</v>
      </c>
      <c r="BN67" s="116">
        <f t="shared" si="24"/>
        <v>0</v>
      </c>
      <c r="BO67" s="116">
        <f t="shared" si="25"/>
        <v>0</v>
      </c>
      <c r="BP67" s="116">
        <f t="shared" si="26"/>
        <v>0</v>
      </c>
      <c r="BQ67" s="116">
        <f t="shared" si="27"/>
        <v>0</v>
      </c>
      <c r="BR67" s="116">
        <f t="shared" si="28"/>
        <v>0</v>
      </c>
      <c r="BS67" s="116">
        <f t="shared" si="29"/>
        <v>0</v>
      </c>
    </row>
    <row r="68" spans="6:71">
      <c r="F68" s="109"/>
      <c r="J68" s="110" t="str">
        <f t="shared" si="5"/>
        <v>Transferts</v>
      </c>
      <c r="K68" s="116">
        <f>IF(MONTH($B68)=1,IF($G68=Paramètres!F$22,$D68,0),0)</f>
        <v>0</v>
      </c>
      <c r="L68" s="116">
        <f>IF(MONTH($B68)=2,IF($G68=Paramètres!$F$22,$D68,0),0)</f>
        <v>0</v>
      </c>
      <c r="M68" s="116">
        <f>IF(MONTH($B68)=3,IF($G68=Paramètres!$F$22,$D68,0),0)</f>
        <v>0</v>
      </c>
      <c r="N68" s="116">
        <f>IF(MONTH($B68)=4,IF($G68=Paramètres!$F$22,$D68,0),0)</f>
        <v>0</v>
      </c>
      <c r="O68" s="116">
        <f>IF(MONTH($B68)=5,IF($G68=Paramètres!$F$22,$D68,0),0)</f>
        <v>0</v>
      </c>
      <c r="P68" s="116">
        <f>IF(MONTH($B68)=6,IF($G68=Paramètres!$F$22,$D68,0),0)</f>
        <v>0</v>
      </c>
      <c r="Q68" s="116">
        <f>IF(MONTH($B68)=9,IF($G68=Paramètres!$F$22,$D68,0),0)</f>
        <v>0</v>
      </c>
      <c r="R68" s="116">
        <f>IF(MONTH($B68)=10,IF($G68=Paramètres!$F$22,$D68,0),0)</f>
        <v>0</v>
      </c>
      <c r="S68" s="116">
        <f>IF(MONTH($B68)=11,IF($G68=Paramètres!$F$22,$D68,0),0)</f>
        <v>0</v>
      </c>
      <c r="T68" s="116">
        <f>IF(MONTH($B68)=30,IF($G68=Paramètres!$F$22,$D68,0),0)</f>
        <v>0</v>
      </c>
      <c r="U68" s="116">
        <f>IF(MONTH($A68)=11,IF($G68=Paramètres!$D$22,$D68,0),0)</f>
        <v>0</v>
      </c>
      <c r="V68" s="116">
        <f>IF(MONTH($A68)=12,IF($G68=Paramètres!$D$22,$D68,0),0)</f>
        <v>0</v>
      </c>
      <c r="W68" s="116">
        <f>IF(MONTH($A68)=2,IF($G68=Paramètres!$D$22,$D68,0),0)</f>
        <v>0</v>
      </c>
      <c r="X68" s="116">
        <f>IF(MONTH($A68)=4,IF($G68=Paramètres!$D$22,$D68,0),0)</f>
        <v>0</v>
      </c>
      <c r="Y68" s="116">
        <f>IF($G68=Paramètres!D$21,$D68,0)</f>
        <v>0</v>
      </c>
      <c r="Z68" s="116">
        <f>IF($G68=Paramètres!D$24,$D68,0)</f>
        <v>0</v>
      </c>
      <c r="AA68" s="116">
        <f>IF($G68=Paramètres!D$23,$D68,0)</f>
        <v>0</v>
      </c>
      <c r="AB68" s="116">
        <f>IF($G68=Paramètres!D$25,$D68,0)</f>
        <v>0</v>
      </c>
      <c r="AC68" s="116">
        <f>IF($G68=Paramètres!D$26,$D68,0)</f>
        <v>0</v>
      </c>
      <c r="AD68" s="116">
        <f>IF($G68=Paramètres!D$27,$D68,0)</f>
        <v>0</v>
      </c>
      <c r="AE68" s="116">
        <f>IF($G68=Paramètres!D$28,$D68,0)</f>
        <v>0</v>
      </c>
      <c r="AF68" s="116">
        <f>IF($G68=Paramètres!D$29,$D68,0)</f>
        <v>0</v>
      </c>
      <c r="AG68" s="116">
        <f>IF($G68=Paramètres!E$21,$D68,0)</f>
        <v>0</v>
      </c>
      <c r="AH68" s="116">
        <f>IF($G68=Paramètres!E$22,$D68,0)</f>
        <v>0</v>
      </c>
      <c r="AI68" s="116">
        <f>IF($G68=Paramètres!E$23,$D68,0)</f>
        <v>0</v>
      </c>
      <c r="AJ68" s="116">
        <f>IF($G68=Paramètres!E$24,$D68,0)</f>
        <v>0</v>
      </c>
      <c r="AK68" s="116">
        <f>IF($G68=Paramètres!E$25,$D68,0)</f>
        <v>0</v>
      </c>
      <c r="AL68" s="116">
        <f>IF($G68=Paramètres!F$21,$D68,0)</f>
        <v>0</v>
      </c>
      <c r="AM68" s="116">
        <f>IF($G68=Paramètres!F$22,$D68,0)</f>
        <v>0</v>
      </c>
      <c r="AN68" s="116">
        <f>IF($G68=Paramètres!F$23,$D68,0)</f>
        <v>0</v>
      </c>
      <c r="AO68" s="116">
        <f>IF($G68=Paramètres!F$24,$D68,0)</f>
        <v>0</v>
      </c>
      <c r="AP68" s="116">
        <f t="shared" ref="AP68:AP72" si="30">IF($G68=Finance,$D68,0)</f>
        <v>0</v>
      </c>
      <c r="AQ68" s="116">
        <f t="shared" ref="AQ68:AQ72" si="31">IF($G68=Exception,$D68,0)</f>
        <v>0</v>
      </c>
      <c r="AR68" s="116">
        <f>IF($G68=Paramètres!I$21,$D68,0)</f>
        <v>0</v>
      </c>
      <c r="AS68" s="116">
        <f>IF($G68=Paramètres!I$22,$D68,0)</f>
        <v>0</v>
      </c>
      <c r="AT68" s="116">
        <f>IF($G68=Paramètres!I$23,$D68,0)</f>
        <v>0</v>
      </c>
      <c r="AU68" s="116">
        <f t="shared" ref="AU68:AU72" si="32">IF($G68=Transferts,$D68,0)</f>
        <v>0</v>
      </c>
      <c r="AV68" s="116">
        <f t="shared" si="6"/>
        <v>0</v>
      </c>
      <c r="AW68" s="116">
        <f t="shared" si="7"/>
        <v>0</v>
      </c>
      <c r="AX68" s="116">
        <f t="shared" si="8"/>
        <v>0</v>
      </c>
      <c r="AY68" s="116">
        <f t="shared" si="9"/>
        <v>0</v>
      </c>
      <c r="AZ68" s="116">
        <f t="shared" si="10"/>
        <v>0</v>
      </c>
      <c r="BA68" s="116">
        <f t="shared" si="11"/>
        <v>0</v>
      </c>
      <c r="BB68" s="116">
        <f t="shared" si="12"/>
        <v>0</v>
      </c>
      <c r="BC68" s="116">
        <f t="shared" si="13"/>
        <v>0</v>
      </c>
      <c r="BD68" s="116">
        <f t="shared" si="14"/>
        <v>0</v>
      </c>
      <c r="BE68" s="116">
        <f t="shared" si="15"/>
        <v>0</v>
      </c>
      <c r="BF68" s="116">
        <f t="shared" si="16"/>
        <v>0</v>
      </c>
      <c r="BG68" s="116">
        <f t="shared" si="17"/>
        <v>0</v>
      </c>
      <c r="BH68" s="116">
        <f t="shared" si="18"/>
        <v>0</v>
      </c>
      <c r="BI68" s="116">
        <f t="shared" si="19"/>
        <v>0</v>
      </c>
      <c r="BJ68" s="116">
        <f t="shared" si="20"/>
        <v>0</v>
      </c>
      <c r="BK68" s="116">
        <f t="shared" si="21"/>
        <v>0</v>
      </c>
      <c r="BL68" s="116">
        <f t="shared" si="22"/>
        <v>0</v>
      </c>
      <c r="BM68" s="116">
        <f t="shared" si="23"/>
        <v>0</v>
      </c>
      <c r="BN68" s="116">
        <f t="shared" si="24"/>
        <v>0</v>
      </c>
      <c r="BO68" s="116">
        <f t="shared" si="25"/>
        <v>0</v>
      </c>
      <c r="BP68" s="116">
        <f t="shared" si="26"/>
        <v>0</v>
      </c>
      <c r="BQ68" s="116">
        <f t="shared" si="27"/>
        <v>0</v>
      </c>
      <c r="BR68" s="116">
        <f t="shared" si="28"/>
        <v>0</v>
      </c>
      <c r="BS68" s="116">
        <f t="shared" si="29"/>
        <v>0</v>
      </c>
    </row>
    <row r="69" spans="6:71">
      <c r="F69" s="109"/>
      <c r="J69" s="110" t="str">
        <f t="shared" ref="J69:J72" si="33">IF(LEFT($F69,2)="70","Ventes",IF(LEFT($F69,2)="74","Subventions",IF(LEFT($F69,2)="75","Gestionc",IF(LEFT($F69,2)="76","Finance",IF(LEFT($F69,2)="77","Exception",IF(LEFT($F69,2)="78","Reprises","Transferts"))))))</f>
        <v>Transferts</v>
      </c>
      <c r="K69" s="116">
        <f>IF(MONTH($B69)=1,IF($G69=Paramètres!F$22,$D69,0),0)</f>
        <v>0</v>
      </c>
      <c r="L69" s="116">
        <f>IF(MONTH($B69)=2,IF($G69=Paramètres!$F$22,$D69,0),0)</f>
        <v>0</v>
      </c>
      <c r="M69" s="116">
        <f>IF(MONTH($B69)=3,IF($G69=Paramètres!$F$22,$D69,0),0)</f>
        <v>0</v>
      </c>
      <c r="N69" s="116">
        <f>IF(MONTH($B69)=4,IF($G69=Paramètres!$F$22,$D69,0),0)</f>
        <v>0</v>
      </c>
      <c r="O69" s="116">
        <f>IF(MONTH($B69)=5,IF($G69=Paramètres!$F$22,$D69,0),0)</f>
        <v>0</v>
      </c>
      <c r="P69" s="116">
        <f>IF(MONTH($B69)=6,IF($G69=Paramètres!$F$22,$D69,0),0)</f>
        <v>0</v>
      </c>
      <c r="Q69" s="116">
        <f>IF(MONTH($B69)=9,IF($G69=Paramètres!$F$22,$D69,0),0)</f>
        <v>0</v>
      </c>
      <c r="R69" s="116">
        <f>IF(MONTH($B69)=10,IF($G69=Paramètres!$F$22,$D69,0),0)</f>
        <v>0</v>
      </c>
      <c r="S69" s="116">
        <f>IF(MONTH($B69)=11,IF($G69=Paramètres!$F$22,$D69,0),0)</f>
        <v>0</v>
      </c>
      <c r="T69" s="116">
        <f>IF(MONTH($B69)=30,IF($G69=Paramètres!$F$22,$D69,0),0)</f>
        <v>0</v>
      </c>
      <c r="U69" s="116">
        <f>IF(MONTH($A69)=11,IF($G69=Paramètres!$D$22,$D69,0),0)</f>
        <v>0</v>
      </c>
      <c r="V69" s="116">
        <f>IF(MONTH($A69)=12,IF($G69=Paramètres!$D$22,$D69,0),0)</f>
        <v>0</v>
      </c>
      <c r="W69" s="116">
        <f>IF(MONTH($A69)=2,IF($G69=Paramètres!$D$22,$D69,0),0)</f>
        <v>0</v>
      </c>
      <c r="X69" s="116">
        <f>IF(MONTH($A69)=4,IF($G69=Paramètres!$D$22,$D69,0),0)</f>
        <v>0</v>
      </c>
      <c r="Y69" s="116">
        <f>IF($G69=Paramètres!D$21,$D69,0)</f>
        <v>0</v>
      </c>
      <c r="Z69" s="116">
        <f>IF($G69=Paramètres!D$24,$D69,0)</f>
        <v>0</v>
      </c>
      <c r="AA69" s="116">
        <f>IF($G69=Paramètres!D$23,$D69,0)</f>
        <v>0</v>
      </c>
      <c r="AB69" s="116">
        <f>IF($G69=Paramètres!D$25,$D69,0)</f>
        <v>0</v>
      </c>
      <c r="AC69" s="116">
        <f>IF($G69=Paramètres!D$26,$D69,0)</f>
        <v>0</v>
      </c>
      <c r="AD69" s="116">
        <f>IF($G69=Paramètres!D$27,$D69,0)</f>
        <v>0</v>
      </c>
      <c r="AE69" s="116">
        <f>IF($G69=Paramètres!D$28,$D69,0)</f>
        <v>0</v>
      </c>
      <c r="AF69" s="116">
        <f>IF($G69=Paramètres!D$29,$D69,0)</f>
        <v>0</v>
      </c>
      <c r="AG69" s="116">
        <f>IF($G69=Paramètres!E$21,$D69,0)</f>
        <v>0</v>
      </c>
      <c r="AH69" s="116">
        <f>IF($G69=Paramètres!E$22,$D69,0)</f>
        <v>0</v>
      </c>
      <c r="AI69" s="116">
        <f>IF($G69=Paramètres!E$23,$D69,0)</f>
        <v>0</v>
      </c>
      <c r="AJ69" s="116">
        <f>IF($G69=Paramètres!E$24,$D69,0)</f>
        <v>0</v>
      </c>
      <c r="AK69" s="116">
        <f>IF($G69=Paramètres!E$25,$D69,0)</f>
        <v>0</v>
      </c>
      <c r="AL69" s="116">
        <f>IF($G69=Paramètres!F$21,$D69,0)</f>
        <v>0</v>
      </c>
      <c r="AM69" s="116">
        <f>IF($G69=Paramètres!F$22,$D69,0)</f>
        <v>0</v>
      </c>
      <c r="AN69" s="116">
        <f>IF($G69=Paramètres!F$23,$D69,0)</f>
        <v>0</v>
      </c>
      <c r="AO69" s="116">
        <f>IF($G69=Paramètres!F$24,$D69,0)</f>
        <v>0</v>
      </c>
      <c r="AP69" s="116">
        <f t="shared" si="30"/>
        <v>0</v>
      </c>
      <c r="AQ69" s="116">
        <f t="shared" si="31"/>
        <v>0</v>
      </c>
      <c r="AR69" s="116">
        <f>IF($G69=Paramètres!I$21,$D69,0)</f>
        <v>0</v>
      </c>
      <c r="AS69" s="116">
        <f>IF($G69=Paramètres!I$22,$D69,0)</f>
        <v>0</v>
      </c>
      <c r="AT69" s="116">
        <f>IF($G69=Paramètres!I$23,$D69,0)</f>
        <v>0</v>
      </c>
      <c r="AU69" s="116">
        <f t="shared" si="32"/>
        <v>0</v>
      </c>
      <c r="AV69" s="116">
        <f t="shared" ref="AV69:AV72" si="34">IF(MONTH($B69)=1,IF($E69="Caisse",$D69,0),0)</f>
        <v>0</v>
      </c>
      <c r="AW69" s="116">
        <f t="shared" ref="AW69:AW72" si="35">IF(MONTH($B69)=2,IF($E69="Caisse",$D69,0),0)</f>
        <v>0</v>
      </c>
      <c r="AX69" s="116">
        <f t="shared" ref="AX69:AX72" si="36">IF(MONTH($B69)=3,IF($E69="Caisse",$D69,0),0)</f>
        <v>0</v>
      </c>
      <c r="AY69" s="116">
        <f t="shared" ref="AY69:AY72" si="37">IF(MONTH($B69)=4,IF($E69="Caisse",$D69,0),0)</f>
        <v>0</v>
      </c>
      <c r="AZ69" s="116">
        <f t="shared" ref="AZ69:AZ72" si="38">IF(MONTH($B69)=5,IF($E69="Caisse",$D69,0),0)</f>
        <v>0</v>
      </c>
      <c r="BA69" s="116">
        <f t="shared" ref="BA69:BA72" si="39">IF(MONTH($B69)=6,IF($E69="Caisse",$D69,0),0)</f>
        <v>0</v>
      </c>
      <c r="BB69" s="116">
        <f t="shared" ref="BB69:BB72" si="40">IF(MONTH($B69)=7,IF($E69="Caisse",$D69,0),0)</f>
        <v>0</v>
      </c>
      <c r="BC69" s="116">
        <f t="shared" ref="BC69:BC72" si="41">IF(MONTH($B69)=8,IF($E69="Caisse",$D69,0),0)</f>
        <v>0</v>
      </c>
      <c r="BD69" s="116">
        <f t="shared" ref="BD69:BD72" si="42">IF(MONTH($B69)=9,IF($E69="Caisse",$D69,0),0)</f>
        <v>0</v>
      </c>
      <c r="BE69" s="116">
        <f t="shared" ref="BE69:BE72" si="43">IF(MONTH($B69)=10,IF($E69="Caisse",$D69,0),0)</f>
        <v>0</v>
      </c>
      <c r="BF69" s="116">
        <f t="shared" ref="BF69:BF72" si="44">IF(MONTH($B69)=11,IF($E69="Caisse",$D69,0),0)</f>
        <v>0</v>
      </c>
      <c r="BG69" s="116">
        <f t="shared" ref="BG69:BG72" si="45">IF(MONTH($B69)=12,IF($E69="Caisse",$D69,0),0)</f>
        <v>0</v>
      </c>
      <c r="BH69" s="116">
        <f t="shared" ref="BH69:BH72" si="46">IF(MONTH($B69)=1,IF($E69="Banque",$D69,0),0)</f>
        <v>0</v>
      </c>
      <c r="BI69" s="116">
        <f t="shared" ref="BI69:BI72" si="47">IF(MONTH($B69)=2,IF($E69="Banque",$D69,0),0)</f>
        <v>0</v>
      </c>
      <c r="BJ69" s="116">
        <f t="shared" ref="BJ69:BJ72" si="48">IF(MONTH($B69)=3,IF($E69="Banque",$D69,0),0)</f>
        <v>0</v>
      </c>
      <c r="BK69" s="116">
        <f t="shared" ref="BK69:BK72" si="49">IF(MONTH($B69)=4,IF($E69="Banque",$D69,0),0)</f>
        <v>0</v>
      </c>
      <c r="BL69" s="116">
        <f t="shared" ref="BL69:BL72" si="50">IF(MONTH($B69)=5,IF($E69="Banque",$D69,0),0)</f>
        <v>0</v>
      </c>
      <c r="BM69" s="116">
        <f t="shared" ref="BM69:BM72" si="51">IF(MONTH($B69)=6,IF($E69="Banque",$D69,0),0)</f>
        <v>0</v>
      </c>
      <c r="BN69" s="116">
        <f t="shared" ref="BN69:BN72" si="52">IF(MONTH($B69)=7,IF($E69="Banque",$D69,0),0)</f>
        <v>0</v>
      </c>
      <c r="BO69" s="116">
        <f t="shared" ref="BO69:BO72" si="53">IF(MONTH($B69)=8,IF($E69="Banque",$D69,0),0)</f>
        <v>0</v>
      </c>
      <c r="BP69" s="116">
        <f t="shared" ref="BP69:BP72" si="54">IF(MONTH($B69)=9,IF($E69="Banque",$D69,0),0)</f>
        <v>0</v>
      </c>
      <c r="BQ69" s="116">
        <f t="shared" ref="BQ69:BQ72" si="55">IF(MONTH($B69)=10,IF($E69="Banque",$D69,0),0)</f>
        <v>0</v>
      </c>
      <c r="BR69" s="116">
        <f t="shared" ref="BR69:BR72" si="56">IF(MONTH($B69)=11,IF($E69="Banque",$D69,0),0)</f>
        <v>0</v>
      </c>
      <c r="BS69" s="116">
        <f t="shared" ref="BS69:BS72" si="57">IF(MONTH($B69)=12,IF($E69="Banque",$D69,0),0)</f>
        <v>0</v>
      </c>
    </row>
    <row r="70" spans="6:71">
      <c r="F70" s="109"/>
      <c r="J70" s="110" t="str">
        <f t="shared" si="33"/>
        <v>Transferts</v>
      </c>
      <c r="K70" s="116">
        <f>IF(MONTH($B70)=1,IF($G70=Paramètres!F$22,$D70,0),0)</f>
        <v>0</v>
      </c>
      <c r="L70" s="116">
        <f>IF(MONTH($B70)=2,IF($G70=Paramètres!$F$22,$D70,0),0)</f>
        <v>0</v>
      </c>
      <c r="M70" s="116">
        <f>IF(MONTH($B70)=3,IF($G70=Paramètres!$F$22,$D70,0),0)</f>
        <v>0</v>
      </c>
      <c r="N70" s="116">
        <f>IF(MONTH($B70)=4,IF($G70=Paramètres!$F$22,$D70,0),0)</f>
        <v>0</v>
      </c>
      <c r="O70" s="116">
        <f>IF(MONTH($B70)=5,IF($G70=Paramètres!$F$22,$D70,0),0)</f>
        <v>0</v>
      </c>
      <c r="P70" s="116">
        <f>IF(MONTH($B70)=6,IF($G70=Paramètres!$F$22,$D70,0),0)</f>
        <v>0</v>
      </c>
      <c r="Q70" s="116">
        <f>IF(MONTH($B70)=9,IF($G70=Paramètres!$F$22,$D70,0),0)</f>
        <v>0</v>
      </c>
      <c r="R70" s="116">
        <f>IF(MONTH($B70)=10,IF($G70=Paramètres!$F$22,$D70,0),0)</f>
        <v>0</v>
      </c>
      <c r="S70" s="116">
        <f>IF(MONTH($B70)=11,IF($G70=Paramètres!$F$22,$D70,0),0)</f>
        <v>0</v>
      </c>
      <c r="T70" s="116">
        <f>IF(MONTH($B70)=30,IF($G70=Paramètres!$F$22,$D70,0),0)</f>
        <v>0</v>
      </c>
      <c r="U70" s="116">
        <f>IF(MONTH($A70)=11,IF($G70=Paramètres!$D$22,$D70,0),0)</f>
        <v>0</v>
      </c>
      <c r="V70" s="116">
        <f>IF(MONTH($A70)=12,IF($G70=Paramètres!$D$22,$D70,0),0)</f>
        <v>0</v>
      </c>
      <c r="W70" s="116">
        <f>IF(MONTH($A70)=2,IF($G70=Paramètres!$D$22,$D70,0),0)</f>
        <v>0</v>
      </c>
      <c r="X70" s="116">
        <f>IF(MONTH($A70)=4,IF($G70=Paramètres!$D$22,$D70,0),0)</f>
        <v>0</v>
      </c>
      <c r="Y70" s="116">
        <f>IF($G70=Paramètres!D$21,$D70,0)</f>
        <v>0</v>
      </c>
      <c r="Z70" s="116">
        <f>IF($G70=Paramètres!D$24,$D70,0)</f>
        <v>0</v>
      </c>
      <c r="AA70" s="116">
        <f>IF($G70=Paramètres!D$23,$D70,0)</f>
        <v>0</v>
      </c>
      <c r="AB70" s="116">
        <f>IF($G70=Paramètres!D$25,$D70,0)</f>
        <v>0</v>
      </c>
      <c r="AC70" s="116">
        <f>IF($G70=Paramètres!D$26,$D70,0)</f>
        <v>0</v>
      </c>
      <c r="AD70" s="116">
        <f>IF($G70=Paramètres!D$27,$D70,0)</f>
        <v>0</v>
      </c>
      <c r="AE70" s="116">
        <f>IF($G70=Paramètres!D$28,$D70,0)</f>
        <v>0</v>
      </c>
      <c r="AF70" s="116">
        <f>IF($G70=Paramètres!D$29,$D70,0)</f>
        <v>0</v>
      </c>
      <c r="AG70" s="116">
        <f>IF($G70=Paramètres!E$21,$D70,0)</f>
        <v>0</v>
      </c>
      <c r="AH70" s="116">
        <f>IF($G70=Paramètres!E$22,$D70,0)</f>
        <v>0</v>
      </c>
      <c r="AI70" s="116">
        <f>IF($G70=Paramètres!E$23,$D70,0)</f>
        <v>0</v>
      </c>
      <c r="AJ70" s="116">
        <f>IF($G70=Paramètres!E$24,$D70,0)</f>
        <v>0</v>
      </c>
      <c r="AK70" s="116">
        <f>IF($G70=Paramètres!E$25,$D70,0)</f>
        <v>0</v>
      </c>
      <c r="AL70" s="116">
        <f>IF($G70=Paramètres!F$21,$D70,0)</f>
        <v>0</v>
      </c>
      <c r="AM70" s="116">
        <f>IF($G70=Paramètres!F$22,$D70,0)</f>
        <v>0</v>
      </c>
      <c r="AN70" s="116">
        <f>IF($G70=Paramètres!F$23,$D70,0)</f>
        <v>0</v>
      </c>
      <c r="AO70" s="116">
        <f>IF($G70=Paramètres!F$24,$D70,0)</f>
        <v>0</v>
      </c>
      <c r="AP70" s="116">
        <f t="shared" si="30"/>
        <v>0</v>
      </c>
      <c r="AQ70" s="116">
        <f t="shared" si="31"/>
        <v>0</v>
      </c>
      <c r="AR70" s="116">
        <f>IF($G70=Paramètres!I$21,$D70,0)</f>
        <v>0</v>
      </c>
      <c r="AS70" s="116">
        <f>IF($G70=Paramètres!I$22,$D70,0)</f>
        <v>0</v>
      </c>
      <c r="AT70" s="116">
        <f>IF($G70=Paramètres!I$23,$D70,0)</f>
        <v>0</v>
      </c>
      <c r="AU70" s="116">
        <f t="shared" si="32"/>
        <v>0</v>
      </c>
      <c r="AV70" s="116">
        <f t="shared" si="34"/>
        <v>0</v>
      </c>
      <c r="AW70" s="116">
        <f t="shared" si="35"/>
        <v>0</v>
      </c>
      <c r="AX70" s="116">
        <f t="shared" si="36"/>
        <v>0</v>
      </c>
      <c r="AY70" s="116">
        <f t="shared" si="37"/>
        <v>0</v>
      </c>
      <c r="AZ70" s="116">
        <f t="shared" si="38"/>
        <v>0</v>
      </c>
      <c r="BA70" s="116">
        <f t="shared" si="39"/>
        <v>0</v>
      </c>
      <c r="BB70" s="116">
        <f t="shared" si="40"/>
        <v>0</v>
      </c>
      <c r="BC70" s="116">
        <f t="shared" si="41"/>
        <v>0</v>
      </c>
      <c r="BD70" s="116">
        <f t="shared" si="42"/>
        <v>0</v>
      </c>
      <c r="BE70" s="116">
        <f t="shared" si="43"/>
        <v>0</v>
      </c>
      <c r="BF70" s="116">
        <f t="shared" si="44"/>
        <v>0</v>
      </c>
      <c r="BG70" s="116">
        <f t="shared" si="45"/>
        <v>0</v>
      </c>
      <c r="BH70" s="116">
        <f t="shared" si="46"/>
        <v>0</v>
      </c>
      <c r="BI70" s="116">
        <f t="shared" si="47"/>
        <v>0</v>
      </c>
      <c r="BJ70" s="116">
        <f t="shared" si="48"/>
        <v>0</v>
      </c>
      <c r="BK70" s="116">
        <f t="shared" si="49"/>
        <v>0</v>
      </c>
      <c r="BL70" s="116">
        <f t="shared" si="50"/>
        <v>0</v>
      </c>
      <c r="BM70" s="116">
        <f t="shared" si="51"/>
        <v>0</v>
      </c>
      <c r="BN70" s="116">
        <f t="shared" si="52"/>
        <v>0</v>
      </c>
      <c r="BO70" s="116">
        <f t="shared" si="53"/>
        <v>0</v>
      </c>
      <c r="BP70" s="116">
        <f t="shared" si="54"/>
        <v>0</v>
      </c>
      <c r="BQ70" s="116">
        <f t="shared" si="55"/>
        <v>0</v>
      </c>
      <c r="BR70" s="116">
        <f t="shared" si="56"/>
        <v>0</v>
      </c>
      <c r="BS70" s="116">
        <f t="shared" si="57"/>
        <v>0</v>
      </c>
    </row>
    <row r="71" spans="6:71">
      <c r="F71" s="109"/>
      <c r="J71" s="110" t="str">
        <f t="shared" si="33"/>
        <v>Transferts</v>
      </c>
      <c r="K71" s="116">
        <f>IF(MONTH($B71)=1,IF($G71=Paramètres!F$22,$D71,0),0)</f>
        <v>0</v>
      </c>
      <c r="L71" s="116">
        <f>IF(MONTH($B71)=2,IF($G71=Paramètres!$F$22,$D71,0),0)</f>
        <v>0</v>
      </c>
      <c r="M71" s="116">
        <f>IF(MONTH($B71)=3,IF($G71=Paramètres!$F$22,$D71,0),0)</f>
        <v>0</v>
      </c>
      <c r="N71" s="116">
        <f>IF(MONTH($B71)=4,IF($G71=Paramètres!$F$22,$D71,0),0)</f>
        <v>0</v>
      </c>
      <c r="O71" s="116">
        <f>IF(MONTH($B71)=5,IF($G71=Paramètres!$F$22,$D71,0),0)</f>
        <v>0</v>
      </c>
      <c r="P71" s="116">
        <f>IF(MONTH($B71)=6,IF($G71=Paramètres!$F$22,$D71,0),0)</f>
        <v>0</v>
      </c>
      <c r="Q71" s="116">
        <f>IF(MONTH($B71)=9,IF($G71=Paramètres!$F$22,$D71,0),0)</f>
        <v>0</v>
      </c>
      <c r="R71" s="116">
        <f>IF(MONTH($B71)=10,IF($G71=Paramètres!$F$22,$D71,0),0)</f>
        <v>0</v>
      </c>
      <c r="S71" s="116">
        <f>IF(MONTH($B71)=11,IF($G71=Paramètres!$F$22,$D71,0),0)</f>
        <v>0</v>
      </c>
      <c r="T71" s="116">
        <f>IF(MONTH($B71)=30,IF($G71=Paramètres!$F$22,$D71,0),0)</f>
        <v>0</v>
      </c>
      <c r="U71" s="116">
        <f>IF(MONTH($A71)=11,IF($G71=Paramètres!$D$22,$D71,0),0)</f>
        <v>0</v>
      </c>
      <c r="V71" s="116">
        <f>IF(MONTH($A71)=12,IF($G71=Paramètres!$D$22,$D71,0),0)</f>
        <v>0</v>
      </c>
      <c r="W71" s="116">
        <f>IF(MONTH($A71)=2,IF($G71=Paramètres!$D$22,$D71,0),0)</f>
        <v>0</v>
      </c>
      <c r="X71" s="116">
        <f>IF(MONTH($A71)=4,IF($G71=Paramètres!$D$22,$D71,0),0)</f>
        <v>0</v>
      </c>
      <c r="Y71" s="116">
        <f>IF($G71=Paramètres!D$21,$D71,0)</f>
        <v>0</v>
      </c>
      <c r="Z71" s="116">
        <f>IF($G71=Paramètres!D$24,$D71,0)</f>
        <v>0</v>
      </c>
      <c r="AA71" s="116">
        <f>IF($G71=Paramètres!D$23,$D71,0)</f>
        <v>0</v>
      </c>
      <c r="AB71" s="116">
        <f>IF($G71=Paramètres!D$25,$D71,0)</f>
        <v>0</v>
      </c>
      <c r="AC71" s="116">
        <f>IF($G71=Paramètres!D$26,$D71,0)</f>
        <v>0</v>
      </c>
      <c r="AD71" s="116">
        <f>IF($G71=Paramètres!D$27,$D71,0)</f>
        <v>0</v>
      </c>
      <c r="AE71" s="116">
        <f>IF($G71=Paramètres!D$28,$D71,0)</f>
        <v>0</v>
      </c>
      <c r="AF71" s="116">
        <f>IF($G71=Paramètres!D$29,$D71,0)</f>
        <v>0</v>
      </c>
      <c r="AG71" s="116">
        <f>IF($G71=Paramètres!E$21,$D71,0)</f>
        <v>0</v>
      </c>
      <c r="AH71" s="116">
        <f>IF($G71=Paramètres!E$22,$D71,0)</f>
        <v>0</v>
      </c>
      <c r="AI71" s="116">
        <f>IF($G71=Paramètres!E$23,$D71,0)</f>
        <v>0</v>
      </c>
      <c r="AJ71" s="116">
        <f>IF($G71=Paramètres!E$24,$D71,0)</f>
        <v>0</v>
      </c>
      <c r="AK71" s="116">
        <f>IF($G71=Paramètres!E$25,$D71,0)</f>
        <v>0</v>
      </c>
      <c r="AL71" s="116">
        <f>IF($G71=Paramètres!F$21,$D71,0)</f>
        <v>0</v>
      </c>
      <c r="AM71" s="116">
        <f>IF($G71=Paramètres!F$22,$D71,0)</f>
        <v>0</v>
      </c>
      <c r="AN71" s="116">
        <f>IF($G71=Paramètres!F$23,$D71,0)</f>
        <v>0</v>
      </c>
      <c r="AO71" s="116">
        <f>IF($G71=Paramètres!F$24,$D71,0)</f>
        <v>0</v>
      </c>
      <c r="AP71" s="116">
        <f t="shared" si="30"/>
        <v>0</v>
      </c>
      <c r="AQ71" s="116">
        <f t="shared" si="31"/>
        <v>0</v>
      </c>
      <c r="AR71" s="116">
        <f>IF($G71=Paramètres!I$21,$D71,0)</f>
        <v>0</v>
      </c>
      <c r="AS71" s="116">
        <f>IF($G71=Paramètres!I$22,$D71,0)</f>
        <v>0</v>
      </c>
      <c r="AT71" s="116">
        <f>IF($G71=Paramètres!I$23,$D71,0)</f>
        <v>0</v>
      </c>
      <c r="AU71" s="116">
        <f t="shared" si="32"/>
        <v>0</v>
      </c>
      <c r="AV71" s="116">
        <f t="shared" si="34"/>
        <v>0</v>
      </c>
      <c r="AW71" s="116">
        <f t="shared" si="35"/>
        <v>0</v>
      </c>
      <c r="AX71" s="116">
        <f t="shared" si="36"/>
        <v>0</v>
      </c>
      <c r="AY71" s="116">
        <f t="shared" si="37"/>
        <v>0</v>
      </c>
      <c r="AZ71" s="116">
        <f t="shared" si="38"/>
        <v>0</v>
      </c>
      <c r="BA71" s="116">
        <f t="shared" si="39"/>
        <v>0</v>
      </c>
      <c r="BB71" s="116">
        <f t="shared" si="40"/>
        <v>0</v>
      </c>
      <c r="BC71" s="116">
        <f t="shared" si="41"/>
        <v>0</v>
      </c>
      <c r="BD71" s="116">
        <f t="shared" si="42"/>
        <v>0</v>
      </c>
      <c r="BE71" s="116">
        <f t="shared" si="43"/>
        <v>0</v>
      </c>
      <c r="BF71" s="116">
        <f t="shared" si="44"/>
        <v>0</v>
      </c>
      <c r="BG71" s="116">
        <f t="shared" si="45"/>
        <v>0</v>
      </c>
      <c r="BH71" s="116">
        <f t="shared" si="46"/>
        <v>0</v>
      </c>
      <c r="BI71" s="116">
        <f t="shared" si="47"/>
        <v>0</v>
      </c>
      <c r="BJ71" s="116">
        <f t="shared" si="48"/>
        <v>0</v>
      </c>
      <c r="BK71" s="116">
        <f t="shared" si="49"/>
        <v>0</v>
      </c>
      <c r="BL71" s="116">
        <f t="shared" si="50"/>
        <v>0</v>
      </c>
      <c r="BM71" s="116">
        <f t="shared" si="51"/>
        <v>0</v>
      </c>
      <c r="BN71" s="116">
        <f t="shared" si="52"/>
        <v>0</v>
      </c>
      <c r="BO71" s="116">
        <f t="shared" si="53"/>
        <v>0</v>
      </c>
      <c r="BP71" s="116">
        <f t="shared" si="54"/>
        <v>0</v>
      </c>
      <c r="BQ71" s="116">
        <f t="shared" si="55"/>
        <v>0</v>
      </c>
      <c r="BR71" s="116">
        <f t="shared" si="56"/>
        <v>0</v>
      </c>
      <c r="BS71" s="116">
        <f t="shared" si="57"/>
        <v>0</v>
      </c>
    </row>
    <row r="72" spans="6:71">
      <c r="F72" s="109"/>
      <c r="J72" s="110" t="str">
        <f t="shared" si="33"/>
        <v>Transferts</v>
      </c>
      <c r="K72" s="116">
        <f>IF(MONTH($B72)=1,IF($G72=Paramètres!F$22,$D72,0),0)</f>
        <v>0</v>
      </c>
      <c r="L72" s="116">
        <f>IF(MONTH($B72)=2,IF($G72=Paramètres!$F$22,$D72,0),0)</f>
        <v>0</v>
      </c>
      <c r="M72" s="116">
        <f>IF(MONTH($B72)=3,IF($G72=Paramètres!$F$22,$D72,0),0)</f>
        <v>0</v>
      </c>
      <c r="N72" s="116">
        <f>IF(MONTH($B72)=4,IF($G72=Paramètres!$F$22,$D72,0),0)</f>
        <v>0</v>
      </c>
      <c r="O72" s="116">
        <f>IF(MONTH($B72)=5,IF($G72=Paramètres!$F$22,$D72,0),0)</f>
        <v>0</v>
      </c>
      <c r="P72" s="116">
        <f>IF(MONTH($B72)=6,IF($G72=Paramètres!$F$22,$D72,0),0)</f>
        <v>0</v>
      </c>
      <c r="Q72" s="116">
        <f>IF(MONTH($B72)=9,IF($G72=Paramètres!$F$22,$D72,0),0)</f>
        <v>0</v>
      </c>
      <c r="R72" s="116">
        <f>IF(MONTH($B72)=10,IF($G72=Paramètres!$F$22,$D72,0),0)</f>
        <v>0</v>
      </c>
      <c r="S72" s="116">
        <f>IF(MONTH($B72)=11,IF($G72=Paramètres!$F$22,$D72,0),0)</f>
        <v>0</v>
      </c>
      <c r="T72" s="116">
        <f>IF(MONTH($B72)=30,IF($G72=Paramètres!$F$22,$D72,0),0)</f>
        <v>0</v>
      </c>
      <c r="U72" s="116">
        <f>IF(MONTH($A72)=11,IF($G72=Paramètres!$D$22,$D72,0),0)</f>
        <v>0</v>
      </c>
      <c r="V72" s="116">
        <f>IF(MONTH($A72)=12,IF($G72=Paramètres!$D$22,$D72,0),0)</f>
        <v>0</v>
      </c>
      <c r="W72" s="116">
        <f>IF(MONTH($A72)=2,IF($G72=Paramètres!$D$22,$D72,0),0)</f>
        <v>0</v>
      </c>
      <c r="X72" s="116">
        <f>IF(MONTH($A72)=4,IF($G72=Paramètres!$D$22,$D72,0),0)</f>
        <v>0</v>
      </c>
      <c r="Y72" s="116">
        <f>IF($G72=Paramètres!D$21,$D72,0)</f>
        <v>0</v>
      </c>
      <c r="Z72" s="116">
        <f>IF($G72=Paramètres!D$24,$D72,0)</f>
        <v>0</v>
      </c>
      <c r="AA72" s="116">
        <f>IF($G72=Paramètres!D$23,$D72,0)</f>
        <v>0</v>
      </c>
      <c r="AB72" s="116">
        <f>IF($G72=Paramètres!D$25,$D72,0)</f>
        <v>0</v>
      </c>
      <c r="AC72" s="116">
        <f>IF($G72=Paramètres!D$26,$D72,0)</f>
        <v>0</v>
      </c>
      <c r="AD72" s="116">
        <f>IF($G72=Paramètres!D$27,$D72,0)</f>
        <v>0</v>
      </c>
      <c r="AE72" s="116">
        <f>IF($G72=Paramètres!D$28,$D72,0)</f>
        <v>0</v>
      </c>
      <c r="AF72" s="116">
        <f>IF($G72=Paramètres!D$29,$D72,0)</f>
        <v>0</v>
      </c>
      <c r="AG72" s="116">
        <f>IF($G72=Paramètres!E$21,$D72,0)</f>
        <v>0</v>
      </c>
      <c r="AH72" s="116">
        <f>IF($G72=Paramètres!E$22,$D72,0)</f>
        <v>0</v>
      </c>
      <c r="AI72" s="116">
        <f>IF($G72=Paramètres!E$23,$D72,0)</f>
        <v>0</v>
      </c>
      <c r="AJ72" s="116">
        <f>IF($G72=Paramètres!E$24,$D72,0)</f>
        <v>0</v>
      </c>
      <c r="AK72" s="116">
        <f>IF($G72=Paramètres!E$25,$D72,0)</f>
        <v>0</v>
      </c>
      <c r="AL72" s="116">
        <f>IF($G72=Paramètres!F$21,$D72,0)</f>
        <v>0</v>
      </c>
      <c r="AM72" s="116">
        <f>IF($G72=Paramètres!F$22,$D72,0)</f>
        <v>0</v>
      </c>
      <c r="AN72" s="116">
        <f>IF($G72=Paramètres!F$23,$D72,0)</f>
        <v>0</v>
      </c>
      <c r="AO72" s="116">
        <f>IF($G72=Paramètres!F$24,$D72,0)</f>
        <v>0</v>
      </c>
      <c r="AP72" s="116">
        <f t="shared" si="30"/>
        <v>0</v>
      </c>
      <c r="AQ72" s="116">
        <f t="shared" si="31"/>
        <v>0</v>
      </c>
      <c r="AR72" s="116">
        <f>IF($G72=Paramètres!I$21,$D72,0)</f>
        <v>0</v>
      </c>
      <c r="AS72" s="116">
        <f>IF($G72=Paramètres!I$22,$D72,0)</f>
        <v>0</v>
      </c>
      <c r="AT72" s="116">
        <f>IF($G72=Paramètres!I$23,$D72,0)</f>
        <v>0</v>
      </c>
      <c r="AU72" s="116">
        <f t="shared" si="32"/>
        <v>0</v>
      </c>
      <c r="AV72" s="116">
        <f t="shared" si="34"/>
        <v>0</v>
      </c>
      <c r="AW72" s="116">
        <f t="shared" si="35"/>
        <v>0</v>
      </c>
      <c r="AX72" s="116">
        <f t="shared" si="36"/>
        <v>0</v>
      </c>
      <c r="AY72" s="116">
        <f t="shared" si="37"/>
        <v>0</v>
      </c>
      <c r="AZ72" s="116">
        <f t="shared" si="38"/>
        <v>0</v>
      </c>
      <c r="BA72" s="116">
        <f t="shared" si="39"/>
        <v>0</v>
      </c>
      <c r="BB72" s="116">
        <f t="shared" si="40"/>
        <v>0</v>
      </c>
      <c r="BC72" s="116">
        <f t="shared" si="41"/>
        <v>0</v>
      </c>
      <c r="BD72" s="116">
        <f t="shared" si="42"/>
        <v>0</v>
      </c>
      <c r="BE72" s="116">
        <f t="shared" si="43"/>
        <v>0</v>
      </c>
      <c r="BF72" s="116">
        <f t="shared" si="44"/>
        <v>0</v>
      </c>
      <c r="BG72" s="116">
        <f t="shared" si="45"/>
        <v>0</v>
      </c>
      <c r="BH72" s="116">
        <f t="shared" si="46"/>
        <v>0</v>
      </c>
      <c r="BI72" s="116">
        <f t="shared" si="47"/>
        <v>0</v>
      </c>
      <c r="BJ72" s="116">
        <f t="shared" si="48"/>
        <v>0</v>
      </c>
      <c r="BK72" s="116">
        <f t="shared" si="49"/>
        <v>0</v>
      </c>
      <c r="BL72" s="116">
        <f t="shared" si="50"/>
        <v>0</v>
      </c>
      <c r="BM72" s="116">
        <f t="shared" si="51"/>
        <v>0</v>
      </c>
      <c r="BN72" s="116">
        <f t="shared" si="52"/>
        <v>0</v>
      </c>
      <c r="BO72" s="116">
        <f t="shared" si="53"/>
        <v>0</v>
      </c>
      <c r="BP72" s="116">
        <f t="shared" si="54"/>
        <v>0</v>
      </c>
      <c r="BQ72" s="116">
        <f t="shared" si="55"/>
        <v>0</v>
      </c>
      <c r="BR72" s="116">
        <f t="shared" si="56"/>
        <v>0</v>
      </c>
      <c r="BS72" s="116">
        <f t="shared" si="57"/>
        <v>0</v>
      </c>
    </row>
    <row r="73" spans="6:71">
      <c r="F73" s="109"/>
      <c r="J73" s="110" t="str">
        <f t="shared" ref="J73:J132" si="58">IF(LEFT($F73,2)="70","Ventes",IF(LEFT($F73,2)="74","Subventions",IF(LEFT($F73,2)="75","Gestionc",IF(LEFT($F73,2)="76","Finance",IF(LEFT($F73,2)="77","Exception",IF(LEFT($F73,2)="78","Reprises","Transferts"))))))</f>
        <v>Transferts</v>
      </c>
      <c r="K73" s="116">
        <f>IF(MONTH($B73)=1,IF($G73=Paramètres!F$22,$D73,0),0)</f>
        <v>0</v>
      </c>
      <c r="L73" s="116">
        <f>IF(MONTH($B73)=2,IF($G73=Paramètres!$F$22,$D73,0),0)</f>
        <v>0</v>
      </c>
      <c r="M73" s="116">
        <f>IF(MONTH($B73)=3,IF($G73=Paramètres!$F$22,$D73,0),0)</f>
        <v>0</v>
      </c>
      <c r="N73" s="116">
        <f>IF(MONTH($B73)=4,IF($G73=Paramètres!$F$22,$D73,0),0)</f>
        <v>0</v>
      </c>
      <c r="O73" s="116">
        <f>IF(MONTH($B73)=5,IF($G73=Paramètres!$F$22,$D73,0),0)</f>
        <v>0</v>
      </c>
      <c r="P73" s="116">
        <f>IF(MONTH($B73)=6,IF($G73=Paramètres!$F$22,$D73,0),0)</f>
        <v>0</v>
      </c>
      <c r="Q73" s="116">
        <f>IF(MONTH($B73)=9,IF($G73=Paramètres!$F$22,$D73,0),0)</f>
        <v>0</v>
      </c>
      <c r="R73" s="116">
        <f>IF(MONTH($B73)=10,IF($G73=Paramètres!$F$22,$D73,0),0)</f>
        <v>0</v>
      </c>
      <c r="S73" s="116">
        <f>IF(MONTH($B73)=11,IF($G73=Paramètres!$F$22,$D73,0),0)</f>
        <v>0</v>
      </c>
      <c r="T73" s="116">
        <f>IF(MONTH($B73)=30,IF($G73=Paramètres!$F$22,$D73,0),0)</f>
        <v>0</v>
      </c>
      <c r="U73" s="116">
        <f>IF(MONTH($A73)=11,IF($G73=Paramètres!$D$22,$D73,0),0)</f>
        <v>0</v>
      </c>
      <c r="V73" s="116">
        <f>IF(MONTH($A73)=12,IF($G73=Paramètres!$D$22,$D73,0),0)</f>
        <v>0</v>
      </c>
      <c r="W73" s="116">
        <f>IF(MONTH($A73)=2,IF($G73=Paramètres!$D$22,$D73,0),0)</f>
        <v>0</v>
      </c>
      <c r="X73" s="116">
        <f>IF(MONTH($A73)=4,IF($G73=Paramètres!$D$22,$D73,0),0)</f>
        <v>0</v>
      </c>
      <c r="Y73" s="116">
        <f>IF($G73=Paramètres!D$21,$D73,0)</f>
        <v>0</v>
      </c>
      <c r="Z73" s="116">
        <f>IF($G73=Paramètres!D$24,$D73,0)</f>
        <v>0</v>
      </c>
      <c r="AA73" s="116">
        <f>IF($G73=Paramètres!D$23,$D73,0)</f>
        <v>0</v>
      </c>
      <c r="AB73" s="116">
        <f>IF($G73=Paramètres!D$25,$D73,0)</f>
        <v>0</v>
      </c>
      <c r="AC73" s="116">
        <f>IF($G73=Paramètres!D$26,$D73,0)</f>
        <v>0</v>
      </c>
      <c r="AD73" s="116">
        <f>IF($G73=Paramètres!D$27,$D73,0)</f>
        <v>0</v>
      </c>
      <c r="AE73" s="116">
        <f>IF($G73=Paramètres!D$28,$D73,0)</f>
        <v>0</v>
      </c>
      <c r="AF73" s="116">
        <f>IF($G73=Paramètres!D$29,$D73,0)</f>
        <v>0</v>
      </c>
      <c r="AG73" s="116">
        <f>IF($G73=Paramètres!E$21,$D73,0)</f>
        <v>0</v>
      </c>
      <c r="AH73" s="116">
        <f>IF($G73=Paramètres!E$22,$D73,0)</f>
        <v>0</v>
      </c>
      <c r="AI73" s="116">
        <f>IF($G73=Paramètres!E$23,$D73,0)</f>
        <v>0</v>
      </c>
      <c r="AJ73" s="116">
        <f>IF($G73=Paramètres!E$24,$D73,0)</f>
        <v>0</v>
      </c>
      <c r="AK73" s="116">
        <f>IF($G73=Paramètres!E$25,$D73,0)</f>
        <v>0</v>
      </c>
      <c r="AL73" s="116">
        <f>IF($G73=Paramètres!F$21,$D73,0)</f>
        <v>0</v>
      </c>
      <c r="AM73" s="116">
        <f>IF($G73=Paramètres!F$22,$D73,0)</f>
        <v>0</v>
      </c>
      <c r="AN73" s="116">
        <f>IF($G73=Paramètres!F$23,$D73,0)</f>
        <v>0</v>
      </c>
      <c r="AO73" s="116">
        <f>IF($G73=Paramètres!F$24,$D73,0)</f>
        <v>0</v>
      </c>
      <c r="AP73" s="116">
        <f t="shared" ref="AP73:AP131" si="59">IF($G73=Finance,$D73,0)</f>
        <v>0</v>
      </c>
      <c r="AQ73" s="116">
        <f t="shared" ref="AQ73:AQ131" si="60">IF($G73=Exception,$D73,0)</f>
        <v>0</v>
      </c>
      <c r="AR73" s="116">
        <f>IF($G73=Paramètres!I$21,$D73,0)</f>
        <v>0</v>
      </c>
      <c r="AS73" s="116">
        <f>IF($G73=Paramètres!I$22,$D73,0)</f>
        <v>0</v>
      </c>
      <c r="AT73" s="116">
        <f>IF($G73=Paramètres!I$23,$D73,0)</f>
        <v>0</v>
      </c>
      <c r="AU73" s="116">
        <f t="shared" ref="AU73:AU131" si="61">IF($G73=Transferts,$D73,0)</f>
        <v>0</v>
      </c>
      <c r="AV73" s="116">
        <f t="shared" ref="AV73:AV132" si="62">IF(MONTH($B73)=1,IF($E73="Caisse",$D73,0),0)</f>
        <v>0</v>
      </c>
      <c r="AW73" s="116">
        <f t="shared" ref="AW73:AW132" si="63">IF(MONTH($B73)=2,IF($E73="Caisse",$D73,0),0)</f>
        <v>0</v>
      </c>
      <c r="AX73" s="116">
        <f t="shared" ref="AX73:AX132" si="64">IF(MONTH($B73)=3,IF($E73="Caisse",$D73,0),0)</f>
        <v>0</v>
      </c>
      <c r="AY73" s="116">
        <f t="shared" ref="AY73:AY132" si="65">IF(MONTH($B73)=4,IF($E73="Caisse",$D73,0),0)</f>
        <v>0</v>
      </c>
      <c r="AZ73" s="116">
        <f t="shared" ref="AZ73:AZ132" si="66">IF(MONTH($B73)=5,IF($E73="Caisse",$D73,0),0)</f>
        <v>0</v>
      </c>
      <c r="BA73" s="116">
        <f t="shared" ref="BA73:BA132" si="67">IF(MONTH($B73)=6,IF($E73="Caisse",$D73,0),0)</f>
        <v>0</v>
      </c>
      <c r="BB73" s="116">
        <f t="shared" ref="BB73:BB132" si="68">IF(MONTH($B73)=7,IF($E73="Caisse",$D73,0),0)</f>
        <v>0</v>
      </c>
      <c r="BC73" s="116">
        <f t="shared" ref="BC73:BC132" si="69">IF(MONTH($B73)=8,IF($E73="Caisse",$D73,0),0)</f>
        <v>0</v>
      </c>
      <c r="BD73" s="116">
        <f t="shared" ref="BD73:BD132" si="70">IF(MONTH($B73)=9,IF($E73="Caisse",$D73,0),0)</f>
        <v>0</v>
      </c>
      <c r="BE73" s="116">
        <f t="shared" ref="BE73:BE132" si="71">IF(MONTH($B73)=10,IF($E73="Caisse",$D73,0),0)</f>
        <v>0</v>
      </c>
      <c r="BF73" s="116">
        <f t="shared" ref="BF73:BF132" si="72">IF(MONTH($B73)=11,IF($E73="Caisse",$D73,0),0)</f>
        <v>0</v>
      </c>
      <c r="BG73" s="116">
        <f t="shared" ref="BG73:BG132" si="73">IF(MONTH($B73)=12,IF($E73="Caisse",$D73,0),0)</f>
        <v>0</v>
      </c>
      <c r="BH73" s="116">
        <f t="shared" ref="BH73:BH132" si="74">IF(MONTH($B73)=1,IF($E73="Banque",$D73,0),0)</f>
        <v>0</v>
      </c>
      <c r="BI73" s="116">
        <f t="shared" ref="BI73:BI132" si="75">IF(MONTH($B73)=2,IF($E73="Banque",$D73,0),0)</f>
        <v>0</v>
      </c>
      <c r="BJ73" s="116">
        <f t="shared" ref="BJ73:BJ132" si="76">IF(MONTH($B73)=3,IF($E73="Banque",$D73,0),0)</f>
        <v>0</v>
      </c>
      <c r="BK73" s="116">
        <f t="shared" ref="BK73:BK132" si="77">IF(MONTH($B73)=4,IF($E73="Banque",$D73,0),0)</f>
        <v>0</v>
      </c>
      <c r="BL73" s="116">
        <f t="shared" ref="BL73:BL132" si="78">IF(MONTH($B73)=5,IF($E73="Banque",$D73,0),0)</f>
        <v>0</v>
      </c>
      <c r="BM73" s="116">
        <f t="shared" ref="BM73:BM132" si="79">IF(MONTH($B73)=6,IF($E73="Banque",$D73,0),0)</f>
        <v>0</v>
      </c>
      <c r="BN73" s="116">
        <f t="shared" ref="BN73:BN132" si="80">IF(MONTH($B73)=7,IF($E73="Banque",$D73,0),0)</f>
        <v>0</v>
      </c>
      <c r="BO73" s="116">
        <f t="shared" ref="BO73:BO132" si="81">IF(MONTH($B73)=8,IF($E73="Banque",$D73,0),0)</f>
        <v>0</v>
      </c>
      <c r="BP73" s="116">
        <f t="shared" ref="BP73:BP132" si="82">IF(MONTH($B73)=9,IF($E73="Banque",$D73,0),0)</f>
        <v>0</v>
      </c>
      <c r="BQ73" s="116">
        <f t="shared" ref="BQ73:BQ132" si="83">IF(MONTH($B73)=10,IF($E73="Banque",$D73,0),0)</f>
        <v>0</v>
      </c>
      <c r="BR73" s="116">
        <f t="shared" ref="BR73:BR132" si="84">IF(MONTH($B73)=11,IF($E73="Banque",$D73,0),0)</f>
        <v>0</v>
      </c>
      <c r="BS73" s="116">
        <f t="shared" ref="BS73:BS132" si="85">IF(MONTH($B73)=12,IF($E73="Banque",$D73,0),0)</f>
        <v>0</v>
      </c>
    </row>
    <row r="74" spans="6:71">
      <c r="F74" s="109"/>
      <c r="J74" s="110" t="str">
        <f t="shared" si="58"/>
        <v>Transferts</v>
      </c>
      <c r="K74" s="116">
        <f>IF(MONTH($B74)=1,IF($G74=Paramètres!F$22,$D74,0),0)</f>
        <v>0</v>
      </c>
      <c r="L74" s="116">
        <f>IF(MONTH($B74)=2,IF($G74=Paramètres!$F$22,$D74,0),0)</f>
        <v>0</v>
      </c>
      <c r="M74" s="116">
        <f>IF(MONTH($B74)=3,IF($G74=Paramètres!$F$22,$D74,0),0)</f>
        <v>0</v>
      </c>
      <c r="N74" s="116">
        <f>IF(MONTH($B74)=4,IF($G74=Paramètres!$F$22,$D74,0),0)</f>
        <v>0</v>
      </c>
      <c r="O74" s="116">
        <f>IF(MONTH($B74)=5,IF($G74=Paramètres!$F$22,$D74,0),0)</f>
        <v>0</v>
      </c>
      <c r="P74" s="116">
        <f>IF(MONTH($B74)=6,IF($G74=Paramètres!$F$22,$D74,0),0)</f>
        <v>0</v>
      </c>
      <c r="Q74" s="116">
        <f>IF(MONTH($B74)=9,IF($G74=Paramètres!$F$22,$D74,0),0)</f>
        <v>0</v>
      </c>
      <c r="R74" s="116">
        <f>IF(MONTH($B74)=10,IF($G74=Paramètres!$F$22,$D74,0),0)</f>
        <v>0</v>
      </c>
      <c r="S74" s="116">
        <f>IF(MONTH($B74)=11,IF($G74=Paramètres!$F$22,$D74,0),0)</f>
        <v>0</v>
      </c>
      <c r="T74" s="116">
        <f>IF(MONTH($B74)=30,IF($G74=Paramètres!$F$22,$D74,0),0)</f>
        <v>0</v>
      </c>
      <c r="U74" s="116">
        <f>IF(MONTH($A74)=11,IF($G74=Paramètres!$D$22,$D74,0),0)</f>
        <v>0</v>
      </c>
      <c r="V74" s="116">
        <f>IF(MONTH($A74)=12,IF($G74=Paramètres!$D$22,$D74,0),0)</f>
        <v>0</v>
      </c>
      <c r="W74" s="116">
        <f>IF(MONTH($A74)=2,IF($G74=Paramètres!$D$22,$D74,0),0)</f>
        <v>0</v>
      </c>
      <c r="X74" s="116">
        <f>IF(MONTH($A74)=4,IF($G74=Paramètres!$D$22,$D74,0),0)</f>
        <v>0</v>
      </c>
      <c r="Y74" s="116">
        <f>IF($G74=Paramètres!D$21,$D74,0)</f>
        <v>0</v>
      </c>
      <c r="Z74" s="116">
        <f>IF($G74=Paramètres!D$24,$D74,0)</f>
        <v>0</v>
      </c>
      <c r="AA74" s="116">
        <f>IF($G74=Paramètres!D$23,$D74,0)</f>
        <v>0</v>
      </c>
      <c r="AB74" s="116">
        <f>IF($G74=Paramètres!D$25,$D74,0)</f>
        <v>0</v>
      </c>
      <c r="AC74" s="116">
        <f>IF($G74=Paramètres!D$26,$D74,0)</f>
        <v>0</v>
      </c>
      <c r="AD74" s="116">
        <f>IF($G74=Paramètres!D$27,$D74,0)</f>
        <v>0</v>
      </c>
      <c r="AE74" s="116">
        <f>IF($G74=Paramètres!D$28,$D74,0)</f>
        <v>0</v>
      </c>
      <c r="AF74" s="116">
        <f>IF($G74=Paramètres!D$29,$D74,0)</f>
        <v>0</v>
      </c>
      <c r="AG74" s="116">
        <f>IF($G74=Paramètres!E$21,$D74,0)</f>
        <v>0</v>
      </c>
      <c r="AH74" s="116">
        <f>IF($G74=Paramètres!E$22,$D74,0)</f>
        <v>0</v>
      </c>
      <c r="AI74" s="116">
        <f>IF($G74=Paramètres!E$23,$D74,0)</f>
        <v>0</v>
      </c>
      <c r="AJ74" s="116">
        <f>IF($G74=Paramètres!E$24,$D74,0)</f>
        <v>0</v>
      </c>
      <c r="AK74" s="116">
        <f>IF($G74=Paramètres!E$25,$D74,0)</f>
        <v>0</v>
      </c>
      <c r="AL74" s="116">
        <f>IF($G74=Paramètres!F$21,$D74,0)</f>
        <v>0</v>
      </c>
      <c r="AM74" s="116">
        <f>IF($G74=Paramètres!F$22,$D74,0)</f>
        <v>0</v>
      </c>
      <c r="AN74" s="116">
        <f>IF($G74=Paramètres!F$23,$D74,0)</f>
        <v>0</v>
      </c>
      <c r="AO74" s="116">
        <f>IF($G74=Paramètres!F$24,$D74,0)</f>
        <v>0</v>
      </c>
      <c r="AP74" s="116">
        <f t="shared" si="59"/>
        <v>0</v>
      </c>
      <c r="AQ74" s="116">
        <f t="shared" si="60"/>
        <v>0</v>
      </c>
      <c r="AR74" s="116">
        <f>IF($G74=Paramètres!I$21,$D74,0)</f>
        <v>0</v>
      </c>
      <c r="AS74" s="116">
        <f>IF($G74=Paramètres!I$22,$D74,0)</f>
        <v>0</v>
      </c>
      <c r="AT74" s="116">
        <f>IF($G74=Paramètres!I$23,$D74,0)</f>
        <v>0</v>
      </c>
      <c r="AU74" s="116">
        <f t="shared" si="61"/>
        <v>0</v>
      </c>
      <c r="AV74" s="116">
        <f t="shared" si="62"/>
        <v>0</v>
      </c>
      <c r="AW74" s="116">
        <f t="shared" si="63"/>
        <v>0</v>
      </c>
      <c r="AX74" s="116">
        <f t="shared" si="64"/>
        <v>0</v>
      </c>
      <c r="AY74" s="116">
        <f t="shared" si="65"/>
        <v>0</v>
      </c>
      <c r="AZ74" s="116">
        <f t="shared" si="66"/>
        <v>0</v>
      </c>
      <c r="BA74" s="116">
        <f t="shared" si="67"/>
        <v>0</v>
      </c>
      <c r="BB74" s="116">
        <f t="shared" si="68"/>
        <v>0</v>
      </c>
      <c r="BC74" s="116">
        <f t="shared" si="69"/>
        <v>0</v>
      </c>
      <c r="BD74" s="116">
        <f t="shared" si="70"/>
        <v>0</v>
      </c>
      <c r="BE74" s="116">
        <f t="shared" si="71"/>
        <v>0</v>
      </c>
      <c r="BF74" s="116">
        <f t="shared" si="72"/>
        <v>0</v>
      </c>
      <c r="BG74" s="116">
        <f t="shared" si="73"/>
        <v>0</v>
      </c>
      <c r="BH74" s="116">
        <f t="shared" si="74"/>
        <v>0</v>
      </c>
      <c r="BI74" s="116">
        <f t="shared" si="75"/>
        <v>0</v>
      </c>
      <c r="BJ74" s="116">
        <f t="shared" si="76"/>
        <v>0</v>
      </c>
      <c r="BK74" s="116">
        <f t="shared" si="77"/>
        <v>0</v>
      </c>
      <c r="BL74" s="116">
        <f t="shared" si="78"/>
        <v>0</v>
      </c>
      <c r="BM74" s="116">
        <f t="shared" si="79"/>
        <v>0</v>
      </c>
      <c r="BN74" s="116">
        <f t="shared" si="80"/>
        <v>0</v>
      </c>
      <c r="BO74" s="116">
        <f t="shared" si="81"/>
        <v>0</v>
      </c>
      <c r="BP74" s="116">
        <f t="shared" si="82"/>
        <v>0</v>
      </c>
      <c r="BQ74" s="116">
        <f t="shared" si="83"/>
        <v>0</v>
      </c>
      <c r="BR74" s="116">
        <f t="shared" si="84"/>
        <v>0</v>
      </c>
      <c r="BS74" s="116">
        <f t="shared" si="85"/>
        <v>0</v>
      </c>
    </row>
    <row r="75" spans="6:71">
      <c r="F75" s="109"/>
      <c r="J75" s="110" t="str">
        <f t="shared" si="58"/>
        <v>Transferts</v>
      </c>
      <c r="K75" s="116">
        <f>IF(MONTH($B75)=1,IF($G75=Paramètres!F$22,$D75,0),0)</f>
        <v>0</v>
      </c>
      <c r="L75" s="116">
        <f>IF(MONTH($B75)=2,IF($G75=Paramètres!$F$22,$D75,0),0)</f>
        <v>0</v>
      </c>
      <c r="M75" s="116">
        <f>IF(MONTH($B75)=3,IF($G75=Paramètres!$F$22,$D75,0),0)</f>
        <v>0</v>
      </c>
      <c r="N75" s="116">
        <f>IF(MONTH($B75)=4,IF($G75=Paramètres!$F$22,$D75,0),0)</f>
        <v>0</v>
      </c>
      <c r="O75" s="116">
        <f>IF(MONTH($B75)=5,IF($G75=Paramètres!$F$22,$D75,0),0)</f>
        <v>0</v>
      </c>
      <c r="P75" s="116">
        <f>IF(MONTH($B75)=6,IF($G75=Paramètres!$F$22,$D75,0),0)</f>
        <v>0</v>
      </c>
      <c r="Q75" s="116">
        <f>IF(MONTH($B75)=9,IF($G75=Paramètres!$F$22,$D75,0),0)</f>
        <v>0</v>
      </c>
      <c r="R75" s="116">
        <f>IF(MONTH($B75)=10,IF($G75=Paramètres!$F$22,$D75,0),0)</f>
        <v>0</v>
      </c>
      <c r="S75" s="116">
        <f>IF(MONTH($B75)=11,IF($G75=Paramètres!$F$22,$D75,0),0)</f>
        <v>0</v>
      </c>
      <c r="T75" s="116">
        <f>IF(MONTH($B75)=30,IF($G75=Paramètres!$F$22,$D75,0),0)</f>
        <v>0</v>
      </c>
      <c r="U75" s="116">
        <f>IF(MONTH($A75)=11,IF($G75=Paramètres!$D$22,$D75,0),0)</f>
        <v>0</v>
      </c>
      <c r="V75" s="116">
        <f>IF(MONTH($A75)=12,IF($G75=Paramètres!$D$22,$D75,0),0)</f>
        <v>0</v>
      </c>
      <c r="W75" s="116">
        <f>IF(MONTH($A75)=2,IF($G75=Paramètres!$D$22,$D75,0),0)</f>
        <v>0</v>
      </c>
      <c r="X75" s="116">
        <f>IF(MONTH($A75)=4,IF($G75=Paramètres!$D$22,$D75,0),0)</f>
        <v>0</v>
      </c>
      <c r="Y75" s="116">
        <f>IF($G75=Paramètres!D$21,$D75,0)</f>
        <v>0</v>
      </c>
      <c r="Z75" s="116">
        <f>IF($G75=Paramètres!D$24,$D75,0)</f>
        <v>0</v>
      </c>
      <c r="AA75" s="116">
        <f>IF($G75=Paramètres!D$23,$D75,0)</f>
        <v>0</v>
      </c>
      <c r="AB75" s="116">
        <f>IF($G75=Paramètres!D$25,$D75,0)</f>
        <v>0</v>
      </c>
      <c r="AC75" s="116">
        <f>IF($G75=Paramètres!D$26,$D75,0)</f>
        <v>0</v>
      </c>
      <c r="AD75" s="116">
        <f>IF($G75=Paramètres!D$27,$D75,0)</f>
        <v>0</v>
      </c>
      <c r="AE75" s="116">
        <f>IF($G75=Paramètres!D$28,$D75,0)</f>
        <v>0</v>
      </c>
      <c r="AF75" s="116">
        <f>IF($G75=Paramètres!D$29,$D75,0)</f>
        <v>0</v>
      </c>
      <c r="AG75" s="116">
        <f>IF($G75=Paramètres!E$21,$D75,0)</f>
        <v>0</v>
      </c>
      <c r="AH75" s="116">
        <f>IF($G75=Paramètres!E$22,$D75,0)</f>
        <v>0</v>
      </c>
      <c r="AI75" s="116">
        <f>IF($G75=Paramètres!E$23,$D75,0)</f>
        <v>0</v>
      </c>
      <c r="AJ75" s="116">
        <f>IF($G75=Paramètres!E$24,$D75,0)</f>
        <v>0</v>
      </c>
      <c r="AK75" s="116">
        <f>IF($G75=Paramètres!E$25,$D75,0)</f>
        <v>0</v>
      </c>
      <c r="AL75" s="116">
        <f>IF($G75=Paramètres!F$21,$D75,0)</f>
        <v>0</v>
      </c>
      <c r="AM75" s="116">
        <f>IF($G75=Paramètres!F$22,$D75,0)</f>
        <v>0</v>
      </c>
      <c r="AN75" s="116">
        <f>IF($G75=Paramètres!F$23,$D75,0)</f>
        <v>0</v>
      </c>
      <c r="AO75" s="116">
        <f>IF($G75=Paramètres!F$24,$D75,0)</f>
        <v>0</v>
      </c>
      <c r="AP75" s="116">
        <f t="shared" si="59"/>
        <v>0</v>
      </c>
      <c r="AQ75" s="116">
        <f t="shared" si="60"/>
        <v>0</v>
      </c>
      <c r="AR75" s="116">
        <f>IF($G75=Paramètres!I$21,$D75,0)</f>
        <v>0</v>
      </c>
      <c r="AS75" s="116">
        <f>IF($G75=Paramètres!I$22,$D75,0)</f>
        <v>0</v>
      </c>
      <c r="AT75" s="116">
        <f>IF($G75=Paramètres!I$23,$D75,0)</f>
        <v>0</v>
      </c>
      <c r="AU75" s="116">
        <f t="shared" si="61"/>
        <v>0</v>
      </c>
      <c r="AV75" s="116">
        <f t="shared" si="62"/>
        <v>0</v>
      </c>
      <c r="AW75" s="116">
        <f t="shared" si="63"/>
        <v>0</v>
      </c>
      <c r="AX75" s="116">
        <f t="shared" si="64"/>
        <v>0</v>
      </c>
      <c r="AY75" s="116">
        <f t="shared" si="65"/>
        <v>0</v>
      </c>
      <c r="AZ75" s="116">
        <f t="shared" si="66"/>
        <v>0</v>
      </c>
      <c r="BA75" s="116">
        <f t="shared" si="67"/>
        <v>0</v>
      </c>
      <c r="BB75" s="116">
        <f t="shared" si="68"/>
        <v>0</v>
      </c>
      <c r="BC75" s="116">
        <f t="shared" si="69"/>
        <v>0</v>
      </c>
      <c r="BD75" s="116">
        <f t="shared" si="70"/>
        <v>0</v>
      </c>
      <c r="BE75" s="116">
        <f t="shared" si="71"/>
        <v>0</v>
      </c>
      <c r="BF75" s="116">
        <f t="shared" si="72"/>
        <v>0</v>
      </c>
      <c r="BG75" s="116">
        <f t="shared" si="73"/>
        <v>0</v>
      </c>
      <c r="BH75" s="116">
        <f t="shared" si="74"/>
        <v>0</v>
      </c>
      <c r="BI75" s="116">
        <f t="shared" si="75"/>
        <v>0</v>
      </c>
      <c r="BJ75" s="116">
        <f t="shared" si="76"/>
        <v>0</v>
      </c>
      <c r="BK75" s="116">
        <f t="shared" si="77"/>
        <v>0</v>
      </c>
      <c r="BL75" s="116">
        <f t="shared" si="78"/>
        <v>0</v>
      </c>
      <c r="BM75" s="116">
        <f t="shared" si="79"/>
        <v>0</v>
      </c>
      <c r="BN75" s="116">
        <f t="shared" si="80"/>
        <v>0</v>
      </c>
      <c r="BO75" s="116">
        <f t="shared" si="81"/>
        <v>0</v>
      </c>
      <c r="BP75" s="116">
        <f t="shared" si="82"/>
        <v>0</v>
      </c>
      <c r="BQ75" s="116">
        <f t="shared" si="83"/>
        <v>0</v>
      </c>
      <c r="BR75" s="116">
        <f t="shared" si="84"/>
        <v>0</v>
      </c>
      <c r="BS75" s="116">
        <f t="shared" si="85"/>
        <v>0</v>
      </c>
    </row>
    <row r="76" spans="6:71">
      <c r="F76" s="109"/>
      <c r="J76" s="110" t="str">
        <f t="shared" si="58"/>
        <v>Transferts</v>
      </c>
      <c r="K76" s="116">
        <f>IF(MONTH($B76)=1,IF($G76=Paramètres!F$22,$D76,0),0)</f>
        <v>0</v>
      </c>
      <c r="L76" s="116">
        <f>IF(MONTH($B76)=2,IF($G76=Paramètres!$F$22,$D76,0),0)</f>
        <v>0</v>
      </c>
      <c r="M76" s="116">
        <f>IF(MONTH($B76)=3,IF($G76=Paramètres!$F$22,$D76,0),0)</f>
        <v>0</v>
      </c>
      <c r="N76" s="116">
        <f>IF(MONTH($B76)=4,IF($G76=Paramètres!$F$22,$D76,0),0)</f>
        <v>0</v>
      </c>
      <c r="O76" s="116">
        <f>IF(MONTH($B76)=5,IF($G76=Paramètres!$F$22,$D76,0),0)</f>
        <v>0</v>
      </c>
      <c r="P76" s="116">
        <f>IF(MONTH($B76)=6,IF($G76=Paramètres!$F$22,$D76,0),0)</f>
        <v>0</v>
      </c>
      <c r="Q76" s="116">
        <f>IF(MONTH($B76)=9,IF($G76=Paramètres!$F$22,$D76,0),0)</f>
        <v>0</v>
      </c>
      <c r="R76" s="116">
        <f>IF(MONTH($B76)=10,IF($G76=Paramètres!$F$22,$D76,0),0)</f>
        <v>0</v>
      </c>
      <c r="S76" s="116">
        <f>IF(MONTH($B76)=11,IF($G76=Paramètres!$F$22,$D76,0),0)</f>
        <v>0</v>
      </c>
      <c r="T76" s="116">
        <f>IF(MONTH($B76)=30,IF($G76=Paramètres!$F$22,$D76,0),0)</f>
        <v>0</v>
      </c>
      <c r="U76" s="116">
        <f>IF(MONTH($A76)=11,IF($G76=Paramètres!$D$22,$D76,0),0)</f>
        <v>0</v>
      </c>
      <c r="V76" s="116">
        <f>IF(MONTH($A76)=12,IF($G76=Paramètres!$D$22,$D76,0),0)</f>
        <v>0</v>
      </c>
      <c r="W76" s="116">
        <f>IF(MONTH($A76)=2,IF($G76=Paramètres!$D$22,$D76,0),0)</f>
        <v>0</v>
      </c>
      <c r="X76" s="116">
        <f>IF(MONTH($A76)=4,IF($G76=Paramètres!$D$22,$D76,0),0)</f>
        <v>0</v>
      </c>
      <c r="Y76" s="116">
        <f>IF($G76=Paramètres!D$21,$D76,0)</f>
        <v>0</v>
      </c>
      <c r="Z76" s="116">
        <f>IF($G76=Paramètres!D$24,$D76,0)</f>
        <v>0</v>
      </c>
      <c r="AA76" s="116">
        <f>IF($G76=Paramètres!D$23,$D76,0)</f>
        <v>0</v>
      </c>
      <c r="AB76" s="116">
        <f>IF($G76=Paramètres!D$25,$D76,0)</f>
        <v>0</v>
      </c>
      <c r="AC76" s="116">
        <f>IF($G76=Paramètres!D$26,$D76,0)</f>
        <v>0</v>
      </c>
      <c r="AD76" s="116">
        <f>IF($G76=Paramètres!D$27,$D76,0)</f>
        <v>0</v>
      </c>
      <c r="AE76" s="116">
        <f>IF($G76=Paramètres!D$28,$D76,0)</f>
        <v>0</v>
      </c>
      <c r="AF76" s="116">
        <f>IF($G76=Paramètres!D$29,$D76,0)</f>
        <v>0</v>
      </c>
      <c r="AG76" s="116">
        <f>IF($G76=Paramètres!E$21,$D76,0)</f>
        <v>0</v>
      </c>
      <c r="AH76" s="116">
        <f>IF($G76=Paramètres!E$22,$D76,0)</f>
        <v>0</v>
      </c>
      <c r="AI76" s="116">
        <f>IF($G76=Paramètres!E$23,$D76,0)</f>
        <v>0</v>
      </c>
      <c r="AJ76" s="116">
        <f>IF($G76=Paramètres!E$24,$D76,0)</f>
        <v>0</v>
      </c>
      <c r="AK76" s="116">
        <f>IF($G76=Paramètres!E$25,$D76,0)</f>
        <v>0</v>
      </c>
      <c r="AL76" s="116">
        <f>IF($G76=Paramètres!F$21,$D76,0)</f>
        <v>0</v>
      </c>
      <c r="AM76" s="116">
        <f>IF($G76=Paramètres!F$22,$D76,0)</f>
        <v>0</v>
      </c>
      <c r="AN76" s="116">
        <f>IF($G76=Paramètres!F$23,$D76,0)</f>
        <v>0</v>
      </c>
      <c r="AO76" s="116">
        <f>IF($G76=Paramètres!F$24,$D76,0)</f>
        <v>0</v>
      </c>
      <c r="AP76" s="116">
        <f t="shared" si="59"/>
        <v>0</v>
      </c>
      <c r="AQ76" s="116">
        <f t="shared" si="60"/>
        <v>0</v>
      </c>
      <c r="AR76" s="116">
        <f>IF($G76=Paramètres!I$21,$D76,0)</f>
        <v>0</v>
      </c>
      <c r="AS76" s="116">
        <f>IF($G76=Paramètres!I$22,$D76,0)</f>
        <v>0</v>
      </c>
      <c r="AT76" s="116">
        <f>IF($G76=Paramètres!I$23,$D76,0)</f>
        <v>0</v>
      </c>
      <c r="AU76" s="116">
        <f t="shared" si="61"/>
        <v>0</v>
      </c>
      <c r="AV76" s="116">
        <f t="shared" si="62"/>
        <v>0</v>
      </c>
      <c r="AW76" s="116">
        <f t="shared" si="63"/>
        <v>0</v>
      </c>
      <c r="AX76" s="116">
        <f t="shared" si="64"/>
        <v>0</v>
      </c>
      <c r="AY76" s="116">
        <f t="shared" si="65"/>
        <v>0</v>
      </c>
      <c r="AZ76" s="116">
        <f t="shared" si="66"/>
        <v>0</v>
      </c>
      <c r="BA76" s="116">
        <f t="shared" si="67"/>
        <v>0</v>
      </c>
      <c r="BB76" s="116">
        <f t="shared" si="68"/>
        <v>0</v>
      </c>
      <c r="BC76" s="116">
        <f t="shared" si="69"/>
        <v>0</v>
      </c>
      <c r="BD76" s="116">
        <f t="shared" si="70"/>
        <v>0</v>
      </c>
      <c r="BE76" s="116">
        <f t="shared" si="71"/>
        <v>0</v>
      </c>
      <c r="BF76" s="116">
        <f t="shared" si="72"/>
        <v>0</v>
      </c>
      <c r="BG76" s="116">
        <f t="shared" si="73"/>
        <v>0</v>
      </c>
      <c r="BH76" s="116">
        <f t="shared" si="74"/>
        <v>0</v>
      </c>
      <c r="BI76" s="116">
        <f t="shared" si="75"/>
        <v>0</v>
      </c>
      <c r="BJ76" s="116">
        <f t="shared" si="76"/>
        <v>0</v>
      </c>
      <c r="BK76" s="116">
        <f t="shared" si="77"/>
        <v>0</v>
      </c>
      <c r="BL76" s="116">
        <f t="shared" si="78"/>
        <v>0</v>
      </c>
      <c r="BM76" s="116">
        <f t="shared" si="79"/>
        <v>0</v>
      </c>
      <c r="BN76" s="116">
        <f t="shared" si="80"/>
        <v>0</v>
      </c>
      <c r="BO76" s="116">
        <f t="shared" si="81"/>
        <v>0</v>
      </c>
      <c r="BP76" s="116">
        <f t="shared" si="82"/>
        <v>0</v>
      </c>
      <c r="BQ76" s="116">
        <f t="shared" si="83"/>
        <v>0</v>
      </c>
      <c r="BR76" s="116">
        <f t="shared" si="84"/>
        <v>0</v>
      </c>
      <c r="BS76" s="116">
        <f t="shared" si="85"/>
        <v>0</v>
      </c>
    </row>
    <row r="77" spans="6:71">
      <c r="F77" s="109"/>
      <c r="J77" s="110" t="str">
        <f t="shared" si="58"/>
        <v>Transferts</v>
      </c>
      <c r="K77" s="116">
        <f>IF(MONTH($B77)=1,IF($G77=Paramètres!F$22,$D77,0),0)</f>
        <v>0</v>
      </c>
      <c r="L77" s="116">
        <f>IF(MONTH($B77)=2,IF($G77=Paramètres!$F$22,$D77,0),0)</f>
        <v>0</v>
      </c>
      <c r="M77" s="116">
        <f>IF(MONTH($B77)=3,IF($G77=Paramètres!$F$22,$D77,0),0)</f>
        <v>0</v>
      </c>
      <c r="N77" s="116">
        <f>IF(MONTH($B77)=4,IF($G77=Paramètres!$F$22,$D77,0),0)</f>
        <v>0</v>
      </c>
      <c r="O77" s="116">
        <f>IF(MONTH($B77)=5,IF($G77=Paramètres!$F$22,$D77,0),0)</f>
        <v>0</v>
      </c>
      <c r="P77" s="116">
        <f>IF(MONTH($B77)=6,IF($G77=Paramètres!$F$22,$D77,0),0)</f>
        <v>0</v>
      </c>
      <c r="Q77" s="116">
        <f>IF(MONTH($B77)=9,IF($G77=Paramètres!$F$22,$D77,0),0)</f>
        <v>0</v>
      </c>
      <c r="R77" s="116">
        <f>IF(MONTH($B77)=10,IF($G77=Paramètres!$F$22,$D77,0),0)</f>
        <v>0</v>
      </c>
      <c r="S77" s="116">
        <f>IF(MONTH($B77)=11,IF($G77=Paramètres!$F$22,$D77,0),0)</f>
        <v>0</v>
      </c>
      <c r="T77" s="116">
        <f>IF(MONTH($B77)=30,IF($G77=Paramètres!$F$22,$D77,0),0)</f>
        <v>0</v>
      </c>
      <c r="U77" s="116">
        <f>IF(MONTH($A77)=11,IF($G77=Paramètres!$D$22,$D77,0),0)</f>
        <v>0</v>
      </c>
      <c r="V77" s="116">
        <f>IF(MONTH($A77)=12,IF($G77=Paramètres!$D$22,$D77,0),0)</f>
        <v>0</v>
      </c>
      <c r="W77" s="116">
        <f>IF(MONTH($A77)=2,IF($G77=Paramètres!$D$22,$D77,0),0)</f>
        <v>0</v>
      </c>
      <c r="X77" s="116">
        <f>IF(MONTH($A77)=4,IF($G77=Paramètres!$D$22,$D77,0),0)</f>
        <v>0</v>
      </c>
      <c r="Y77" s="116">
        <f>IF($G77=Paramètres!D$21,$D77,0)</f>
        <v>0</v>
      </c>
      <c r="Z77" s="116">
        <f>IF($G77=Paramètres!D$24,$D77,0)</f>
        <v>0</v>
      </c>
      <c r="AA77" s="116">
        <f>IF($G77=Paramètres!D$23,$D77,0)</f>
        <v>0</v>
      </c>
      <c r="AB77" s="116">
        <f>IF($G77=Paramètres!D$25,$D77,0)</f>
        <v>0</v>
      </c>
      <c r="AC77" s="116">
        <f>IF($G77=Paramètres!D$26,$D77,0)</f>
        <v>0</v>
      </c>
      <c r="AD77" s="116">
        <f>IF($G77=Paramètres!D$27,$D77,0)</f>
        <v>0</v>
      </c>
      <c r="AE77" s="116">
        <f>IF($G77=Paramètres!D$28,$D77,0)</f>
        <v>0</v>
      </c>
      <c r="AF77" s="116">
        <f>IF($G77=Paramètres!D$29,$D77,0)</f>
        <v>0</v>
      </c>
      <c r="AG77" s="116">
        <f>IF($G77=Paramètres!E$21,$D77,0)</f>
        <v>0</v>
      </c>
      <c r="AH77" s="116">
        <f>IF($G77=Paramètres!E$22,$D77,0)</f>
        <v>0</v>
      </c>
      <c r="AI77" s="116">
        <f>IF($G77=Paramètres!E$23,$D77,0)</f>
        <v>0</v>
      </c>
      <c r="AJ77" s="116">
        <f>IF($G77=Paramètres!E$24,$D77,0)</f>
        <v>0</v>
      </c>
      <c r="AK77" s="116">
        <f>IF($G77=Paramètres!E$25,$D77,0)</f>
        <v>0</v>
      </c>
      <c r="AL77" s="116">
        <f>IF($G77=Paramètres!F$21,$D77,0)</f>
        <v>0</v>
      </c>
      <c r="AM77" s="116">
        <f>IF($G77=Paramètres!F$22,$D77,0)</f>
        <v>0</v>
      </c>
      <c r="AN77" s="116">
        <f>IF($G77=Paramètres!F$23,$D77,0)</f>
        <v>0</v>
      </c>
      <c r="AO77" s="116">
        <f>IF($G77=Paramètres!F$24,$D77,0)</f>
        <v>0</v>
      </c>
      <c r="AP77" s="116">
        <f t="shared" si="59"/>
        <v>0</v>
      </c>
      <c r="AQ77" s="116">
        <f t="shared" si="60"/>
        <v>0</v>
      </c>
      <c r="AR77" s="116">
        <f>IF($G77=Paramètres!I$21,$D77,0)</f>
        <v>0</v>
      </c>
      <c r="AS77" s="116">
        <f>IF($G77=Paramètres!I$22,$D77,0)</f>
        <v>0</v>
      </c>
      <c r="AT77" s="116">
        <f>IF($G77=Paramètres!I$23,$D77,0)</f>
        <v>0</v>
      </c>
      <c r="AU77" s="116">
        <f t="shared" si="61"/>
        <v>0</v>
      </c>
      <c r="AV77" s="116">
        <f t="shared" si="62"/>
        <v>0</v>
      </c>
      <c r="AW77" s="116">
        <f t="shared" si="63"/>
        <v>0</v>
      </c>
      <c r="AX77" s="116">
        <f t="shared" si="64"/>
        <v>0</v>
      </c>
      <c r="AY77" s="116">
        <f t="shared" si="65"/>
        <v>0</v>
      </c>
      <c r="AZ77" s="116">
        <f t="shared" si="66"/>
        <v>0</v>
      </c>
      <c r="BA77" s="116">
        <f t="shared" si="67"/>
        <v>0</v>
      </c>
      <c r="BB77" s="116">
        <f t="shared" si="68"/>
        <v>0</v>
      </c>
      <c r="BC77" s="116">
        <f t="shared" si="69"/>
        <v>0</v>
      </c>
      <c r="BD77" s="116">
        <f t="shared" si="70"/>
        <v>0</v>
      </c>
      <c r="BE77" s="116">
        <f t="shared" si="71"/>
        <v>0</v>
      </c>
      <c r="BF77" s="116">
        <f t="shared" si="72"/>
        <v>0</v>
      </c>
      <c r="BG77" s="116">
        <f t="shared" si="73"/>
        <v>0</v>
      </c>
      <c r="BH77" s="116">
        <f t="shared" si="74"/>
        <v>0</v>
      </c>
      <c r="BI77" s="116">
        <f t="shared" si="75"/>
        <v>0</v>
      </c>
      <c r="BJ77" s="116">
        <f t="shared" si="76"/>
        <v>0</v>
      </c>
      <c r="BK77" s="116">
        <f t="shared" si="77"/>
        <v>0</v>
      </c>
      <c r="BL77" s="116">
        <f t="shared" si="78"/>
        <v>0</v>
      </c>
      <c r="BM77" s="116">
        <f t="shared" si="79"/>
        <v>0</v>
      </c>
      <c r="BN77" s="116">
        <f t="shared" si="80"/>
        <v>0</v>
      </c>
      <c r="BO77" s="116">
        <f t="shared" si="81"/>
        <v>0</v>
      </c>
      <c r="BP77" s="116">
        <f t="shared" si="82"/>
        <v>0</v>
      </c>
      <c r="BQ77" s="116">
        <f t="shared" si="83"/>
        <v>0</v>
      </c>
      <c r="BR77" s="116">
        <f t="shared" si="84"/>
        <v>0</v>
      </c>
      <c r="BS77" s="116">
        <f t="shared" si="85"/>
        <v>0</v>
      </c>
    </row>
    <row r="78" spans="6:71">
      <c r="F78" s="109"/>
      <c r="J78" s="110" t="str">
        <f t="shared" si="58"/>
        <v>Transferts</v>
      </c>
      <c r="K78" s="116">
        <f>IF(MONTH($B78)=1,IF($G78=Paramètres!F$22,$D78,0),0)</f>
        <v>0</v>
      </c>
      <c r="L78" s="116">
        <f>IF(MONTH($B78)=2,IF($G78=Paramètres!$F$22,$D78,0),0)</f>
        <v>0</v>
      </c>
      <c r="M78" s="116">
        <f>IF(MONTH($B78)=3,IF($G78=Paramètres!$F$22,$D78,0),0)</f>
        <v>0</v>
      </c>
      <c r="N78" s="116">
        <f>IF(MONTH($B78)=4,IF($G78=Paramètres!$F$22,$D78,0),0)</f>
        <v>0</v>
      </c>
      <c r="O78" s="116">
        <f>IF(MONTH($B78)=5,IF($G78=Paramètres!$F$22,$D78,0),0)</f>
        <v>0</v>
      </c>
      <c r="P78" s="116">
        <f>IF(MONTH($B78)=6,IF($G78=Paramètres!$F$22,$D78,0),0)</f>
        <v>0</v>
      </c>
      <c r="Q78" s="116">
        <f>IF(MONTH($B78)=9,IF($G78=Paramètres!$F$22,$D78,0),0)</f>
        <v>0</v>
      </c>
      <c r="R78" s="116">
        <f>IF(MONTH($B78)=10,IF($G78=Paramètres!$F$22,$D78,0),0)</f>
        <v>0</v>
      </c>
      <c r="S78" s="116">
        <f>IF(MONTH($B78)=11,IF($G78=Paramètres!$F$22,$D78,0),0)</f>
        <v>0</v>
      </c>
      <c r="T78" s="116">
        <f>IF(MONTH($B78)=30,IF($G78=Paramètres!$F$22,$D78,0),0)</f>
        <v>0</v>
      </c>
      <c r="U78" s="116">
        <f>IF(MONTH($A78)=11,IF($G78=Paramètres!$D$22,$D78,0),0)</f>
        <v>0</v>
      </c>
      <c r="V78" s="116">
        <f>IF(MONTH($A78)=12,IF($G78=Paramètres!$D$22,$D78,0),0)</f>
        <v>0</v>
      </c>
      <c r="W78" s="116">
        <f>IF(MONTH($A78)=2,IF($G78=Paramètres!$D$22,$D78,0),0)</f>
        <v>0</v>
      </c>
      <c r="X78" s="116">
        <f>IF(MONTH($A78)=4,IF($G78=Paramètres!$D$22,$D78,0),0)</f>
        <v>0</v>
      </c>
      <c r="Y78" s="116">
        <f>IF($G78=Paramètres!D$21,$D78,0)</f>
        <v>0</v>
      </c>
      <c r="Z78" s="116">
        <f>IF($G78=Paramètres!D$24,$D78,0)</f>
        <v>0</v>
      </c>
      <c r="AA78" s="116">
        <f>IF($G78=Paramètres!D$23,$D78,0)</f>
        <v>0</v>
      </c>
      <c r="AB78" s="116">
        <f>IF($G78=Paramètres!D$25,$D78,0)</f>
        <v>0</v>
      </c>
      <c r="AC78" s="116">
        <f>IF($G78=Paramètres!D$26,$D78,0)</f>
        <v>0</v>
      </c>
      <c r="AD78" s="116">
        <f>IF($G78=Paramètres!D$27,$D78,0)</f>
        <v>0</v>
      </c>
      <c r="AE78" s="116">
        <f>IF($G78=Paramètres!D$28,$D78,0)</f>
        <v>0</v>
      </c>
      <c r="AF78" s="116">
        <f>IF($G78=Paramètres!D$29,$D78,0)</f>
        <v>0</v>
      </c>
      <c r="AG78" s="116">
        <f>IF($G78=Paramètres!E$21,$D78,0)</f>
        <v>0</v>
      </c>
      <c r="AH78" s="116">
        <f>IF($G78=Paramètres!E$22,$D78,0)</f>
        <v>0</v>
      </c>
      <c r="AI78" s="116">
        <f>IF($G78=Paramètres!E$23,$D78,0)</f>
        <v>0</v>
      </c>
      <c r="AJ78" s="116">
        <f>IF($G78=Paramètres!E$24,$D78,0)</f>
        <v>0</v>
      </c>
      <c r="AK78" s="116">
        <f>IF($G78=Paramètres!E$25,$D78,0)</f>
        <v>0</v>
      </c>
      <c r="AL78" s="116">
        <f>IF($G78=Paramètres!F$21,$D78,0)</f>
        <v>0</v>
      </c>
      <c r="AM78" s="116">
        <f>IF($G78=Paramètres!F$22,$D78,0)</f>
        <v>0</v>
      </c>
      <c r="AN78" s="116">
        <f>IF($G78=Paramètres!F$23,$D78,0)</f>
        <v>0</v>
      </c>
      <c r="AO78" s="116">
        <f>IF($G78=Paramètres!F$24,$D78,0)</f>
        <v>0</v>
      </c>
      <c r="AP78" s="116">
        <f t="shared" si="59"/>
        <v>0</v>
      </c>
      <c r="AQ78" s="116">
        <f t="shared" si="60"/>
        <v>0</v>
      </c>
      <c r="AR78" s="116">
        <f>IF($G78=Paramètres!I$21,$D78,0)</f>
        <v>0</v>
      </c>
      <c r="AS78" s="116">
        <f>IF($G78=Paramètres!I$22,$D78,0)</f>
        <v>0</v>
      </c>
      <c r="AT78" s="116">
        <f>IF($G78=Paramètres!I$23,$D78,0)</f>
        <v>0</v>
      </c>
      <c r="AU78" s="116">
        <f t="shared" si="61"/>
        <v>0</v>
      </c>
      <c r="AV78" s="116">
        <f t="shared" si="62"/>
        <v>0</v>
      </c>
      <c r="AW78" s="116">
        <f t="shared" si="63"/>
        <v>0</v>
      </c>
      <c r="AX78" s="116">
        <f t="shared" si="64"/>
        <v>0</v>
      </c>
      <c r="AY78" s="116">
        <f t="shared" si="65"/>
        <v>0</v>
      </c>
      <c r="AZ78" s="116">
        <f t="shared" si="66"/>
        <v>0</v>
      </c>
      <c r="BA78" s="116">
        <f t="shared" si="67"/>
        <v>0</v>
      </c>
      <c r="BB78" s="116">
        <f t="shared" si="68"/>
        <v>0</v>
      </c>
      <c r="BC78" s="116">
        <f t="shared" si="69"/>
        <v>0</v>
      </c>
      <c r="BD78" s="116">
        <f t="shared" si="70"/>
        <v>0</v>
      </c>
      <c r="BE78" s="116">
        <f t="shared" si="71"/>
        <v>0</v>
      </c>
      <c r="BF78" s="116">
        <f t="shared" si="72"/>
        <v>0</v>
      </c>
      <c r="BG78" s="116">
        <f t="shared" si="73"/>
        <v>0</v>
      </c>
      <c r="BH78" s="116">
        <f t="shared" si="74"/>
        <v>0</v>
      </c>
      <c r="BI78" s="116">
        <f t="shared" si="75"/>
        <v>0</v>
      </c>
      <c r="BJ78" s="116">
        <f t="shared" si="76"/>
        <v>0</v>
      </c>
      <c r="BK78" s="116">
        <f t="shared" si="77"/>
        <v>0</v>
      </c>
      <c r="BL78" s="116">
        <f t="shared" si="78"/>
        <v>0</v>
      </c>
      <c r="BM78" s="116">
        <f t="shared" si="79"/>
        <v>0</v>
      </c>
      <c r="BN78" s="116">
        <f t="shared" si="80"/>
        <v>0</v>
      </c>
      <c r="BO78" s="116">
        <f t="shared" si="81"/>
        <v>0</v>
      </c>
      <c r="BP78" s="116">
        <f t="shared" si="82"/>
        <v>0</v>
      </c>
      <c r="BQ78" s="116">
        <f t="shared" si="83"/>
        <v>0</v>
      </c>
      <c r="BR78" s="116">
        <f t="shared" si="84"/>
        <v>0</v>
      </c>
      <c r="BS78" s="116">
        <f t="shared" si="85"/>
        <v>0</v>
      </c>
    </row>
    <row r="79" spans="6:71">
      <c r="F79" s="109"/>
      <c r="J79" s="110" t="str">
        <f t="shared" si="58"/>
        <v>Transferts</v>
      </c>
      <c r="K79" s="116">
        <f>IF(MONTH($B79)=1,IF($G79=Paramètres!F$22,$D79,0),0)</f>
        <v>0</v>
      </c>
      <c r="L79" s="116">
        <f>IF(MONTH($B79)=2,IF($G79=Paramètres!$F$22,$D79,0),0)</f>
        <v>0</v>
      </c>
      <c r="M79" s="116">
        <f>IF(MONTH($B79)=3,IF($G79=Paramètres!$F$22,$D79,0),0)</f>
        <v>0</v>
      </c>
      <c r="N79" s="116">
        <f>IF(MONTH($B79)=4,IF($G79=Paramètres!$F$22,$D79,0),0)</f>
        <v>0</v>
      </c>
      <c r="O79" s="116">
        <f>IF(MONTH($B79)=5,IF($G79=Paramètres!$F$22,$D79,0),0)</f>
        <v>0</v>
      </c>
      <c r="P79" s="116">
        <f>IF(MONTH($B79)=6,IF($G79=Paramètres!$F$22,$D79,0),0)</f>
        <v>0</v>
      </c>
      <c r="Q79" s="116">
        <f>IF(MONTH($B79)=9,IF($G79=Paramètres!$F$22,$D79,0),0)</f>
        <v>0</v>
      </c>
      <c r="R79" s="116">
        <f>IF(MONTH($B79)=10,IF($G79=Paramètres!$F$22,$D79,0),0)</f>
        <v>0</v>
      </c>
      <c r="S79" s="116">
        <f>IF(MONTH($B79)=11,IF($G79=Paramètres!$F$22,$D79,0),0)</f>
        <v>0</v>
      </c>
      <c r="T79" s="116">
        <f>IF(MONTH($B79)=30,IF($G79=Paramètres!$F$22,$D79,0),0)</f>
        <v>0</v>
      </c>
      <c r="U79" s="116">
        <f>IF(MONTH($A79)=11,IF($G79=Paramètres!$D$22,$D79,0),0)</f>
        <v>0</v>
      </c>
      <c r="V79" s="116">
        <f>IF(MONTH($A79)=12,IF($G79=Paramètres!$D$22,$D79,0),0)</f>
        <v>0</v>
      </c>
      <c r="W79" s="116">
        <f>IF(MONTH($A79)=2,IF($G79=Paramètres!$D$22,$D79,0),0)</f>
        <v>0</v>
      </c>
      <c r="X79" s="116">
        <f>IF(MONTH($A79)=4,IF($G79=Paramètres!$D$22,$D79,0),0)</f>
        <v>0</v>
      </c>
      <c r="Y79" s="116">
        <f>IF($G79=Paramètres!D$21,$D79,0)</f>
        <v>0</v>
      </c>
      <c r="Z79" s="116">
        <f>IF($G79=Paramètres!D$24,$D79,0)</f>
        <v>0</v>
      </c>
      <c r="AA79" s="116">
        <f>IF($G79=Paramètres!D$23,$D79,0)</f>
        <v>0</v>
      </c>
      <c r="AB79" s="116">
        <f>IF($G79=Paramètres!D$25,$D79,0)</f>
        <v>0</v>
      </c>
      <c r="AC79" s="116">
        <f>IF($G79=Paramètres!D$26,$D79,0)</f>
        <v>0</v>
      </c>
      <c r="AD79" s="116">
        <f>IF($G79=Paramètres!D$27,$D79,0)</f>
        <v>0</v>
      </c>
      <c r="AE79" s="116">
        <f>IF($G79=Paramètres!D$28,$D79,0)</f>
        <v>0</v>
      </c>
      <c r="AF79" s="116">
        <f>IF($G79=Paramètres!D$29,$D79,0)</f>
        <v>0</v>
      </c>
      <c r="AG79" s="116">
        <f>IF($G79=Paramètres!E$21,$D79,0)</f>
        <v>0</v>
      </c>
      <c r="AH79" s="116">
        <f>IF($G79=Paramètres!E$22,$D79,0)</f>
        <v>0</v>
      </c>
      <c r="AI79" s="116">
        <f>IF($G79=Paramètres!E$23,$D79,0)</f>
        <v>0</v>
      </c>
      <c r="AJ79" s="116">
        <f>IF($G79=Paramètres!E$24,$D79,0)</f>
        <v>0</v>
      </c>
      <c r="AK79" s="116">
        <f>IF($G79=Paramètres!E$25,$D79,0)</f>
        <v>0</v>
      </c>
      <c r="AL79" s="116">
        <f>IF($G79=Paramètres!F$21,$D79,0)</f>
        <v>0</v>
      </c>
      <c r="AM79" s="116">
        <f>IF($G79=Paramètres!F$22,$D79,0)</f>
        <v>0</v>
      </c>
      <c r="AN79" s="116">
        <f>IF($G79=Paramètres!F$23,$D79,0)</f>
        <v>0</v>
      </c>
      <c r="AO79" s="116">
        <f>IF($G79=Paramètres!F$24,$D79,0)</f>
        <v>0</v>
      </c>
      <c r="AP79" s="116">
        <f t="shared" si="59"/>
        <v>0</v>
      </c>
      <c r="AQ79" s="116">
        <f t="shared" si="60"/>
        <v>0</v>
      </c>
      <c r="AR79" s="116">
        <f>IF($G79=Paramètres!I$21,$D79,0)</f>
        <v>0</v>
      </c>
      <c r="AS79" s="116">
        <f>IF($G79=Paramètres!I$22,$D79,0)</f>
        <v>0</v>
      </c>
      <c r="AT79" s="116">
        <f>IF($G79=Paramètres!I$23,$D79,0)</f>
        <v>0</v>
      </c>
      <c r="AU79" s="116">
        <f t="shared" si="61"/>
        <v>0</v>
      </c>
      <c r="AV79" s="116">
        <f t="shared" si="62"/>
        <v>0</v>
      </c>
      <c r="AW79" s="116">
        <f t="shared" si="63"/>
        <v>0</v>
      </c>
      <c r="AX79" s="116">
        <f t="shared" si="64"/>
        <v>0</v>
      </c>
      <c r="AY79" s="116">
        <f t="shared" si="65"/>
        <v>0</v>
      </c>
      <c r="AZ79" s="116">
        <f t="shared" si="66"/>
        <v>0</v>
      </c>
      <c r="BA79" s="116">
        <f t="shared" si="67"/>
        <v>0</v>
      </c>
      <c r="BB79" s="116">
        <f t="shared" si="68"/>
        <v>0</v>
      </c>
      <c r="BC79" s="116">
        <f t="shared" si="69"/>
        <v>0</v>
      </c>
      <c r="BD79" s="116">
        <f t="shared" si="70"/>
        <v>0</v>
      </c>
      <c r="BE79" s="116">
        <f t="shared" si="71"/>
        <v>0</v>
      </c>
      <c r="BF79" s="116">
        <f t="shared" si="72"/>
        <v>0</v>
      </c>
      <c r="BG79" s="116">
        <f t="shared" si="73"/>
        <v>0</v>
      </c>
      <c r="BH79" s="116">
        <f t="shared" si="74"/>
        <v>0</v>
      </c>
      <c r="BI79" s="116">
        <f t="shared" si="75"/>
        <v>0</v>
      </c>
      <c r="BJ79" s="116">
        <f t="shared" si="76"/>
        <v>0</v>
      </c>
      <c r="BK79" s="116">
        <f t="shared" si="77"/>
        <v>0</v>
      </c>
      <c r="BL79" s="116">
        <f t="shared" si="78"/>
        <v>0</v>
      </c>
      <c r="BM79" s="116">
        <f t="shared" si="79"/>
        <v>0</v>
      </c>
      <c r="BN79" s="116">
        <f t="shared" si="80"/>
        <v>0</v>
      </c>
      <c r="BO79" s="116">
        <f t="shared" si="81"/>
        <v>0</v>
      </c>
      <c r="BP79" s="116">
        <f t="shared" si="82"/>
        <v>0</v>
      </c>
      <c r="BQ79" s="116">
        <f t="shared" si="83"/>
        <v>0</v>
      </c>
      <c r="BR79" s="116">
        <f t="shared" si="84"/>
        <v>0</v>
      </c>
      <c r="BS79" s="116">
        <f t="shared" si="85"/>
        <v>0</v>
      </c>
    </row>
    <row r="80" spans="6:71">
      <c r="F80" s="109"/>
      <c r="J80" s="110" t="str">
        <f t="shared" si="58"/>
        <v>Transferts</v>
      </c>
      <c r="K80" s="116">
        <f>IF(MONTH($B80)=1,IF($G80=Paramètres!F$22,$D80,0),0)</f>
        <v>0</v>
      </c>
      <c r="L80" s="116">
        <f>IF(MONTH($B80)=2,IF($G80=Paramètres!$F$22,$D80,0),0)</f>
        <v>0</v>
      </c>
      <c r="M80" s="116">
        <f>IF(MONTH($B80)=3,IF($G80=Paramètres!$F$22,$D80,0),0)</f>
        <v>0</v>
      </c>
      <c r="N80" s="116">
        <f>IF(MONTH($B80)=4,IF($G80=Paramètres!$F$22,$D80,0),0)</f>
        <v>0</v>
      </c>
      <c r="O80" s="116">
        <f>IF(MONTH($B80)=5,IF($G80=Paramètres!$F$22,$D80,0),0)</f>
        <v>0</v>
      </c>
      <c r="P80" s="116">
        <f>IF(MONTH($B80)=6,IF($G80=Paramètres!$F$22,$D80,0),0)</f>
        <v>0</v>
      </c>
      <c r="Q80" s="116">
        <f>IF(MONTH($B80)=9,IF($G80=Paramètres!$F$22,$D80,0),0)</f>
        <v>0</v>
      </c>
      <c r="R80" s="116">
        <f>IF(MONTH($B80)=10,IF($G80=Paramètres!$F$22,$D80,0),0)</f>
        <v>0</v>
      </c>
      <c r="S80" s="116">
        <f>IF(MONTH($B80)=11,IF($G80=Paramètres!$F$22,$D80,0),0)</f>
        <v>0</v>
      </c>
      <c r="T80" s="116">
        <f>IF(MONTH($B80)=30,IF($G80=Paramètres!$F$22,$D80,0),0)</f>
        <v>0</v>
      </c>
      <c r="U80" s="116">
        <f>IF(MONTH($A80)=11,IF($G80=Paramètres!$D$22,$D80,0),0)</f>
        <v>0</v>
      </c>
      <c r="V80" s="116">
        <f>IF(MONTH($A80)=12,IF($G80=Paramètres!$D$22,$D80,0),0)</f>
        <v>0</v>
      </c>
      <c r="W80" s="116">
        <f>IF(MONTH($A80)=2,IF($G80=Paramètres!$D$22,$D80,0),0)</f>
        <v>0</v>
      </c>
      <c r="X80" s="116">
        <f>IF(MONTH($A80)=4,IF($G80=Paramètres!$D$22,$D80,0),0)</f>
        <v>0</v>
      </c>
      <c r="Y80" s="116">
        <f>IF($G80=Paramètres!D$21,$D80,0)</f>
        <v>0</v>
      </c>
      <c r="Z80" s="116">
        <f>IF($G80=Paramètres!D$24,$D80,0)</f>
        <v>0</v>
      </c>
      <c r="AA80" s="116">
        <f>IF($G80=Paramètres!D$23,$D80,0)</f>
        <v>0</v>
      </c>
      <c r="AB80" s="116">
        <f>IF($G80=Paramètres!D$25,$D80,0)</f>
        <v>0</v>
      </c>
      <c r="AC80" s="116">
        <f>IF($G80=Paramètres!D$26,$D80,0)</f>
        <v>0</v>
      </c>
      <c r="AD80" s="116">
        <f>IF($G80=Paramètres!D$27,$D80,0)</f>
        <v>0</v>
      </c>
      <c r="AE80" s="116">
        <f>IF($G80=Paramètres!D$28,$D80,0)</f>
        <v>0</v>
      </c>
      <c r="AF80" s="116">
        <f>IF($G80=Paramètres!D$29,$D80,0)</f>
        <v>0</v>
      </c>
      <c r="AG80" s="116">
        <f>IF($G80=Paramètres!E$21,$D80,0)</f>
        <v>0</v>
      </c>
      <c r="AH80" s="116">
        <f>IF($G80=Paramètres!E$22,$D80,0)</f>
        <v>0</v>
      </c>
      <c r="AI80" s="116">
        <f>IF($G80=Paramètres!E$23,$D80,0)</f>
        <v>0</v>
      </c>
      <c r="AJ80" s="116">
        <f>IF($G80=Paramètres!E$24,$D80,0)</f>
        <v>0</v>
      </c>
      <c r="AK80" s="116">
        <f>IF($G80=Paramètres!E$25,$D80,0)</f>
        <v>0</v>
      </c>
      <c r="AL80" s="116">
        <f>IF($G80=Paramètres!F$21,$D80,0)</f>
        <v>0</v>
      </c>
      <c r="AM80" s="116">
        <f>IF($G80=Paramètres!F$22,$D80,0)</f>
        <v>0</v>
      </c>
      <c r="AN80" s="116">
        <f>IF($G80=Paramètres!F$23,$D80,0)</f>
        <v>0</v>
      </c>
      <c r="AO80" s="116">
        <f>IF($G80=Paramètres!F$24,$D80,0)</f>
        <v>0</v>
      </c>
      <c r="AP80" s="116">
        <f t="shared" si="59"/>
        <v>0</v>
      </c>
      <c r="AQ80" s="116">
        <f t="shared" si="60"/>
        <v>0</v>
      </c>
      <c r="AR80" s="116">
        <f>IF($G80=Paramètres!I$21,$D80,0)</f>
        <v>0</v>
      </c>
      <c r="AS80" s="116">
        <f>IF($G80=Paramètres!I$22,$D80,0)</f>
        <v>0</v>
      </c>
      <c r="AT80" s="116">
        <f>IF($G80=Paramètres!I$23,$D80,0)</f>
        <v>0</v>
      </c>
      <c r="AU80" s="116">
        <f t="shared" si="61"/>
        <v>0</v>
      </c>
      <c r="AV80" s="116">
        <f t="shared" si="62"/>
        <v>0</v>
      </c>
      <c r="AW80" s="116">
        <f t="shared" si="63"/>
        <v>0</v>
      </c>
      <c r="AX80" s="116">
        <f t="shared" si="64"/>
        <v>0</v>
      </c>
      <c r="AY80" s="116">
        <f t="shared" si="65"/>
        <v>0</v>
      </c>
      <c r="AZ80" s="116">
        <f t="shared" si="66"/>
        <v>0</v>
      </c>
      <c r="BA80" s="116">
        <f t="shared" si="67"/>
        <v>0</v>
      </c>
      <c r="BB80" s="116">
        <f t="shared" si="68"/>
        <v>0</v>
      </c>
      <c r="BC80" s="116">
        <f t="shared" si="69"/>
        <v>0</v>
      </c>
      <c r="BD80" s="116">
        <f t="shared" si="70"/>
        <v>0</v>
      </c>
      <c r="BE80" s="116">
        <f t="shared" si="71"/>
        <v>0</v>
      </c>
      <c r="BF80" s="116">
        <f t="shared" si="72"/>
        <v>0</v>
      </c>
      <c r="BG80" s="116">
        <f t="shared" si="73"/>
        <v>0</v>
      </c>
      <c r="BH80" s="116">
        <f t="shared" si="74"/>
        <v>0</v>
      </c>
      <c r="BI80" s="116">
        <f t="shared" si="75"/>
        <v>0</v>
      </c>
      <c r="BJ80" s="116">
        <f t="shared" si="76"/>
        <v>0</v>
      </c>
      <c r="BK80" s="116">
        <f t="shared" si="77"/>
        <v>0</v>
      </c>
      <c r="BL80" s="116">
        <f t="shared" si="78"/>
        <v>0</v>
      </c>
      <c r="BM80" s="116">
        <f t="shared" si="79"/>
        <v>0</v>
      </c>
      <c r="BN80" s="116">
        <f t="shared" si="80"/>
        <v>0</v>
      </c>
      <c r="BO80" s="116">
        <f t="shared" si="81"/>
        <v>0</v>
      </c>
      <c r="BP80" s="116">
        <f t="shared" si="82"/>
        <v>0</v>
      </c>
      <c r="BQ80" s="116">
        <f t="shared" si="83"/>
        <v>0</v>
      </c>
      <c r="BR80" s="116">
        <f t="shared" si="84"/>
        <v>0</v>
      </c>
      <c r="BS80" s="116">
        <f t="shared" si="85"/>
        <v>0</v>
      </c>
    </row>
    <row r="81" spans="6:71">
      <c r="F81" s="109"/>
      <c r="J81" s="110" t="str">
        <f t="shared" si="58"/>
        <v>Transferts</v>
      </c>
      <c r="K81" s="116">
        <f>IF(MONTH($B81)=1,IF($G81=Paramètres!F$22,$D81,0),0)</f>
        <v>0</v>
      </c>
      <c r="L81" s="116">
        <f>IF(MONTH($B81)=2,IF($G81=Paramètres!$F$22,$D81,0),0)</f>
        <v>0</v>
      </c>
      <c r="M81" s="116">
        <f>IF(MONTH($B81)=3,IF($G81=Paramètres!$F$22,$D81,0),0)</f>
        <v>0</v>
      </c>
      <c r="N81" s="116">
        <f>IF(MONTH($B81)=4,IF($G81=Paramètres!$F$22,$D81,0),0)</f>
        <v>0</v>
      </c>
      <c r="O81" s="116">
        <f>IF(MONTH($B81)=5,IF($G81=Paramètres!$F$22,$D81,0),0)</f>
        <v>0</v>
      </c>
      <c r="P81" s="116">
        <f>IF(MONTH($B81)=6,IF($G81=Paramètres!$F$22,$D81,0),0)</f>
        <v>0</v>
      </c>
      <c r="Q81" s="116">
        <f>IF(MONTH($B81)=9,IF($G81=Paramètres!$F$22,$D81,0),0)</f>
        <v>0</v>
      </c>
      <c r="R81" s="116">
        <f>IF(MONTH($B81)=10,IF($G81=Paramètres!$F$22,$D81,0),0)</f>
        <v>0</v>
      </c>
      <c r="S81" s="116">
        <f>IF(MONTH($B81)=11,IF($G81=Paramètres!$F$22,$D81,0),0)</f>
        <v>0</v>
      </c>
      <c r="T81" s="116">
        <f>IF(MONTH($B81)=30,IF($G81=Paramètres!$F$22,$D81,0),0)</f>
        <v>0</v>
      </c>
      <c r="U81" s="116">
        <f>IF(MONTH($A81)=11,IF($G81=Paramètres!$D$22,$D81,0),0)</f>
        <v>0</v>
      </c>
      <c r="V81" s="116">
        <f>IF(MONTH($A81)=12,IF($G81=Paramètres!$D$22,$D81,0),0)</f>
        <v>0</v>
      </c>
      <c r="W81" s="116">
        <f>IF(MONTH($A81)=2,IF($G81=Paramètres!$D$22,$D81,0),0)</f>
        <v>0</v>
      </c>
      <c r="X81" s="116">
        <f>IF(MONTH($A81)=4,IF($G81=Paramètres!$D$22,$D81,0),0)</f>
        <v>0</v>
      </c>
      <c r="Y81" s="116">
        <f>IF($G81=Paramètres!D$21,$D81,0)</f>
        <v>0</v>
      </c>
      <c r="Z81" s="116">
        <f>IF($G81=Paramètres!D$24,$D81,0)</f>
        <v>0</v>
      </c>
      <c r="AA81" s="116">
        <f>IF($G81=Paramètres!D$23,$D81,0)</f>
        <v>0</v>
      </c>
      <c r="AB81" s="116">
        <f>IF($G81=Paramètres!D$25,$D81,0)</f>
        <v>0</v>
      </c>
      <c r="AC81" s="116">
        <f>IF($G81=Paramètres!D$26,$D81,0)</f>
        <v>0</v>
      </c>
      <c r="AD81" s="116">
        <f>IF($G81=Paramètres!D$27,$D81,0)</f>
        <v>0</v>
      </c>
      <c r="AE81" s="116">
        <f>IF($G81=Paramètres!D$28,$D81,0)</f>
        <v>0</v>
      </c>
      <c r="AF81" s="116">
        <f>IF($G81=Paramètres!D$29,$D81,0)</f>
        <v>0</v>
      </c>
      <c r="AG81" s="116">
        <f>IF($G81=Paramètres!E$21,$D81,0)</f>
        <v>0</v>
      </c>
      <c r="AH81" s="116">
        <f>IF($G81=Paramètres!E$22,$D81,0)</f>
        <v>0</v>
      </c>
      <c r="AI81" s="116">
        <f>IF($G81=Paramètres!E$23,$D81,0)</f>
        <v>0</v>
      </c>
      <c r="AJ81" s="116">
        <f>IF($G81=Paramètres!E$24,$D81,0)</f>
        <v>0</v>
      </c>
      <c r="AK81" s="116">
        <f>IF($G81=Paramètres!E$25,$D81,0)</f>
        <v>0</v>
      </c>
      <c r="AL81" s="116">
        <f>IF($G81=Paramètres!F$21,$D81,0)</f>
        <v>0</v>
      </c>
      <c r="AM81" s="116">
        <f>IF($G81=Paramètres!F$22,$D81,0)</f>
        <v>0</v>
      </c>
      <c r="AN81" s="116">
        <f>IF($G81=Paramètres!F$23,$D81,0)</f>
        <v>0</v>
      </c>
      <c r="AO81" s="116">
        <f>IF($G81=Paramètres!F$24,$D81,0)</f>
        <v>0</v>
      </c>
      <c r="AP81" s="116">
        <f t="shared" si="59"/>
        <v>0</v>
      </c>
      <c r="AQ81" s="116">
        <f t="shared" si="60"/>
        <v>0</v>
      </c>
      <c r="AR81" s="116">
        <f>IF($G81=Paramètres!I$21,$D81,0)</f>
        <v>0</v>
      </c>
      <c r="AS81" s="116">
        <f>IF($G81=Paramètres!I$22,$D81,0)</f>
        <v>0</v>
      </c>
      <c r="AT81" s="116">
        <f>IF($G81=Paramètres!I$23,$D81,0)</f>
        <v>0</v>
      </c>
      <c r="AU81" s="116">
        <f t="shared" si="61"/>
        <v>0</v>
      </c>
      <c r="AV81" s="116">
        <f t="shared" si="62"/>
        <v>0</v>
      </c>
      <c r="AW81" s="116">
        <f t="shared" si="63"/>
        <v>0</v>
      </c>
      <c r="AX81" s="116">
        <f t="shared" si="64"/>
        <v>0</v>
      </c>
      <c r="AY81" s="116">
        <f t="shared" si="65"/>
        <v>0</v>
      </c>
      <c r="AZ81" s="116">
        <f t="shared" si="66"/>
        <v>0</v>
      </c>
      <c r="BA81" s="116">
        <f t="shared" si="67"/>
        <v>0</v>
      </c>
      <c r="BB81" s="116">
        <f t="shared" si="68"/>
        <v>0</v>
      </c>
      <c r="BC81" s="116">
        <f t="shared" si="69"/>
        <v>0</v>
      </c>
      <c r="BD81" s="116">
        <f t="shared" si="70"/>
        <v>0</v>
      </c>
      <c r="BE81" s="116">
        <f t="shared" si="71"/>
        <v>0</v>
      </c>
      <c r="BF81" s="116">
        <f t="shared" si="72"/>
        <v>0</v>
      </c>
      <c r="BG81" s="116">
        <f t="shared" si="73"/>
        <v>0</v>
      </c>
      <c r="BH81" s="116">
        <f t="shared" si="74"/>
        <v>0</v>
      </c>
      <c r="BI81" s="116">
        <f t="shared" si="75"/>
        <v>0</v>
      </c>
      <c r="BJ81" s="116">
        <f t="shared" si="76"/>
        <v>0</v>
      </c>
      <c r="BK81" s="116">
        <f t="shared" si="77"/>
        <v>0</v>
      </c>
      <c r="BL81" s="116">
        <f t="shared" si="78"/>
        <v>0</v>
      </c>
      <c r="BM81" s="116">
        <f t="shared" si="79"/>
        <v>0</v>
      </c>
      <c r="BN81" s="116">
        <f t="shared" si="80"/>
        <v>0</v>
      </c>
      <c r="BO81" s="116">
        <f t="shared" si="81"/>
        <v>0</v>
      </c>
      <c r="BP81" s="116">
        <f t="shared" si="82"/>
        <v>0</v>
      </c>
      <c r="BQ81" s="116">
        <f t="shared" si="83"/>
        <v>0</v>
      </c>
      <c r="BR81" s="116">
        <f t="shared" si="84"/>
        <v>0</v>
      </c>
      <c r="BS81" s="116">
        <f t="shared" si="85"/>
        <v>0</v>
      </c>
    </row>
    <row r="82" spans="6:71">
      <c r="F82" s="109"/>
      <c r="J82" s="110" t="str">
        <f t="shared" si="58"/>
        <v>Transferts</v>
      </c>
      <c r="K82" s="116">
        <f>IF(MONTH($B82)=1,IF($G82=Paramètres!F$22,$D82,0),0)</f>
        <v>0</v>
      </c>
      <c r="L82" s="116">
        <f>IF(MONTH($B82)=2,IF($G82=Paramètres!$F$22,$D82,0),0)</f>
        <v>0</v>
      </c>
      <c r="M82" s="116">
        <f>IF(MONTH($B82)=3,IF($G82=Paramètres!$F$22,$D82,0),0)</f>
        <v>0</v>
      </c>
      <c r="N82" s="116">
        <f>IF(MONTH($B82)=4,IF($G82=Paramètres!$F$22,$D82,0),0)</f>
        <v>0</v>
      </c>
      <c r="O82" s="116">
        <f>IF(MONTH($B82)=5,IF($G82=Paramètres!$F$22,$D82,0),0)</f>
        <v>0</v>
      </c>
      <c r="P82" s="116">
        <f>IF(MONTH($B82)=6,IF($G82=Paramètres!$F$22,$D82,0),0)</f>
        <v>0</v>
      </c>
      <c r="Q82" s="116">
        <f>IF(MONTH($B82)=9,IF($G82=Paramètres!$F$22,$D82,0),0)</f>
        <v>0</v>
      </c>
      <c r="R82" s="116">
        <f>IF(MONTH($B82)=10,IF($G82=Paramètres!$F$22,$D82,0),0)</f>
        <v>0</v>
      </c>
      <c r="S82" s="116">
        <f>IF(MONTH($B82)=11,IF($G82=Paramètres!$F$22,$D82,0),0)</f>
        <v>0</v>
      </c>
      <c r="T82" s="116">
        <f>IF(MONTH($B82)=30,IF($G82=Paramètres!$F$22,$D82,0),0)</f>
        <v>0</v>
      </c>
      <c r="U82" s="116">
        <f>IF(MONTH($A82)=11,IF($G82=Paramètres!$D$22,$D82,0),0)</f>
        <v>0</v>
      </c>
      <c r="V82" s="116">
        <f>IF(MONTH($A82)=12,IF($G82=Paramètres!$D$22,$D82,0),0)</f>
        <v>0</v>
      </c>
      <c r="W82" s="116">
        <f>IF(MONTH($A82)=2,IF($G82=Paramètres!$D$22,$D82,0),0)</f>
        <v>0</v>
      </c>
      <c r="X82" s="116">
        <f>IF(MONTH($A82)=4,IF($G82=Paramètres!$D$22,$D82,0),0)</f>
        <v>0</v>
      </c>
      <c r="Y82" s="116">
        <f>IF($G82=Paramètres!D$21,$D82,0)</f>
        <v>0</v>
      </c>
      <c r="Z82" s="116">
        <f>IF($G82=Paramètres!D$24,$D82,0)</f>
        <v>0</v>
      </c>
      <c r="AA82" s="116">
        <f>IF($G82=Paramètres!D$23,$D82,0)</f>
        <v>0</v>
      </c>
      <c r="AB82" s="116">
        <f>IF($G82=Paramètres!D$25,$D82,0)</f>
        <v>0</v>
      </c>
      <c r="AC82" s="116">
        <f>IF($G82=Paramètres!D$26,$D82,0)</f>
        <v>0</v>
      </c>
      <c r="AD82" s="116">
        <f>IF($G82=Paramètres!D$27,$D82,0)</f>
        <v>0</v>
      </c>
      <c r="AE82" s="116">
        <f>IF($G82=Paramètres!D$28,$D82,0)</f>
        <v>0</v>
      </c>
      <c r="AF82" s="116">
        <f>IF($G82=Paramètres!D$29,$D82,0)</f>
        <v>0</v>
      </c>
      <c r="AG82" s="116">
        <f>IF($G82=Paramètres!E$21,$D82,0)</f>
        <v>0</v>
      </c>
      <c r="AH82" s="116">
        <f>IF($G82=Paramètres!E$22,$D82,0)</f>
        <v>0</v>
      </c>
      <c r="AI82" s="116">
        <f>IF($G82=Paramètres!E$23,$D82,0)</f>
        <v>0</v>
      </c>
      <c r="AJ82" s="116">
        <f>IF($G82=Paramètres!E$24,$D82,0)</f>
        <v>0</v>
      </c>
      <c r="AK82" s="116">
        <f>IF($G82=Paramètres!E$25,$D82,0)</f>
        <v>0</v>
      </c>
      <c r="AL82" s="116">
        <f>IF($G82=Paramètres!F$21,$D82,0)</f>
        <v>0</v>
      </c>
      <c r="AM82" s="116">
        <f>IF($G82=Paramètres!F$22,$D82,0)</f>
        <v>0</v>
      </c>
      <c r="AN82" s="116">
        <f>IF($G82=Paramètres!F$23,$D82,0)</f>
        <v>0</v>
      </c>
      <c r="AO82" s="116">
        <f>IF($G82=Paramètres!F$24,$D82,0)</f>
        <v>0</v>
      </c>
      <c r="AP82" s="116">
        <f t="shared" si="59"/>
        <v>0</v>
      </c>
      <c r="AQ82" s="116">
        <f t="shared" si="60"/>
        <v>0</v>
      </c>
      <c r="AR82" s="116">
        <f>IF($G82=Paramètres!I$21,$D82,0)</f>
        <v>0</v>
      </c>
      <c r="AS82" s="116">
        <f>IF($G82=Paramètres!I$22,$D82,0)</f>
        <v>0</v>
      </c>
      <c r="AT82" s="116">
        <f>IF($G82=Paramètres!I$23,$D82,0)</f>
        <v>0</v>
      </c>
      <c r="AU82" s="116">
        <f t="shared" si="61"/>
        <v>0</v>
      </c>
      <c r="AV82" s="116">
        <f t="shared" si="62"/>
        <v>0</v>
      </c>
      <c r="AW82" s="116">
        <f t="shared" si="63"/>
        <v>0</v>
      </c>
      <c r="AX82" s="116">
        <f t="shared" si="64"/>
        <v>0</v>
      </c>
      <c r="AY82" s="116">
        <f t="shared" si="65"/>
        <v>0</v>
      </c>
      <c r="AZ82" s="116">
        <f t="shared" si="66"/>
        <v>0</v>
      </c>
      <c r="BA82" s="116">
        <f t="shared" si="67"/>
        <v>0</v>
      </c>
      <c r="BB82" s="116">
        <f t="shared" si="68"/>
        <v>0</v>
      </c>
      <c r="BC82" s="116">
        <f t="shared" si="69"/>
        <v>0</v>
      </c>
      <c r="BD82" s="116">
        <f t="shared" si="70"/>
        <v>0</v>
      </c>
      <c r="BE82" s="116">
        <f t="shared" si="71"/>
        <v>0</v>
      </c>
      <c r="BF82" s="116">
        <f t="shared" si="72"/>
        <v>0</v>
      </c>
      <c r="BG82" s="116">
        <f t="shared" si="73"/>
        <v>0</v>
      </c>
      <c r="BH82" s="116">
        <f t="shared" si="74"/>
        <v>0</v>
      </c>
      <c r="BI82" s="116">
        <f t="shared" si="75"/>
        <v>0</v>
      </c>
      <c r="BJ82" s="116">
        <f t="shared" si="76"/>
        <v>0</v>
      </c>
      <c r="BK82" s="116">
        <f t="shared" si="77"/>
        <v>0</v>
      </c>
      <c r="BL82" s="116">
        <f t="shared" si="78"/>
        <v>0</v>
      </c>
      <c r="BM82" s="116">
        <f t="shared" si="79"/>
        <v>0</v>
      </c>
      <c r="BN82" s="116">
        <f t="shared" si="80"/>
        <v>0</v>
      </c>
      <c r="BO82" s="116">
        <f t="shared" si="81"/>
        <v>0</v>
      </c>
      <c r="BP82" s="116">
        <f t="shared" si="82"/>
        <v>0</v>
      </c>
      <c r="BQ82" s="116">
        <f t="shared" si="83"/>
        <v>0</v>
      </c>
      <c r="BR82" s="116">
        <f t="shared" si="84"/>
        <v>0</v>
      </c>
      <c r="BS82" s="116">
        <f t="shared" si="85"/>
        <v>0</v>
      </c>
    </row>
    <row r="83" spans="6:71">
      <c r="F83" s="109"/>
      <c r="J83" s="110" t="str">
        <f t="shared" si="58"/>
        <v>Transferts</v>
      </c>
      <c r="K83" s="116">
        <f>IF(MONTH($B83)=1,IF($G83=Paramètres!F$22,$D83,0),0)</f>
        <v>0</v>
      </c>
      <c r="L83" s="116">
        <f>IF(MONTH($B83)=2,IF($G83=Paramètres!$F$22,$D83,0),0)</f>
        <v>0</v>
      </c>
      <c r="M83" s="116">
        <f>IF(MONTH($B83)=3,IF($G83=Paramètres!$F$22,$D83,0),0)</f>
        <v>0</v>
      </c>
      <c r="N83" s="116">
        <f>IF(MONTH($B83)=4,IF($G83=Paramètres!$F$22,$D83,0),0)</f>
        <v>0</v>
      </c>
      <c r="O83" s="116">
        <f>IF(MONTH($B83)=5,IF($G83=Paramètres!$F$22,$D83,0),0)</f>
        <v>0</v>
      </c>
      <c r="P83" s="116">
        <f>IF(MONTH($B83)=6,IF($G83=Paramètres!$F$22,$D83,0),0)</f>
        <v>0</v>
      </c>
      <c r="Q83" s="116">
        <f>IF(MONTH($B83)=9,IF($G83=Paramètres!$F$22,$D83,0),0)</f>
        <v>0</v>
      </c>
      <c r="R83" s="116">
        <f>IF(MONTH($B83)=10,IF($G83=Paramètres!$F$22,$D83,0),0)</f>
        <v>0</v>
      </c>
      <c r="S83" s="116">
        <f>IF(MONTH($B83)=11,IF($G83=Paramètres!$F$22,$D83,0),0)</f>
        <v>0</v>
      </c>
      <c r="T83" s="116">
        <f>IF(MONTH($B83)=30,IF($G83=Paramètres!$F$22,$D83,0),0)</f>
        <v>0</v>
      </c>
      <c r="U83" s="116">
        <f>IF(MONTH($A83)=11,IF($G83=Paramètres!$D$22,$D83,0),0)</f>
        <v>0</v>
      </c>
      <c r="V83" s="116">
        <f>IF(MONTH($A83)=12,IF($G83=Paramètres!$D$22,$D83,0),0)</f>
        <v>0</v>
      </c>
      <c r="W83" s="116">
        <f>IF(MONTH($A83)=2,IF($G83=Paramètres!$D$22,$D83,0),0)</f>
        <v>0</v>
      </c>
      <c r="X83" s="116">
        <f>IF(MONTH($A83)=4,IF($G83=Paramètres!$D$22,$D83,0),0)</f>
        <v>0</v>
      </c>
      <c r="Y83" s="116">
        <f>IF($G83=Paramètres!D$21,$D83,0)</f>
        <v>0</v>
      </c>
      <c r="Z83" s="116">
        <f>IF($G83=Paramètres!D$24,$D83,0)</f>
        <v>0</v>
      </c>
      <c r="AA83" s="116">
        <f>IF($G83=Paramètres!D$23,$D83,0)</f>
        <v>0</v>
      </c>
      <c r="AB83" s="116">
        <f>IF($G83=Paramètres!D$25,$D83,0)</f>
        <v>0</v>
      </c>
      <c r="AC83" s="116">
        <f>IF($G83=Paramètres!D$26,$D83,0)</f>
        <v>0</v>
      </c>
      <c r="AD83" s="116">
        <f>IF($G83=Paramètres!D$27,$D83,0)</f>
        <v>0</v>
      </c>
      <c r="AE83" s="116">
        <f>IF($G83=Paramètres!D$28,$D83,0)</f>
        <v>0</v>
      </c>
      <c r="AF83" s="116">
        <f>IF($G83=Paramètres!D$29,$D83,0)</f>
        <v>0</v>
      </c>
      <c r="AG83" s="116">
        <f>IF($G83=Paramètres!E$21,$D83,0)</f>
        <v>0</v>
      </c>
      <c r="AH83" s="116">
        <f>IF($G83=Paramètres!E$22,$D83,0)</f>
        <v>0</v>
      </c>
      <c r="AI83" s="116">
        <f>IF($G83=Paramètres!E$23,$D83,0)</f>
        <v>0</v>
      </c>
      <c r="AJ83" s="116">
        <f>IF($G83=Paramètres!E$24,$D83,0)</f>
        <v>0</v>
      </c>
      <c r="AK83" s="116">
        <f>IF($G83=Paramètres!E$25,$D83,0)</f>
        <v>0</v>
      </c>
      <c r="AL83" s="116">
        <f>IF($G83=Paramètres!F$21,$D83,0)</f>
        <v>0</v>
      </c>
      <c r="AM83" s="116">
        <f>IF($G83=Paramètres!F$22,$D83,0)</f>
        <v>0</v>
      </c>
      <c r="AN83" s="116">
        <f>IF($G83=Paramètres!F$23,$D83,0)</f>
        <v>0</v>
      </c>
      <c r="AO83" s="116">
        <f>IF($G83=Paramètres!F$24,$D83,0)</f>
        <v>0</v>
      </c>
      <c r="AP83" s="116">
        <f t="shared" si="59"/>
        <v>0</v>
      </c>
      <c r="AQ83" s="116">
        <f t="shared" si="60"/>
        <v>0</v>
      </c>
      <c r="AR83" s="116">
        <f>IF($G83=Paramètres!I$21,$D83,0)</f>
        <v>0</v>
      </c>
      <c r="AS83" s="116">
        <f>IF($G83=Paramètres!I$22,$D83,0)</f>
        <v>0</v>
      </c>
      <c r="AT83" s="116">
        <f>IF($G83=Paramètres!I$23,$D83,0)</f>
        <v>0</v>
      </c>
      <c r="AU83" s="116">
        <f t="shared" si="61"/>
        <v>0</v>
      </c>
      <c r="AV83" s="116">
        <f t="shared" si="62"/>
        <v>0</v>
      </c>
      <c r="AW83" s="116">
        <f t="shared" si="63"/>
        <v>0</v>
      </c>
      <c r="AX83" s="116">
        <f t="shared" si="64"/>
        <v>0</v>
      </c>
      <c r="AY83" s="116">
        <f t="shared" si="65"/>
        <v>0</v>
      </c>
      <c r="AZ83" s="116">
        <f t="shared" si="66"/>
        <v>0</v>
      </c>
      <c r="BA83" s="116">
        <f t="shared" si="67"/>
        <v>0</v>
      </c>
      <c r="BB83" s="116">
        <f t="shared" si="68"/>
        <v>0</v>
      </c>
      <c r="BC83" s="116">
        <f t="shared" si="69"/>
        <v>0</v>
      </c>
      <c r="BD83" s="116">
        <f t="shared" si="70"/>
        <v>0</v>
      </c>
      <c r="BE83" s="116">
        <f t="shared" si="71"/>
        <v>0</v>
      </c>
      <c r="BF83" s="116">
        <f t="shared" si="72"/>
        <v>0</v>
      </c>
      <c r="BG83" s="116">
        <f t="shared" si="73"/>
        <v>0</v>
      </c>
      <c r="BH83" s="116">
        <f t="shared" si="74"/>
        <v>0</v>
      </c>
      <c r="BI83" s="116">
        <f t="shared" si="75"/>
        <v>0</v>
      </c>
      <c r="BJ83" s="116">
        <f t="shared" si="76"/>
        <v>0</v>
      </c>
      <c r="BK83" s="116">
        <f t="shared" si="77"/>
        <v>0</v>
      </c>
      <c r="BL83" s="116">
        <f t="shared" si="78"/>
        <v>0</v>
      </c>
      <c r="BM83" s="116">
        <f t="shared" si="79"/>
        <v>0</v>
      </c>
      <c r="BN83" s="116">
        <f t="shared" si="80"/>
        <v>0</v>
      </c>
      <c r="BO83" s="116">
        <f t="shared" si="81"/>
        <v>0</v>
      </c>
      <c r="BP83" s="116">
        <f t="shared" si="82"/>
        <v>0</v>
      </c>
      <c r="BQ83" s="116">
        <f t="shared" si="83"/>
        <v>0</v>
      </c>
      <c r="BR83" s="116">
        <f t="shared" si="84"/>
        <v>0</v>
      </c>
      <c r="BS83" s="116">
        <f t="shared" si="85"/>
        <v>0</v>
      </c>
    </row>
    <row r="84" spans="6:71">
      <c r="F84" s="109"/>
      <c r="J84" s="110" t="str">
        <f t="shared" si="58"/>
        <v>Transferts</v>
      </c>
      <c r="K84" s="116">
        <f>IF(MONTH($B84)=1,IF($G84=Paramètres!F$22,$D84,0),0)</f>
        <v>0</v>
      </c>
      <c r="L84" s="116">
        <f>IF(MONTH($B84)=2,IF($G84=Paramètres!$F$22,$D84,0),0)</f>
        <v>0</v>
      </c>
      <c r="M84" s="116">
        <f>IF(MONTH($B84)=3,IF($G84=Paramètres!$F$22,$D84,0),0)</f>
        <v>0</v>
      </c>
      <c r="N84" s="116">
        <f>IF(MONTH($B84)=4,IF($G84=Paramètres!$F$22,$D84,0),0)</f>
        <v>0</v>
      </c>
      <c r="O84" s="116">
        <f>IF(MONTH($B84)=5,IF($G84=Paramètres!$F$22,$D84,0),0)</f>
        <v>0</v>
      </c>
      <c r="P84" s="116">
        <f>IF(MONTH($B84)=6,IF($G84=Paramètres!$F$22,$D84,0),0)</f>
        <v>0</v>
      </c>
      <c r="Q84" s="116">
        <f>IF(MONTH($B84)=9,IF($G84=Paramètres!$F$22,$D84,0),0)</f>
        <v>0</v>
      </c>
      <c r="R84" s="116">
        <f>IF(MONTH($B84)=10,IF($G84=Paramètres!$F$22,$D84,0),0)</f>
        <v>0</v>
      </c>
      <c r="S84" s="116">
        <f>IF(MONTH($B84)=11,IF($G84=Paramètres!$F$22,$D84,0),0)</f>
        <v>0</v>
      </c>
      <c r="T84" s="116">
        <f>IF(MONTH($B84)=30,IF($G84=Paramètres!$F$22,$D84,0),0)</f>
        <v>0</v>
      </c>
      <c r="U84" s="116">
        <f>IF(MONTH($A84)=11,IF($G84=Paramètres!$D$22,$D84,0),0)</f>
        <v>0</v>
      </c>
      <c r="V84" s="116">
        <f>IF(MONTH($A84)=12,IF($G84=Paramètres!$D$22,$D84,0),0)</f>
        <v>0</v>
      </c>
      <c r="W84" s="116">
        <f>IF(MONTH($A84)=2,IF($G84=Paramètres!$D$22,$D84,0),0)</f>
        <v>0</v>
      </c>
      <c r="X84" s="116">
        <f>IF(MONTH($A84)=4,IF($G84=Paramètres!$D$22,$D84,0),0)</f>
        <v>0</v>
      </c>
      <c r="Y84" s="116">
        <f>IF($G84=Paramètres!D$21,$D84,0)</f>
        <v>0</v>
      </c>
      <c r="Z84" s="116">
        <f>IF($G84=Paramètres!D$24,$D84,0)</f>
        <v>0</v>
      </c>
      <c r="AA84" s="116">
        <f>IF($G84=Paramètres!D$23,$D84,0)</f>
        <v>0</v>
      </c>
      <c r="AB84" s="116">
        <f>IF($G84=Paramètres!D$25,$D84,0)</f>
        <v>0</v>
      </c>
      <c r="AC84" s="116">
        <f>IF($G84=Paramètres!D$26,$D84,0)</f>
        <v>0</v>
      </c>
      <c r="AD84" s="116">
        <f>IF($G84=Paramètres!D$27,$D84,0)</f>
        <v>0</v>
      </c>
      <c r="AE84" s="116">
        <f>IF($G84=Paramètres!D$28,$D84,0)</f>
        <v>0</v>
      </c>
      <c r="AF84" s="116">
        <f>IF($G84=Paramètres!D$29,$D84,0)</f>
        <v>0</v>
      </c>
      <c r="AG84" s="116">
        <f>IF($G84=Paramètres!E$21,$D84,0)</f>
        <v>0</v>
      </c>
      <c r="AH84" s="116">
        <f>IF($G84=Paramètres!E$22,$D84,0)</f>
        <v>0</v>
      </c>
      <c r="AI84" s="116">
        <f>IF($G84=Paramètres!E$23,$D84,0)</f>
        <v>0</v>
      </c>
      <c r="AJ84" s="116">
        <f>IF($G84=Paramètres!E$24,$D84,0)</f>
        <v>0</v>
      </c>
      <c r="AK84" s="116">
        <f>IF($G84=Paramètres!E$25,$D84,0)</f>
        <v>0</v>
      </c>
      <c r="AL84" s="116">
        <f>IF($G84=Paramètres!F$21,$D84,0)</f>
        <v>0</v>
      </c>
      <c r="AM84" s="116">
        <f>IF($G84=Paramètres!F$22,$D84,0)</f>
        <v>0</v>
      </c>
      <c r="AN84" s="116">
        <f>IF($G84=Paramètres!F$23,$D84,0)</f>
        <v>0</v>
      </c>
      <c r="AO84" s="116">
        <f>IF($G84=Paramètres!F$24,$D84,0)</f>
        <v>0</v>
      </c>
      <c r="AP84" s="116">
        <f t="shared" si="59"/>
        <v>0</v>
      </c>
      <c r="AQ84" s="116">
        <f t="shared" si="60"/>
        <v>0</v>
      </c>
      <c r="AR84" s="116">
        <f>IF($G84=Paramètres!I$21,$D84,0)</f>
        <v>0</v>
      </c>
      <c r="AS84" s="116">
        <f>IF($G84=Paramètres!I$22,$D84,0)</f>
        <v>0</v>
      </c>
      <c r="AT84" s="116">
        <f>IF($G84=Paramètres!I$23,$D84,0)</f>
        <v>0</v>
      </c>
      <c r="AU84" s="116">
        <f t="shared" si="61"/>
        <v>0</v>
      </c>
      <c r="AV84" s="116">
        <f t="shared" si="62"/>
        <v>0</v>
      </c>
      <c r="AW84" s="116">
        <f t="shared" si="63"/>
        <v>0</v>
      </c>
      <c r="AX84" s="116">
        <f t="shared" si="64"/>
        <v>0</v>
      </c>
      <c r="AY84" s="116">
        <f t="shared" si="65"/>
        <v>0</v>
      </c>
      <c r="AZ84" s="116">
        <f t="shared" si="66"/>
        <v>0</v>
      </c>
      <c r="BA84" s="116">
        <f t="shared" si="67"/>
        <v>0</v>
      </c>
      <c r="BB84" s="116">
        <f t="shared" si="68"/>
        <v>0</v>
      </c>
      <c r="BC84" s="116">
        <f t="shared" si="69"/>
        <v>0</v>
      </c>
      <c r="BD84" s="116">
        <f t="shared" si="70"/>
        <v>0</v>
      </c>
      <c r="BE84" s="116">
        <f t="shared" si="71"/>
        <v>0</v>
      </c>
      <c r="BF84" s="116">
        <f t="shared" si="72"/>
        <v>0</v>
      </c>
      <c r="BG84" s="116">
        <f t="shared" si="73"/>
        <v>0</v>
      </c>
      <c r="BH84" s="116">
        <f t="shared" si="74"/>
        <v>0</v>
      </c>
      <c r="BI84" s="116">
        <f t="shared" si="75"/>
        <v>0</v>
      </c>
      <c r="BJ84" s="116">
        <f t="shared" si="76"/>
        <v>0</v>
      </c>
      <c r="BK84" s="116">
        <f t="shared" si="77"/>
        <v>0</v>
      </c>
      <c r="BL84" s="116">
        <f t="shared" si="78"/>
        <v>0</v>
      </c>
      <c r="BM84" s="116">
        <f t="shared" si="79"/>
        <v>0</v>
      </c>
      <c r="BN84" s="116">
        <f t="shared" si="80"/>
        <v>0</v>
      </c>
      <c r="BO84" s="116">
        <f t="shared" si="81"/>
        <v>0</v>
      </c>
      <c r="BP84" s="116">
        <f t="shared" si="82"/>
        <v>0</v>
      </c>
      <c r="BQ84" s="116">
        <f t="shared" si="83"/>
        <v>0</v>
      </c>
      <c r="BR84" s="116">
        <f t="shared" si="84"/>
        <v>0</v>
      </c>
      <c r="BS84" s="116">
        <f t="shared" si="85"/>
        <v>0</v>
      </c>
    </row>
    <row r="85" spans="6:71">
      <c r="F85" s="109"/>
      <c r="J85" s="110" t="str">
        <f t="shared" si="58"/>
        <v>Transferts</v>
      </c>
      <c r="K85" s="116">
        <f>IF(MONTH($B85)=1,IF($G85=Paramètres!F$22,$D85,0),0)</f>
        <v>0</v>
      </c>
      <c r="L85" s="116">
        <f>IF(MONTH($B85)=2,IF($G85=Paramètres!$F$22,$D85,0),0)</f>
        <v>0</v>
      </c>
      <c r="M85" s="116">
        <f>IF(MONTH($B85)=3,IF($G85=Paramètres!$F$22,$D85,0),0)</f>
        <v>0</v>
      </c>
      <c r="N85" s="116">
        <f>IF(MONTH($B85)=4,IF($G85=Paramètres!$F$22,$D85,0),0)</f>
        <v>0</v>
      </c>
      <c r="O85" s="116">
        <f>IF(MONTH($B85)=5,IF($G85=Paramètres!$F$22,$D85,0),0)</f>
        <v>0</v>
      </c>
      <c r="P85" s="116">
        <f>IF(MONTH($B85)=6,IF($G85=Paramètres!$F$22,$D85,0),0)</f>
        <v>0</v>
      </c>
      <c r="Q85" s="116">
        <f>IF(MONTH($B85)=9,IF($G85=Paramètres!$F$22,$D85,0),0)</f>
        <v>0</v>
      </c>
      <c r="R85" s="116">
        <f>IF(MONTH($B85)=10,IF($G85=Paramètres!$F$22,$D85,0),0)</f>
        <v>0</v>
      </c>
      <c r="S85" s="116">
        <f>IF(MONTH($B85)=11,IF($G85=Paramètres!$F$22,$D85,0),0)</f>
        <v>0</v>
      </c>
      <c r="T85" s="116">
        <f>IF(MONTH($B85)=30,IF($G85=Paramètres!$F$22,$D85,0),0)</f>
        <v>0</v>
      </c>
      <c r="U85" s="116">
        <f>IF(MONTH($A85)=11,IF($G85=Paramètres!$D$22,$D85,0),0)</f>
        <v>0</v>
      </c>
      <c r="V85" s="116">
        <f>IF(MONTH($A85)=12,IF($G85=Paramètres!$D$22,$D85,0),0)</f>
        <v>0</v>
      </c>
      <c r="W85" s="116">
        <f>IF(MONTH($A85)=2,IF($G85=Paramètres!$D$22,$D85,0),0)</f>
        <v>0</v>
      </c>
      <c r="X85" s="116">
        <f>IF(MONTH($A85)=4,IF($G85=Paramètres!$D$22,$D85,0),0)</f>
        <v>0</v>
      </c>
      <c r="Y85" s="116">
        <f>IF($G85=Paramètres!D$21,$D85,0)</f>
        <v>0</v>
      </c>
      <c r="Z85" s="116">
        <f>IF($G85=Paramètres!D$24,$D85,0)</f>
        <v>0</v>
      </c>
      <c r="AA85" s="116">
        <f>IF($G85=Paramètres!D$23,$D85,0)</f>
        <v>0</v>
      </c>
      <c r="AB85" s="116">
        <f>IF($G85=Paramètres!D$25,$D85,0)</f>
        <v>0</v>
      </c>
      <c r="AC85" s="116">
        <f>IF($G85=Paramètres!D$26,$D85,0)</f>
        <v>0</v>
      </c>
      <c r="AD85" s="116">
        <f>IF($G85=Paramètres!D$27,$D85,0)</f>
        <v>0</v>
      </c>
      <c r="AE85" s="116">
        <f>IF($G85=Paramètres!D$28,$D85,0)</f>
        <v>0</v>
      </c>
      <c r="AF85" s="116">
        <f>IF($G85=Paramètres!D$29,$D85,0)</f>
        <v>0</v>
      </c>
      <c r="AG85" s="116">
        <f>IF($G85=Paramètres!E$21,$D85,0)</f>
        <v>0</v>
      </c>
      <c r="AH85" s="116">
        <f>IF($G85=Paramètres!E$22,$D85,0)</f>
        <v>0</v>
      </c>
      <c r="AI85" s="116">
        <f>IF($G85=Paramètres!E$23,$D85,0)</f>
        <v>0</v>
      </c>
      <c r="AJ85" s="116">
        <f>IF($G85=Paramètres!E$24,$D85,0)</f>
        <v>0</v>
      </c>
      <c r="AK85" s="116">
        <f>IF($G85=Paramètres!E$25,$D85,0)</f>
        <v>0</v>
      </c>
      <c r="AL85" s="116">
        <f>IF($G85=Paramètres!F$21,$D85,0)</f>
        <v>0</v>
      </c>
      <c r="AM85" s="116">
        <f>IF($G85=Paramètres!F$22,$D85,0)</f>
        <v>0</v>
      </c>
      <c r="AN85" s="116">
        <f>IF($G85=Paramètres!F$23,$D85,0)</f>
        <v>0</v>
      </c>
      <c r="AO85" s="116">
        <f>IF($G85=Paramètres!F$24,$D85,0)</f>
        <v>0</v>
      </c>
      <c r="AP85" s="116">
        <f t="shared" si="59"/>
        <v>0</v>
      </c>
      <c r="AQ85" s="116">
        <f t="shared" si="60"/>
        <v>0</v>
      </c>
      <c r="AR85" s="116">
        <f>IF($G85=Paramètres!I$21,$D85,0)</f>
        <v>0</v>
      </c>
      <c r="AS85" s="116">
        <f>IF($G85=Paramètres!I$22,$D85,0)</f>
        <v>0</v>
      </c>
      <c r="AT85" s="116">
        <f>IF($G85=Paramètres!I$23,$D85,0)</f>
        <v>0</v>
      </c>
      <c r="AU85" s="116">
        <f t="shared" si="61"/>
        <v>0</v>
      </c>
      <c r="AV85" s="116">
        <f t="shared" si="62"/>
        <v>0</v>
      </c>
      <c r="AW85" s="116">
        <f t="shared" si="63"/>
        <v>0</v>
      </c>
      <c r="AX85" s="116">
        <f t="shared" si="64"/>
        <v>0</v>
      </c>
      <c r="AY85" s="116">
        <f t="shared" si="65"/>
        <v>0</v>
      </c>
      <c r="AZ85" s="116">
        <f t="shared" si="66"/>
        <v>0</v>
      </c>
      <c r="BA85" s="116">
        <f t="shared" si="67"/>
        <v>0</v>
      </c>
      <c r="BB85" s="116">
        <f t="shared" si="68"/>
        <v>0</v>
      </c>
      <c r="BC85" s="116">
        <f t="shared" si="69"/>
        <v>0</v>
      </c>
      <c r="BD85" s="116">
        <f t="shared" si="70"/>
        <v>0</v>
      </c>
      <c r="BE85" s="116">
        <f t="shared" si="71"/>
        <v>0</v>
      </c>
      <c r="BF85" s="116">
        <f t="shared" si="72"/>
        <v>0</v>
      </c>
      <c r="BG85" s="116">
        <f t="shared" si="73"/>
        <v>0</v>
      </c>
      <c r="BH85" s="116">
        <f t="shared" si="74"/>
        <v>0</v>
      </c>
      <c r="BI85" s="116">
        <f t="shared" si="75"/>
        <v>0</v>
      </c>
      <c r="BJ85" s="116">
        <f t="shared" si="76"/>
        <v>0</v>
      </c>
      <c r="BK85" s="116">
        <f t="shared" si="77"/>
        <v>0</v>
      </c>
      <c r="BL85" s="116">
        <f t="shared" si="78"/>
        <v>0</v>
      </c>
      <c r="BM85" s="116">
        <f t="shared" si="79"/>
        <v>0</v>
      </c>
      <c r="BN85" s="116">
        <f t="shared" si="80"/>
        <v>0</v>
      </c>
      <c r="BO85" s="116">
        <f t="shared" si="81"/>
        <v>0</v>
      </c>
      <c r="BP85" s="116">
        <f t="shared" si="82"/>
        <v>0</v>
      </c>
      <c r="BQ85" s="116">
        <f t="shared" si="83"/>
        <v>0</v>
      </c>
      <c r="BR85" s="116">
        <f t="shared" si="84"/>
        <v>0</v>
      </c>
      <c r="BS85" s="116">
        <f t="shared" si="85"/>
        <v>0</v>
      </c>
    </row>
    <row r="86" spans="6:71">
      <c r="F86" s="109"/>
      <c r="J86" s="110" t="str">
        <f t="shared" si="58"/>
        <v>Transferts</v>
      </c>
      <c r="K86" s="116">
        <f>IF(MONTH($B86)=1,IF($G86=Paramètres!F$22,$D86,0),0)</f>
        <v>0</v>
      </c>
      <c r="L86" s="116">
        <f>IF(MONTH($B86)=2,IF($G86=Paramètres!$F$22,$D86,0),0)</f>
        <v>0</v>
      </c>
      <c r="M86" s="116">
        <f>IF(MONTH($B86)=3,IF($G86=Paramètres!$F$22,$D86,0),0)</f>
        <v>0</v>
      </c>
      <c r="N86" s="116">
        <f>IF(MONTH($B86)=4,IF($G86=Paramètres!$F$22,$D86,0),0)</f>
        <v>0</v>
      </c>
      <c r="O86" s="116">
        <f>IF(MONTH($B86)=5,IF($G86=Paramètres!$F$22,$D86,0),0)</f>
        <v>0</v>
      </c>
      <c r="P86" s="116">
        <f>IF(MONTH($B86)=6,IF($G86=Paramètres!$F$22,$D86,0),0)</f>
        <v>0</v>
      </c>
      <c r="Q86" s="116">
        <f>IF(MONTH($B86)=9,IF($G86=Paramètres!$F$22,$D86,0),0)</f>
        <v>0</v>
      </c>
      <c r="R86" s="116">
        <f>IF(MONTH($B86)=10,IF($G86=Paramètres!$F$22,$D86,0),0)</f>
        <v>0</v>
      </c>
      <c r="S86" s="116">
        <f>IF(MONTH($B86)=11,IF($G86=Paramètres!$F$22,$D86,0),0)</f>
        <v>0</v>
      </c>
      <c r="T86" s="116">
        <f>IF(MONTH($B86)=30,IF($G86=Paramètres!$F$22,$D86,0),0)</f>
        <v>0</v>
      </c>
      <c r="U86" s="116">
        <f>IF(MONTH($A86)=11,IF($G86=Paramètres!$D$22,$D86,0),0)</f>
        <v>0</v>
      </c>
      <c r="V86" s="116">
        <f>IF(MONTH($A86)=12,IF($G86=Paramètres!$D$22,$D86,0),0)</f>
        <v>0</v>
      </c>
      <c r="W86" s="116">
        <f>IF(MONTH($A86)=2,IF($G86=Paramètres!$D$22,$D86,0),0)</f>
        <v>0</v>
      </c>
      <c r="X86" s="116">
        <f>IF(MONTH($A86)=4,IF($G86=Paramètres!$D$22,$D86,0),0)</f>
        <v>0</v>
      </c>
      <c r="Y86" s="116">
        <f>IF($G86=Paramètres!D$21,$D86,0)</f>
        <v>0</v>
      </c>
      <c r="Z86" s="116">
        <f>IF($G86=Paramètres!D$24,$D86,0)</f>
        <v>0</v>
      </c>
      <c r="AA86" s="116">
        <f>IF($G86=Paramètres!D$23,$D86,0)</f>
        <v>0</v>
      </c>
      <c r="AB86" s="116">
        <f>IF($G86=Paramètres!D$25,$D86,0)</f>
        <v>0</v>
      </c>
      <c r="AC86" s="116">
        <f>IF($G86=Paramètres!D$26,$D86,0)</f>
        <v>0</v>
      </c>
      <c r="AD86" s="116">
        <f>IF($G86=Paramètres!D$27,$D86,0)</f>
        <v>0</v>
      </c>
      <c r="AE86" s="116">
        <f>IF($G86=Paramètres!D$28,$D86,0)</f>
        <v>0</v>
      </c>
      <c r="AF86" s="116">
        <f>IF($G86=Paramètres!D$29,$D86,0)</f>
        <v>0</v>
      </c>
      <c r="AG86" s="116">
        <f>IF($G86=Paramètres!E$21,$D86,0)</f>
        <v>0</v>
      </c>
      <c r="AH86" s="116">
        <f>IF($G86=Paramètres!E$22,$D86,0)</f>
        <v>0</v>
      </c>
      <c r="AI86" s="116">
        <f>IF($G86=Paramètres!E$23,$D86,0)</f>
        <v>0</v>
      </c>
      <c r="AJ86" s="116">
        <f>IF($G86=Paramètres!E$24,$D86,0)</f>
        <v>0</v>
      </c>
      <c r="AK86" s="116">
        <f>IF($G86=Paramètres!E$25,$D86,0)</f>
        <v>0</v>
      </c>
      <c r="AL86" s="116">
        <f>IF($G86=Paramètres!F$21,$D86,0)</f>
        <v>0</v>
      </c>
      <c r="AM86" s="116">
        <f>IF($G86=Paramètres!F$22,$D86,0)</f>
        <v>0</v>
      </c>
      <c r="AN86" s="116">
        <f>IF($G86=Paramètres!F$23,$D86,0)</f>
        <v>0</v>
      </c>
      <c r="AO86" s="116">
        <f>IF($G86=Paramètres!F$24,$D86,0)</f>
        <v>0</v>
      </c>
      <c r="AP86" s="116">
        <f t="shared" si="59"/>
        <v>0</v>
      </c>
      <c r="AQ86" s="116">
        <f t="shared" si="60"/>
        <v>0</v>
      </c>
      <c r="AR86" s="116">
        <f>IF($G86=Paramètres!I$21,$D86,0)</f>
        <v>0</v>
      </c>
      <c r="AS86" s="116">
        <f>IF($G86=Paramètres!I$22,$D86,0)</f>
        <v>0</v>
      </c>
      <c r="AT86" s="116">
        <f>IF($G86=Paramètres!I$23,$D86,0)</f>
        <v>0</v>
      </c>
      <c r="AU86" s="116">
        <f t="shared" si="61"/>
        <v>0</v>
      </c>
      <c r="AV86" s="116">
        <f t="shared" si="62"/>
        <v>0</v>
      </c>
      <c r="AW86" s="116">
        <f t="shared" si="63"/>
        <v>0</v>
      </c>
      <c r="AX86" s="116">
        <f t="shared" si="64"/>
        <v>0</v>
      </c>
      <c r="AY86" s="116">
        <f t="shared" si="65"/>
        <v>0</v>
      </c>
      <c r="AZ86" s="116">
        <f t="shared" si="66"/>
        <v>0</v>
      </c>
      <c r="BA86" s="116">
        <f t="shared" si="67"/>
        <v>0</v>
      </c>
      <c r="BB86" s="116">
        <f t="shared" si="68"/>
        <v>0</v>
      </c>
      <c r="BC86" s="116">
        <f t="shared" si="69"/>
        <v>0</v>
      </c>
      <c r="BD86" s="116">
        <f t="shared" si="70"/>
        <v>0</v>
      </c>
      <c r="BE86" s="116">
        <f t="shared" si="71"/>
        <v>0</v>
      </c>
      <c r="BF86" s="116">
        <f t="shared" si="72"/>
        <v>0</v>
      </c>
      <c r="BG86" s="116">
        <f t="shared" si="73"/>
        <v>0</v>
      </c>
      <c r="BH86" s="116">
        <f t="shared" si="74"/>
        <v>0</v>
      </c>
      <c r="BI86" s="116">
        <f t="shared" si="75"/>
        <v>0</v>
      </c>
      <c r="BJ86" s="116">
        <f t="shared" si="76"/>
        <v>0</v>
      </c>
      <c r="BK86" s="116">
        <f t="shared" si="77"/>
        <v>0</v>
      </c>
      <c r="BL86" s="116">
        <f t="shared" si="78"/>
        <v>0</v>
      </c>
      <c r="BM86" s="116">
        <f t="shared" si="79"/>
        <v>0</v>
      </c>
      <c r="BN86" s="116">
        <f t="shared" si="80"/>
        <v>0</v>
      </c>
      <c r="BO86" s="116">
        <f t="shared" si="81"/>
        <v>0</v>
      </c>
      <c r="BP86" s="116">
        <f t="shared" si="82"/>
        <v>0</v>
      </c>
      <c r="BQ86" s="116">
        <f t="shared" si="83"/>
        <v>0</v>
      </c>
      <c r="BR86" s="116">
        <f t="shared" si="84"/>
        <v>0</v>
      </c>
      <c r="BS86" s="116">
        <f t="shared" si="85"/>
        <v>0</v>
      </c>
    </row>
    <row r="87" spans="6:71">
      <c r="F87" s="109"/>
      <c r="J87" s="110" t="str">
        <f t="shared" si="58"/>
        <v>Transferts</v>
      </c>
      <c r="K87" s="116">
        <f>IF(MONTH($B87)=1,IF($G87=Paramètres!F$22,$D87,0),0)</f>
        <v>0</v>
      </c>
      <c r="L87" s="116">
        <f>IF(MONTH($B87)=2,IF($G87=Paramètres!$F$22,$D87,0),0)</f>
        <v>0</v>
      </c>
      <c r="M87" s="116">
        <f>IF(MONTH($B87)=3,IF($G87=Paramètres!$F$22,$D87,0),0)</f>
        <v>0</v>
      </c>
      <c r="N87" s="116">
        <f>IF(MONTH($B87)=4,IF($G87=Paramètres!$F$22,$D87,0),0)</f>
        <v>0</v>
      </c>
      <c r="O87" s="116">
        <f>IF(MONTH($B87)=5,IF($G87=Paramètres!$F$22,$D87,0),0)</f>
        <v>0</v>
      </c>
      <c r="P87" s="116">
        <f>IF(MONTH($B87)=6,IF($G87=Paramètres!$F$22,$D87,0),0)</f>
        <v>0</v>
      </c>
      <c r="Q87" s="116">
        <f>IF(MONTH($B87)=9,IF($G87=Paramètres!$F$22,$D87,0),0)</f>
        <v>0</v>
      </c>
      <c r="R87" s="116">
        <f>IF(MONTH($B87)=10,IF($G87=Paramètres!$F$22,$D87,0),0)</f>
        <v>0</v>
      </c>
      <c r="S87" s="116">
        <f>IF(MONTH($B87)=11,IF($G87=Paramètres!$F$22,$D87,0),0)</f>
        <v>0</v>
      </c>
      <c r="T87" s="116">
        <f>IF(MONTH($B87)=30,IF($G87=Paramètres!$F$22,$D87,0),0)</f>
        <v>0</v>
      </c>
      <c r="U87" s="116">
        <f>IF(MONTH($A87)=11,IF($G87=Paramètres!$D$22,$D87,0),0)</f>
        <v>0</v>
      </c>
      <c r="V87" s="116">
        <f>IF(MONTH($A87)=12,IF($G87=Paramètres!$D$22,$D87,0),0)</f>
        <v>0</v>
      </c>
      <c r="W87" s="116">
        <f>IF(MONTH($A87)=2,IF($G87=Paramètres!$D$22,$D87,0),0)</f>
        <v>0</v>
      </c>
      <c r="X87" s="116">
        <f>IF(MONTH($A87)=4,IF($G87=Paramètres!$D$22,$D87,0),0)</f>
        <v>0</v>
      </c>
      <c r="Y87" s="116">
        <f>IF($G87=Paramètres!D$21,$D87,0)</f>
        <v>0</v>
      </c>
      <c r="Z87" s="116">
        <f>IF($G87=Paramètres!D$24,$D87,0)</f>
        <v>0</v>
      </c>
      <c r="AA87" s="116">
        <f>IF($G87=Paramètres!D$23,$D87,0)</f>
        <v>0</v>
      </c>
      <c r="AB87" s="116">
        <f>IF($G87=Paramètres!D$25,$D87,0)</f>
        <v>0</v>
      </c>
      <c r="AC87" s="116">
        <f>IF($G87=Paramètres!D$26,$D87,0)</f>
        <v>0</v>
      </c>
      <c r="AD87" s="116">
        <f>IF($G87=Paramètres!D$27,$D87,0)</f>
        <v>0</v>
      </c>
      <c r="AE87" s="116">
        <f>IF($G87=Paramètres!D$28,$D87,0)</f>
        <v>0</v>
      </c>
      <c r="AF87" s="116">
        <f>IF($G87=Paramètres!D$29,$D87,0)</f>
        <v>0</v>
      </c>
      <c r="AG87" s="116">
        <f>IF($G87=Paramètres!E$21,$D87,0)</f>
        <v>0</v>
      </c>
      <c r="AH87" s="116">
        <f>IF($G87=Paramètres!E$22,$D87,0)</f>
        <v>0</v>
      </c>
      <c r="AI87" s="116">
        <f>IF($G87=Paramètres!E$23,$D87,0)</f>
        <v>0</v>
      </c>
      <c r="AJ87" s="116">
        <f>IF($G87=Paramètres!E$24,$D87,0)</f>
        <v>0</v>
      </c>
      <c r="AK87" s="116">
        <f>IF($G87=Paramètres!E$25,$D87,0)</f>
        <v>0</v>
      </c>
      <c r="AL87" s="116">
        <f>IF($G87=Paramètres!F$21,$D87,0)</f>
        <v>0</v>
      </c>
      <c r="AM87" s="116">
        <f>IF($G87=Paramètres!F$22,$D87,0)</f>
        <v>0</v>
      </c>
      <c r="AN87" s="116">
        <f>IF($G87=Paramètres!F$23,$D87,0)</f>
        <v>0</v>
      </c>
      <c r="AO87" s="116">
        <f>IF($G87=Paramètres!F$24,$D87,0)</f>
        <v>0</v>
      </c>
      <c r="AP87" s="116">
        <f t="shared" si="59"/>
        <v>0</v>
      </c>
      <c r="AQ87" s="116">
        <f t="shared" si="60"/>
        <v>0</v>
      </c>
      <c r="AR87" s="116">
        <f>IF($G87=Paramètres!I$21,$D87,0)</f>
        <v>0</v>
      </c>
      <c r="AS87" s="116">
        <f>IF($G87=Paramètres!I$22,$D87,0)</f>
        <v>0</v>
      </c>
      <c r="AT87" s="116">
        <f>IF($G87=Paramètres!I$23,$D87,0)</f>
        <v>0</v>
      </c>
      <c r="AU87" s="116">
        <f t="shared" si="61"/>
        <v>0</v>
      </c>
      <c r="AV87" s="116">
        <f t="shared" si="62"/>
        <v>0</v>
      </c>
      <c r="AW87" s="116">
        <f t="shared" si="63"/>
        <v>0</v>
      </c>
      <c r="AX87" s="116">
        <f t="shared" si="64"/>
        <v>0</v>
      </c>
      <c r="AY87" s="116">
        <f t="shared" si="65"/>
        <v>0</v>
      </c>
      <c r="AZ87" s="116">
        <f t="shared" si="66"/>
        <v>0</v>
      </c>
      <c r="BA87" s="116">
        <f t="shared" si="67"/>
        <v>0</v>
      </c>
      <c r="BB87" s="116">
        <f t="shared" si="68"/>
        <v>0</v>
      </c>
      <c r="BC87" s="116">
        <f t="shared" si="69"/>
        <v>0</v>
      </c>
      <c r="BD87" s="116">
        <f t="shared" si="70"/>
        <v>0</v>
      </c>
      <c r="BE87" s="116">
        <f t="shared" si="71"/>
        <v>0</v>
      </c>
      <c r="BF87" s="116">
        <f t="shared" si="72"/>
        <v>0</v>
      </c>
      <c r="BG87" s="116">
        <f t="shared" si="73"/>
        <v>0</v>
      </c>
      <c r="BH87" s="116">
        <f t="shared" si="74"/>
        <v>0</v>
      </c>
      <c r="BI87" s="116">
        <f t="shared" si="75"/>
        <v>0</v>
      </c>
      <c r="BJ87" s="116">
        <f t="shared" si="76"/>
        <v>0</v>
      </c>
      <c r="BK87" s="116">
        <f t="shared" si="77"/>
        <v>0</v>
      </c>
      <c r="BL87" s="116">
        <f t="shared" si="78"/>
        <v>0</v>
      </c>
      <c r="BM87" s="116">
        <f t="shared" si="79"/>
        <v>0</v>
      </c>
      <c r="BN87" s="116">
        <f t="shared" si="80"/>
        <v>0</v>
      </c>
      <c r="BO87" s="116">
        <f t="shared" si="81"/>
        <v>0</v>
      </c>
      <c r="BP87" s="116">
        <f t="shared" si="82"/>
        <v>0</v>
      </c>
      <c r="BQ87" s="116">
        <f t="shared" si="83"/>
        <v>0</v>
      </c>
      <c r="BR87" s="116">
        <f t="shared" si="84"/>
        <v>0</v>
      </c>
      <c r="BS87" s="116">
        <f t="shared" si="85"/>
        <v>0</v>
      </c>
    </row>
    <row r="88" spans="6:71">
      <c r="F88" s="109"/>
      <c r="J88" s="110" t="str">
        <f t="shared" si="58"/>
        <v>Transferts</v>
      </c>
      <c r="K88" s="116">
        <f>IF(MONTH($B88)=1,IF($G88=Paramètres!F$22,$D88,0),0)</f>
        <v>0</v>
      </c>
      <c r="L88" s="116">
        <f>IF(MONTH($B88)=2,IF($G88=Paramètres!$F$22,$D88,0),0)</f>
        <v>0</v>
      </c>
      <c r="M88" s="116">
        <f>IF(MONTH($B88)=3,IF($G88=Paramètres!$F$22,$D88,0),0)</f>
        <v>0</v>
      </c>
      <c r="N88" s="116">
        <f>IF(MONTH($B88)=4,IF($G88=Paramètres!$F$22,$D88,0),0)</f>
        <v>0</v>
      </c>
      <c r="O88" s="116">
        <f>IF(MONTH($B88)=5,IF($G88=Paramètres!$F$22,$D88,0),0)</f>
        <v>0</v>
      </c>
      <c r="P88" s="116">
        <f>IF(MONTH($B88)=6,IF($G88=Paramètres!$F$22,$D88,0),0)</f>
        <v>0</v>
      </c>
      <c r="Q88" s="116">
        <f>IF(MONTH($B88)=9,IF($G88=Paramètres!$F$22,$D88,0),0)</f>
        <v>0</v>
      </c>
      <c r="R88" s="116">
        <f>IF(MONTH($B88)=10,IF($G88=Paramètres!$F$22,$D88,0),0)</f>
        <v>0</v>
      </c>
      <c r="S88" s="116">
        <f>IF(MONTH($B88)=11,IF($G88=Paramètres!$F$22,$D88,0),0)</f>
        <v>0</v>
      </c>
      <c r="T88" s="116">
        <f>IF(MONTH($B88)=30,IF($G88=Paramètres!$F$22,$D88,0),0)</f>
        <v>0</v>
      </c>
      <c r="U88" s="116">
        <f>IF(MONTH($A88)=11,IF($G88=Paramètres!$D$22,$D88,0),0)</f>
        <v>0</v>
      </c>
      <c r="V88" s="116">
        <f>IF(MONTH($A88)=12,IF($G88=Paramètres!$D$22,$D88,0),0)</f>
        <v>0</v>
      </c>
      <c r="W88" s="116">
        <f>IF(MONTH($A88)=2,IF($G88=Paramètres!$D$22,$D88,0),0)</f>
        <v>0</v>
      </c>
      <c r="X88" s="116">
        <f>IF(MONTH($A88)=4,IF($G88=Paramètres!$D$22,$D88,0),0)</f>
        <v>0</v>
      </c>
      <c r="Y88" s="116">
        <f>IF($G88=Paramètres!D$21,$D88,0)</f>
        <v>0</v>
      </c>
      <c r="Z88" s="116">
        <f>IF($G88=Paramètres!D$24,$D88,0)</f>
        <v>0</v>
      </c>
      <c r="AA88" s="116">
        <f>IF($G88=Paramètres!D$23,$D88,0)</f>
        <v>0</v>
      </c>
      <c r="AB88" s="116">
        <f>IF($G88=Paramètres!D$25,$D88,0)</f>
        <v>0</v>
      </c>
      <c r="AC88" s="116">
        <f>IF($G88=Paramètres!D$26,$D88,0)</f>
        <v>0</v>
      </c>
      <c r="AD88" s="116">
        <f>IF($G88=Paramètres!D$27,$D88,0)</f>
        <v>0</v>
      </c>
      <c r="AE88" s="116">
        <f>IF($G88=Paramètres!D$28,$D88,0)</f>
        <v>0</v>
      </c>
      <c r="AF88" s="116">
        <f>IF($G88=Paramètres!D$29,$D88,0)</f>
        <v>0</v>
      </c>
      <c r="AG88" s="116">
        <f>IF($G88=Paramètres!E$21,$D88,0)</f>
        <v>0</v>
      </c>
      <c r="AH88" s="116">
        <f>IF($G88=Paramètres!E$22,$D88,0)</f>
        <v>0</v>
      </c>
      <c r="AI88" s="116">
        <f>IF($G88=Paramètres!E$23,$D88,0)</f>
        <v>0</v>
      </c>
      <c r="AJ88" s="116">
        <f>IF($G88=Paramètres!E$24,$D88,0)</f>
        <v>0</v>
      </c>
      <c r="AK88" s="116">
        <f>IF($G88=Paramètres!E$25,$D88,0)</f>
        <v>0</v>
      </c>
      <c r="AL88" s="116">
        <f>IF($G88=Paramètres!F$21,$D88,0)</f>
        <v>0</v>
      </c>
      <c r="AM88" s="116">
        <f>IF($G88=Paramètres!F$22,$D88,0)</f>
        <v>0</v>
      </c>
      <c r="AN88" s="116">
        <f>IF($G88=Paramètres!F$23,$D88,0)</f>
        <v>0</v>
      </c>
      <c r="AO88" s="116">
        <f>IF($G88=Paramètres!F$24,$D88,0)</f>
        <v>0</v>
      </c>
      <c r="AP88" s="116">
        <f t="shared" si="59"/>
        <v>0</v>
      </c>
      <c r="AQ88" s="116">
        <f t="shared" si="60"/>
        <v>0</v>
      </c>
      <c r="AR88" s="116">
        <f>IF($G88=Paramètres!I$21,$D88,0)</f>
        <v>0</v>
      </c>
      <c r="AS88" s="116">
        <f>IF($G88=Paramètres!I$22,$D88,0)</f>
        <v>0</v>
      </c>
      <c r="AT88" s="116">
        <f>IF($G88=Paramètres!I$23,$D88,0)</f>
        <v>0</v>
      </c>
      <c r="AU88" s="116">
        <f t="shared" si="61"/>
        <v>0</v>
      </c>
      <c r="AV88" s="116">
        <f t="shared" si="62"/>
        <v>0</v>
      </c>
      <c r="AW88" s="116">
        <f t="shared" si="63"/>
        <v>0</v>
      </c>
      <c r="AX88" s="116">
        <f t="shared" si="64"/>
        <v>0</v>
      </c>
      <c r="AY88" s="116">
        <f t="shared" si="65"/>
        <v>0</v>
      </c>
      <c r="AZ88" s="116">
        <f t="shared" si="66"/>
        <v>0</v>
      </c>
      <c r="BA88" s="116">
        <f t="shared" si="67"/>
        <v>0</v>
      </c>
      <c r="BB88" s="116">
        <f t="shared" si="68"/>
        <v>0</v>
      </c>
      <c r="BC88" s="116">
        <f t="shared" si="69"/>
        <v>0</v>
      </c>
      <c r="BD88" s="116">
        <f t="shared" si="70"/>
        <v>0</v>
      </c>
      <c r="BE88" s="116">
        <f t="shared" si="71"/>
        <v>0</v>
      </c>
      <c r="BF88" s="116">
        <f t="shared" si="72"/>
        <v>0</v>
      </c>
      <c r="BG88" s="116">
        <f t="shared" si="73"/>
        <v>0</v>
      </c>
      <c r="BH88" s="116">
        <f t="shared" si="74"/>
        <v>0</v>
      </c>
      <c r="BI88" s="116">
        <f t="shared" si="75"/>
        <v>0</v>
      </c>
      <c r="BJ88" s="116">
        <f t="shared" si="76"/>
        <v>0</v>
      </c>
      <c r="BK88" s="116">
        <f t="shared" si="77"/>
        <v>0</v>
      </c>
      <c r="BL88" s="116">
        <f t="shared" si="78"/>
        <v>0</v>
      </c>
      <c r="BM88" s="116">
        <f t="shared" si="79"/>
        <v>0</v>
      </c>
      <c r="BN88" s="116">
        <f t="shared" si="80"/>
        <v>0</v>
      </c>
      <c r="BO88" s="116">
        <f t="shared" si="81"/>
        <v>0</v>
      </c>
      <c r="BP88" s="116">
        <f t="shared" si="82"/>
        <v>0</v>
      </c>
      <c r="BQ88" s="116">
        <f t="shared" si="83"/>
        <v>0</v>
      </c>
      <c r="BR88" s="116">
        <f t="shared" si="84"/>
        <v>0</v>
      </c>
      <c r="BS88" s="116">
        <f t="shared" si="85"/>
        <v>0</v>
      </c>
    </row>
    <row r="89" spans="6:71">
      <c r="F89" s="109"/>
      <c r="J89" s="110" t="str">
        <f t="shared" si="58"/>
        <v>Transferts</v>
      </c>
      <c r="K89" s="116">
        <f>IF(MONTH($B89)=1,IF($G89=Paramètres!F$22,$D89,0),0)</f>
        <v>0</v>
      </c>
      <c r="L89" s="116">
        <f>IF(MONTH($B89)=2,IF($G89=Paramètres!$F$22,$D89,0),0)</f>
        <v>0</v>
      </c>
      <c r="M89" s="116">
        <f>IF(MONTH($B89)=3,IF($G89=Paramètres!$F$22,$D89,0),0)</f>
        <v>0</v>
      </c>
      <c r="N89" s="116">
        <f>IF(MONTH($B89)=4,IF($G89=Paramètres!$F$22,$D89,0),0)</f>
        <v>0</v>
      </c>
      <c r="O89" s="116">
        <f>IF(MONTH($B89)=5,IF($G89=Paramètres!$F$22,$D89,0),0)</f>
        <v>0</v>
      </c>
      <c r="P89" s="116">
        <f>IF(MONTH($B89)=6,IF($G89=Paramètres!$F$22,$D89,0),0)</f>
        <v>0</v>
      </c>
      <c r="Q89" s="116">
        <f>IF(MONTH($B89)=9,IF($G89=Paramètres!$F$22,$D89,0),0)</f>
        <v>0</v>
      </c>
      <c r="R89" s="116">
        <f>IF(MONTH($B89)=10,IF($G89=Paramètres!$F$22,$D89,0),0)</f>
        <v>0</v>
      </c>
      <c r="S89" s="116">
        <f>IF(MONTH($B89)=11,IF($G89=Paramètres!$F$22,$D89,0),0)</f>
        <v>0</v>
      </c>
      <c r="T89" s="116">
        <f>IF(MONTH($B89)=30,IF($G89=Paramètres!$F$22,$D89,0),0)</f>
        <v>0</v>
      </c>
      <c r="U89" s="116">
        <f>IF(MONTH($A89)=11,IF($G89=Paramètres!$D$22,$D89,0),0)</f>
        <v>0</v>
      </c>
      <c r="V89" s="116">
        <f>IF(MONTH($A89)=12,IF($G89=Paramètres!$D$22,$D89,0),0)</f>
        <v>0</v>
      </c>
      <c r="W89" s="116">
        <f>IF(MONTH($A89)=2,IF($G89=Paramètres!$D$22,$D89,0),0)</f>
        <v>0</v>
      </c>
      <c r="X89" s="116">
        <f>IF(MONTH($A89)=4,IF($G89=Paramètres!$D$22,$D89,0),0)</f>
        <v>0</v>
      </c>
      <c r="Y89" s="116">
        <f>IF($G89=Paramètres!D$21,$D89,0)</f>
        <v>0</v>
      </c>
      <c r="Z89" s="116">
        <f>IF($G89=Paramètres!D$24,$D89,0)</f>
        <v>0</v>
      </c>
      <c r="AA89" s="116">
        <f>IF($G89=Paramètres!D$23,$D89,0)</f>
        <v>0</v>
      </c>
      <c r="AB89" s="116">
        <f>IF($G89=Paramètres!D$25,$D89,0)</f>
        <v>0</v>
      </c>
      <c r="AC89" s="116">
        <f>IF($G89=Paramètres!D$26,$D89,0)</f>
        <v>0</v>
      </c>
      <c r="AD89" s="116">
        <f>IF($G89=Paramètres!D$27,$D89,0)</f>
        <v>0</v>
      </c>
      <c r="AE89" s="116">
        <f>IF($G89=Paramètres!D$28,$D89,0)</f>
        <v>0</v>
      </c>
      <c r="AF89" s="116">
        <f>IF($G89=Paramètres!D$29,$D89,0)</f>
        <v>0</v>
      </c>
      <c r="AG89" s="116">
        <f>IF($G89=Paramètres!E$21,$D89,0)</f>
        <v>0</v>
      </c>
      <c r="AH89" s="116">
        <f>IF($G89=Paramètres!E$22,$D89,0)</f>
        <v>0</v>
      </c>
      <c r="AI89" s="116">
        <f>IF($G89=Paramètres!E$23,$D89,0)</f>
        <v>0</v>
      </c>
      <c r="AJ89" s="116">
        <f>IF($G89=Paramètres!E$24,$D89,0)</f>
        <v>0</v>
      </c>
      <c r="AK89" s="116">
        <f>IF($G89=Paramètres!E$25,$D89,0)</f>
        <v>0</v>
      </c>
      <c r="AL89" s="116">
        <f>IF($G89=Paramètres!F$21,$D89,0)</f>
        <v>0</v>
      </c>
      <c r="AM89" s="116">
        <f>IF($G89=Paramètres!F$22,$D89,0)</f>
        <v>0</v>
      </c>
      <c r="AN89" s="116">
        <f>IF($G89=Paramètres!F$23,$D89,0)</f>
        <v>0</v>
      </c>
      <c r="AO89" s="116">
        <f>IF($G89=Paramètres!F$24,$D89,0)</f>
        <v>0</v>
      </c>
      <c r="AP89" s="116">
        <f t="shared" si="59"/>
        <v>0</v>
      </c>
      <c r="AQ89" s="116">
        <f t="shared" si="60"/>
        <v>0</v>
      </c>
      <c r="AR89" s="116">
        <f>IF($G89=Paramètres!I$21,$D89,0)</f>
        <v>0</v>
      </c>
      <c r="AS89" s="116">
        <f>IF($G89=Paramètres!I$22,$D89,0)</f>
        <v>0</v>
      </c>
      <c r="AT89" s="116">
        <f>IF($G89=Paramètres!I$23,$D89,0)</f>
        <v>0</v>
      </c>
      <c r="AU89" s="116">
        <f t="shared" si="61"/>
        <v>0</v>
      </c>
      <c r="AV89" s="116">
        <f t="shared" si="62"/>
        <v>0</v>
      </c>
      <c r="AW89" s="116">
        <f t="shared" si="63"/>
        <v>0</v>
      </c>
      <c r="AX89" s="116">
        <f t="shared" si="64"/>
        <v>0</v>
      </c>
      <c r="AY89" s="116">
        <f t="shared" si="65"/>
        <v>0</v>
      </c>
      <c r="AZ89" s="116">
        <f t="shared" si="66"/>
        <v>0</v>
      </c>
      <c r="BA89" s="116">
        <f t="shared" si="67"/>
        <v>0</v>
      </c>
      <c r="BB89" s="116">
        <f t="shared" si="68"/>
        <v>0</v>
      </c>
      <c r="BC89" s="116">
        <f t="shared" si="69"/>
        <v>0</v>
      </c>
      <c r="BD89" s="116">
        <f t="shared" si="70"/>
        <v>0</v>
      </c>
      <c r="BE89" s="116">
        <f t="shared" si="71"/>
        <v>0</v>
      </c>
      <c r="BF89" s="116">
        <f t="shared" si="72"/>
        <v>0</v>
      </c>
      <c r="BG89" s="116">
        <f t="shared" si="73"/>
        <v>0</v>
      </c>
      <c r="BH89" s="116">
        <f t="shared" si="74"/>
        <v>0</v>
      </c>
      <c r="BI89" s="116">
        <f t="shared" si="75"/>
        <v>0</v>
      </c>
      <c r="BJ89" s="116">
        <f t="shared" si="76"/>
        <v>0</v>
      </c>
      <c r="BK89" s="116">
        <f t="shared" si="77"/>
        <v>0</v>
      </c>
      <c r="BL89" s="116">
        <f t="shared" si="78"/>
        <v>0</v>
      </c>
      <c r="BM89" s="116">
        <f t="shared" si="79"/>
        <v>0</v>
      </c>
      <c r="BN89" s="116">
        <f t="shared" si="80"/>
        <v>0</v>
      </c>
      <c r="BO89" s="116">
        <f t="shared" si="81"/>
        <v>0</v>
      </c>
      <c r="BP89" s="116">
        <f t="shared" si="82"/>
        <v>0</v>
      </c>
      <c r="BQ89" s="116">
        <f t="shared" si="83"/>
        <v>0</v>
      </c>
      <c r="BR89" s="116">
        <f t="shared" si="84"/>
        <v>0</v>
      </c>
      <c r="BS89" s="116">
        <f t="shared" si="85"/>
        <v>0</v>
      </c>
    </row>
    <row r="90" spans="6:71">
      <c r="F90" s="109"/>
      <c r="J90" s="110" t="str">
        <f t="shared" si="58"/>
        <v>Transferts</v>
      </c>
      <c r="K90" s="116">
        <f>IF(MONTH($B90)=1,IF($G90=Paramètres!F$22,$D90,0),0)</f>
        <v>0</v>
      </c>
      <c r="L90" s="116">
        <f>IF(MONTH($B90)=2,IF($G90=Paramètres!$F$22,$D90,0),0)</f>
        <v>0</v>
      </c>
      <c r="M90" s="116">
        <f>IF(MONTH($B90)=3,IF($G90=Paramètres!$F$22,$D90,0),0)</f>
        <v>0</v>
      </c>
      <c r="N90" s="116">
        <f>IF(MONTH($B90)=4,IF($G90=Paramètres!$F$22,$D90,0),0)</f>
        <v>0</v>
      </c>
      <c r="O90" s="116">
        <f>IF(MONTH($B90)=5,IF($G90=Paramètres!$F$22,$D90,0),0)</f>
        <v>0</v>
      </c>
      <c r="P90" s="116">
        <f>IF(MONTH($B90)=6,IF($G90=Paramètres!$F$22,$D90,0),0)</f>
        <v>0</v>
      </c>
      <c r="Q90" s="116">
        <f>IF(MONTH($B90)=9,IF($G90=Paramètres!$F$22,$D90,0),0)</f>
        <v>0</v>
      </c>
      <c r="R90" s="116">
        <f>IF(MONTH($B90)=10,IF($G90=Paramètres!$F$22,$D90,0),0)</f>
        <v>0</v>
      </c>
      <c r="S90" s="116">
        <f>IF(MONTH($B90)=11,IF($G90=Paramètres!$F$22,$D90,0),0)</f>
        <v>0</v>
      </c>
      <c r="T90" s="116">
        <f>IF(MONTH($B90)=30,IF($G90=Paramètres!$F$22,$D90,0),0)</f>
        <v>0</v>
      </c>
      <c r="U90" s="116">
        <f>IF(MONTH($A90)=11,IF($G90=Paramètres!$D$22,$D90,0),0)</f>
        <v>0</v>
      </c>
      <c r="V90" s="116">
        <f>IF(MONTH($A90)=12,IF($G90=Paramètres!$D$22,$D90,0),0)</f>
        <v>0</v>
      </c>
      <c r="W90" s="116">
        <f>IF(MONTH($A90)=2,IF($G90=Paramètres!$D$22,$D90,0),0)</f>
        <v>0</v>
      </c>
      <c r="X90" s="116">
        <f>IF(MONTH($A90)=4,IF($G90=Paramètres!$D$22,$D90,0),0)</f>
        <v>0</v>
      </c>
      <c r="Y90" s="116">
        <f>IF($G90=Paramètres!D$21,$D90,0)</f>
        <v>0</v>
      </c>
      <c r="Z90" s="116">
        <f>IF($G90=Paramètres!D$24,$D90,0)</f>
        <v>0</v>
      </c>
      <c r="AA90" s="116">
        <f>IF($G90=Paramètres!D$23,$D90,0)</f>
        <v>0</v>
      </c>
      <c r="AB90" s="116">
        <f>IF($G90=Paramètres!D$25,$D90,0)</f>
        <v>0</v>
      </c>
      <c r="AC90" s="116">
        <f>IF($G90=Paramètres!D$26,$D90,0)</f>
        <v>0</v>
      </c>
      <c r="AD90" s="116">
        <f>IF($G90=Paramètres!D$27,$D90,0)</f>
        <v>0</v>
      </c>
      <c r="AE90" s="116">
        <f>IF($G90=Paramètres!D$28,$D90,0)</f>
        <v>0</v>
      </c>
      <c r="AF90" s="116">
        <f>IF($G90=Paramètres!D$29,$D90,0)</f>
        <v>0</v>
      </c>
      <c r="AG90" s="116">
        <f>IF($G90=Paramètres!E$21,$D90,0)</f>
        <v>0</v>
      </c>
      <c r="AH90" s="116">
        <f>IF($G90=Paramètres!E$22,$D90,0)</f>
        <v>0</v>
      </c>
      <c r="AI90" s="116">
        <f>IF($G90=Paramètres!E$23,$D90,0)</f>
        <v>0</v>
      </c>
      <c r="AJ90" s="116">
        <f>IF($G90=Paramètres!E$24,$D90,0)</f>
        <v>0</v>
      </c>
      <c r="AK90" s="116">
        <f>IF($G90=Paramètres!E$25,$D90,0)</f>
        <v>0</v>
      </c>
      <c r="AL90" s="116">
        <f>IF($G90=Paramètres!F$21,$D90,0)</f>
        <v>0</v>
      </c>
      <c r="AM90" s="116">
        <f>IF($G90=Paramètres!F$22,$D90,0)</f>
        <v>0</v>
      </c>
      <c r="AN90" s="116">
        <f>IF($G90=Paramètres!F$23,$D90,0)</f>
        <v>0</v>
      </c>
      <c r="AO90" s="116">
        <f>IF($G90=Paramètres!F$24,$D90,0)</f>
        <v>0</v>
      </c>
      <c r="AP90" s="116">
        <f t="shared" si="59"/>
        <v>0</v>
      </c>
      <c r="AQ90" s="116">
        <f t="shared" si="60"/>
        <v>0</v>
      </c>
      <c r="AR90" s="116">
        <f>IF($G90=Paramètres!I$21,$D90,0)</f>
        <v>0</v>
      </c>
      <c r="AS90" s="116">
        <f>IF($G90=Paramètres!I$22,$D90,0)</f>
        <v>0</v>
      </c>
      <c r="AT90" s="116">
        <f>IF($G90=Paramètres!I$23,$D90,0)</f>
        <v>0</v>
      </c>
      <c r="AU90" s="116">
        <f t="shared" si="61"/>
        <v>0</v>
      </c>
      <c r="AV90" s="116">
        <f t="shared" si="62"/>
        <v>0</v>
      </c>
      <c r="AW90" s="116">
        <f t="shared" si="63"/>
        <v>0</v>
      </c>
      <c r="AX90" s="116">
        <f t="shared" si="64"/>
        <v>0</v>
      </c>
      <c r="AY90" s="116">
        <f t="shared" si="65"/>
        <v>0</v>
      </c>
      <c r="AZ90" s="116">
        <f t="shared" si="66"/>
        <v>0</v>
      </c>
      <c r="BA90" s="116">
        <f t="shared" si="67"/>
        <v>0</v>
      </c>
      <c r="BB90" s="116">
        <f t="shared" si="68"/>
        <v>0</v>
      </c>
      <c r="BC90" s="116">
        <f t="shared" si="69"/>
        <v>0</v>
      </c>
      <c r="BD90" s="116">
        <f t="shared" si="70"/>
        <v>0</v>
      </c>
      <c r="BE90" s="116">
        <f t="shared" si="71"/>
        <v>0</v>
      </c>
      <c r="BF90" s="116">
        <f t="shared" si="72"/>
        <v>0</v>
      </c>
      <c r="BG90" s="116">
        <f t="shared" si="73"/>
        <v>0</v>
      </c>
      <c r="BH90" s="116">
        <f t="shared" si="74"/>
        <v>0</v>
      </c>
      <c r="BI90" s="116">
        <f t="shared" si="75"/>
        <v>0</v>
      </c>
      <c r="BJ90" s="116">
        <f t="shared" si="76"/>
        <v>0</v>
      </c>
      <c r="BK90" s="116">
        <f t="shared" si="77"/>
        <v>0</v>
      </c>
      <c r="BL90" s="116">
        <f t="shared" si="78"/>
        <v>0</v>
      </c>
      <c r="BM90" s="116">
        <f t="shared" si="79"/>
        <v>0</v>
      </c>
      <c r="BN90" s="116">
        <f t="shared" si="80"/>
        <v>0</v>
      </c>
      <c r="BO90" s="116">
        <f t="shared" si="81"/>
        <v>0</v>
      </c>
      <c r="BP90" s="116">
        <f t="shared" si="82"/>
        <v>0</v>
      </c>
      <c r="BQ90" s="116">
        <f t="shared" si="83"/>
        <v>0</v>
      </c>
      <c r="BR90" s="116">
        <f t="shared" si="84"/>
        <v>0</v>
      </c>
      <c r="BS90" s="116">
        <f t="shared" si="85"/>
        <v>0</v>
      </c>
    </row>
    <row r="91" spans="6:71">
      <c r="F91" s="109"/>
      <c r="J91" s="110" t="str">
        <f t="shared" si="58"/>
        <v>Transferts</v>
      </c>
      <c r="K91" s="116">
        <f>IF(MONTH($B91)=1,IF($G91=Paramètres!F$22,$D91,0),0)</f>
        <v>0</v>
      </c>
      <c r="L91" s="116">
        <f>IF(MONTH($B91)=2,IF($G91=Paramètres!$F$22,$D91,0),0)</f>
        <v>0</v>
      </c>
      <c r="M91" s="116">
        <f>IF(MONTH($B91)=3,IF($G91=Paramètres!$F$22,$D91,0),0)</f>
        <v>0</v>
      </c>
      <c r="N91" s="116">
        <f>IF(MONTH($B91)=4,IF($G91=Paramètres!$F$22,$D91,0),0)</f>
        <v>0</v>
      </c>
      <c r="O91" s="116">
        <f>IF(MONTH($B91)=5,IF($G91=Paramètres!$F$22,$D91,0),0)</f>
        <v>0</v>
      </c>
      <c r="P91" s="116">
        <f>IF(MONTH($B91)=6,IF($G91=Paramètres!$F$22,$D91,0),0)</f>
        <v>0</v>
      </c>
      <c r="Q91" s="116">
        <f>IF(MONTH($B91)=9,IF($G91=Paramètres!$F$22,$D91,0),0)</f>
        <v>0</v>
      </c>
      <c r="R91" s="116">
        <f>IF(MONTH($B91)=10,IF($G91=Paramètres!$F$22,$D91,0),0)</f>
        <v>0</v>
      </c>
      <c r="S91" s="116">
        <f>IF(MONTH($B91)=11,IF($G91=Paramètres!$F$22,$D91,0),0)</f>
        <v>0</v>
      </c>
      <c r="T91" s="116">
        <f>IF(MONTH($B91)=30,IF($G91=Paramètres!$F$22,$D91,0),0)</f>
        <v>0</v>
      </c>
      <c r="U91" s="116">
        <f>IF(MONTH($A91)=11,IF($G91=Paramètres!$D$22,$D91,0),0)</f>
        <v>0</v>
      </c>
      <c r="V91" s="116">
        <f>IF(MONTH($A91)=12,IF($G91=Paramètres!$D$22,$D91,0),0)</f>
        <v>0</v>
      </c>
      <c r="W91" s="116">
        <f>IF(MONTH($A91)=2,IF($G91=Paramètres!$D$22,$D91,0),0)</f>
        <v>0</v>
      </c>
      <c r="X91" s="116">
        <f>IF(MONTH($A91)=4,IF($G91=Paramètres!$D$22,$D91,0),0)</f>
        <v>0</v>
      </c>
      <c r="Y91" s="116">
        <f>IF($G91=Paramètres!D$21,$D91,0)</f>
        <v>0</v>
      </c>
      <c r="Z91" s="116">
        <f>IF($G91=Paramètres!D$24,$D91,0)</f>
        <v>0</v>
      </c>
      <c r="AA91" s="116">
        <f>IF($G91=Paramètres!D$23,$D91,0)</f>
        <v>0</v>
      </c>
      <c r="AB91" s="116">
        <f>IF($G91=Paramètres!D$25,$D91,0)</f>
        <v>0</v>
      </c>
      <c r="AC91" s="116">
        <f>IF($G91=Paramètres!D$26,$D91,0)</f>
        <v>0</v>
      </c>
      <c r="AD91" s="116">
        <f>IF($G91=Paramètres!D$27,$D91,0)</f>
        <v>0</v>
      </c>
      <c r="AE91" s="116">
        <f>IF($G91=Paramètres!D$28,$D91,0)</f>
        <v>0</v>
      </c>
      <c r="AF91" s="116">
        <f>IF($G91=Paramètres!D$29,$D91,0)</f>
        <v>0</v>
      </c>
      <c r="AG91" s="116">
        <f>IF($G91=Paramètres!E$21,$D91,0)</f>
        <v>0</v>
      </c>
      <c r="AH91" s="116">
        <f>IF($G91=Paramètres!E$22,$D91,0)</f>
        <v>0</v>
      </c>
      <c r="AI91" s="116">
        <f>IF($G91=Paramètres!E$23,$D91,0)</f>
        <v>0</v>
      </c>
      <c r="AJ91" s="116">
        <f>IF($G91=Paramètres!E$24,$D91,0)</f>
        <v>0</v>
      </c>
      <c r="AK91" s="116">
        <f>IF($G91=Paramètres!E$25,$D91,0)</f>
        <v>0</v>
      </c>
      <c r="AL91" s="116">
        <f>IF($G91=Paramètres!F$21,$D91,0)</f>
        <v>0</v>
      </c>
      <c r="AM91" s="116">
        <f>IF($G91=Paramètres!F$22,$D91,0)</f>
        <v>0</v>
      </c>
      <c r="AN91" s="116">
        <f>IF($G91=Paramètres!F$23,$D91,0)</f>
        <v>0</v>
      </c>
      <c r="AO91" s="116">
        <f>IF($G91=Paramètres!F$24,$D91,0)</f>
        <v>0</v>
      </c>
      <c r="AP91" s="116">
        <f t="shared" si="59"/>
        <v>0</v>
      </c>
      <c r="AQ91" s="116">
        <f t="shared" si="60"/>
        <v>0</v>
      </c>
      <c r="AR91" s="116">
        <f>IF($G91=Paramètres!I$21,$D91,0)</f>
        <v>0</v>
      </c>
      <c r="AS91" s="116">
        <f>IF($G91=Paramètres!I$22,$D91,0)</f>
        <v>0</v>
      </c>
      <c r="AT91" s="116">
        <f>IF($G91=Paramètres!I$23,$D91,0)</f>
        <v>0</v>
      </c>
      <c r="AU91" s="116">
        <f t="shared" si="61"/>
        <v>0</v>
      </c>
      <c r="AV91" s="116">
        <f t="shared" si="62"/>
        <v>0</v>
      </c>
      <c r="AW91" s="116">
        <f t="shared" si="63"/>
        <v>0</v>
      </c>
      <c r="AX91" s="116">
        <f t="shared" si="64"/>
        <v>0</v>
      </c>
      <c r="AY91" s="116">
        <f t="shared" si="65"/>
        <v>0</v>
      </c>
      <c r="AZ91" s="116">
        <f t="shared" si="66"/>
        <v>0</v>
      </c>
      <c r="BA91" s="116">
        <f t="shared" si="67"/>
        <v>0</v>
      </c>
      <c r="BB91" s="116">
        <f t="shared" si="68"/>
        <v>0</v>
      </c>
      <c r="BC91" s="116">
        <f t="shared" si="69"/>
        <v>0</v>
      </c>
      <c r="BD91" s="116">
        <f t="shared" si="70"/>
        <v>0</v>
      </c>
      <c r="BE91" s="116">
        <f t="shared" si="71"/>
        <v>0</v>
      </c>
      <c r="BF91" s="116">
        <f t="shared" si="72"/>
        <v>0</v>
      </c>
      <c r="BG91" s="116">
        <f t="shared" si="73"/>
        <v>0</v>
      </c>
      <c r="BH91" s="116">
        <f t="shared" si="74"/>
        <v>0</v>
      </c>
      <c r="BI91" s="116">
        <f t="shared" si="75"/>
        <v>0</v>
      </c>
      <c r="BJ91" s="116">
        <f t="shared" si="76"/>
        <v>0</v>
      </c>
      <c r="BK91" s="116">
        <f t="shared" si="77"/>
        <v>0</v>
      </c>
      <c r="BL91" s="116">
        <f t="shared" si="78"/>
        <v>0</v>
      </c>
      <c r="BM91" s="116">
        <f t="shared" si="79"/>
        <v>0</v>
      </c>
      <c r="BN91" s="116">
        <f t="shared" si="80"/>
        <v>0</v>
      </c>
      <c r="BO91" s="116">
        <f t="shared" si="81"/>
        <v>0</v>
      </c>
      <c r="BP91" s="116">
        <f t="shared" si="82"/>
        <v>0</v>
      </c>
      <c r="BQ91" s="116">
        <f t="shared" si="83"/>
        <v>0</v>
      </c>
      <c r="BR91" s="116">
        <f t="shared" si="84"/>
        <v>0</v>
      </c>
      <c r="BS91" s="116">
        <f t="shared" si="85"/>
        <v>0</v>
      </c>
    </row>
    <row r="92" spans="6:71">
      <c r="F92" s="109"/>
      <c r="J92" s="110" t="str">
        <f t="shared" si="58"/>
        <v>Transferts</v>
      </c>
      <c r="K92" s="116">
        <f>IF(MONTH($B92)=1,IF($G92=Paramètres!F$22,$D92,0),0)</f>
        <v>0</v>
      </c>
      <c r="L92" s="116">
        <f>IF(MONTH($B92)=2,IF($G92=Paramètres!$F$22,$D92,0),0)</f>
        <v>0</v>
      </c>
      <c r="M92" s="116">
        <f>IF(MONTH($B92)=3,IF($G92=Paramètres!$F$22,$D92,0),0)</f>
        <v>0</v>
      </c>
      <c r="N92" s="116">
        <f>IF(MONTH($B92)=4,IF($G92=Paramètres!$F$22,$D92,0),0)</f>
        <v>0</v>
      </c>
      <c r="O92" s="116">
        <f>IF(MONTH($B92)=5,IF($G92=Paramètres!$F$22,$D92,0),0)</f>
        <v>0</v>
      </c>
      <c r="P92" s="116">
        <f>IF(MONTH($B92)=6,IF($G92=Paramètres!$F$22,$D92,0),0)</f>
        <v>0</v>
      </c>
      <c r="Q92" s="116">
        <f>IF(MONTH($B92)=9,IF($G92=Paramètres!$F$22,$D92,0),0)</f>
        <v>0</v>
      </c>
      <c r="R92" s="116">
        <f>IF(MONTH($B92)=10,IF($G92=Paramètres!$F$22,$D92,0),0)</f>
        <v>0</v>
      </c>
      <c r="S92" s="116">
        <f>IF(MONTH($B92)=11,IF($G92=Paramètres!$F$22,$D92,0),0)</f>
        <v>0</v>
      </c>
      <c r="T92" s="116">
        <f>IF(MONTH($B92)=30,IF($G92=Paramètres!$F$22,$D92,0),0)</f>
        <v>0</v>
      </c>
      <c r="U92" s="116">
        <f>IF(MONTH($A92)=11,IF($G92=Paramètres!$D$22,$D92,0),0)</f>
        <v>0</v>
      </c>
      <c r="V92" s="116">
        <f>IF(MONTH($A92)=12,IF($G92=Paramètres!$D$22,$D92,0),0)</f>
        <v>0</v>
      </c>
      <c r="W92" s="116">
        <f>IF(MONTH($A92)=2,IF($G92=Paramètres!$D$22,$D92,0),0)</f>
        <v>0</v>
      </c>
      <c r="X92" s="116">
        <f>IF(MONTH($A92)=4,IF($G92=Paramètres!$D$22,$D92,0),0)</f>
        <v>0</v>
      </c>
      <c r="Y92" s="116">
        <f>IF($G92=Paramètres!D$21,$D92,0)</f>
        <v>0</v>
      </c>
      <c r="Z92" s="116">
        <f>IF($G92=Paramètres!D$24,$D92,0)</f>
        <v>0</v>
      </c>
      <c r="AA92" s="116">
        <f>IF($G92=Paramètres!D$23,$D92,0)</f>
        <v>0</v>
      </c>
      <c r="AB92" s="116">
        <f>IF($G92=Paramètres!D$25,$D92,0)</f>
        <v>0</v>
      </c>
      <c r="AC92" s="116">
        <f>IF($G92=Paramètres!D$26,$D92,0)</f>
        <v>0</v>
      </c>
      <c r="AD92" s="116">
        <f>IF($G92=Paramètres!D$27,$D92,0)</f>
        <v>0</v>
      </c>
      <c r="AE92" s="116">
        <f>IF($G92=Paramètres!D$28,$D92,0)</f>
        <v>0</v>
      </c>
      <c r="AF92" s="116">
        <f>IF($G92=Paramètres!D$29,$D92,0)</f>
        <v>0</v>
      </c>
      <c r="AG92" s="116">
        <f>IF($G92=Paramètres!E$21,$D92,0)</f>
        <v>0</v>
      </c>
      <c r="AH92" s="116">
        <f>IF($G92=Paramètres!E$22,$D92,0)</f>
        <v>0</v>
      </c>
      <c r="AI92" s="116">
        <f>IF($G92=Paramètres!E$23,$D92,0)</f>
        <v>0</v>
      </c>
      <c r="AJ92" s="116">
        <f>IF($G92=Paramètres!E$24,$D92,0)</f>
        <v>0</v>
      </c>
      <c r="AK92" s="116">
        <f>IF($G92=Paramètres!E$25,$D92,0)</f>
        <v>0</v>
      </c>
      <c r="AL92" s="116">
        <f>IF($G92=Paramètres!F$21,$D92,0)</f>
        <v>0</v>
      </c>
      <c r="AM92" s="116">
        <f>IF($G92=Paramètres!F$22,$D92,0)</f>
        <v>0</v>
      </c>
      <c r="AN92" s="116">
        <f>IF($G92=Paramètres!F$23,$D92,0)</f>
        <v>0</v>
      </c>
      <c r="AO92" s="116">
        <f>IF($G92=Paramètres!F$24,$D92,0)</f>
        <v>0</v>
      </c>
      <c r="AP92" s="116">
        <f t="shared" si="59"/>
        <v>0</v>
      </c>
      <c r="AQ92" s="116">
        <f t="shared" si="60"/>
        <v>0</v>
      </c>
      <c r="AR92" s="116">
        <f>IF($G92=Paramètres!I$21,$D92,0)</f>
        <v>0</v>
      </c>
      <c r="AS92" s="116">
        <f>IF($G92=Paramètres!I$22,$D92,0)</f>
        <v>0</v>
      </c>
      <c r="AT92" s="116">
        <f>IF($G92=Paramètres!I$23,$D92,0)</f>
        <v>0</v>
      </c>
      <c r="AU92" s="116">
        <f t="shared" si="61"/>
        <v>0</v>
      </c>
      <c r="AV92" s="116">
        <f t="shared" si="62"/>
        <v>0</v>
      </c>
      <c r="AW92" s="116">
        <f t="shared" si="63"/>
        <v>0</v>
      </c>
      <c r="AX92" s="116">
        <f t="shared" si="64"/>
        <v>0</v>
      </c>
      <c r="AY92" s="116">
        <f t="shared" si="65"/>
        <v>0</v>
      </c>
      <c r="AZ92" s="116">
        <f t="shared" si="66"/>
        <v>0</v>
      </c>
      <c r="BA92" s="116">
        <f t="shared" si="67"/>
        <v>0</v>
      </c>
      <c r="BB92" s="116">
        <f t="shared" si="68"/>
        <v>0</v>
      </c>
      <c r="BC92" s="116">
        <f t="shared" si="69"/>
        <v>0</v>
      </c>
      <c r="BD92" s="116">
        <f t="shared" si="70"/>
        <v>0</v>
      </c>
      <c r="BE92" s="116">
        <f t="shared" si="71"/>
        <v>0</v>
      </c>
      <c r="BF92" s="116">
        <f t="shared" si="72"/>
        <v>0</v>
      </c>
      <c r="BG92" s="116">
        <f t="shared" si="73"/>
        <v>0</v>
      </c>
      <c r="BH92" s="116">
        <f t="shared" si="74"/>
        <v>0</v>
      </c>
      <c r="BI92" s="116">
        <f t="shared" si="75"/>
        <v>0</v>
      </c>
      <c r="BJ92" s="116">
        <f t="shared" si="76"/>
        <v>0</v>
      </c>
      <c r="BK92" s="116">
        <f t="shared" si="77"/>
        <v>0</v>
      </c>
      <c r="BL92" s="116">
        <f t="shared" si="78"/>
        <v>0</v>
      </c>
      <c r="BM92" s="116">
        <f t="shared" si="79"/>
        <v>0</v>
      </c>
      <c r="BN92" s="116">
        <f t="shared" si="80"/>
        <v>0</v>
      </c>
      <c r="BO92" s="116">
        <f t="shared" si="81"/>
        <v>0</v>
      </c>
      <c r="BP92" s="116">
        <f t="shared" si="82"/>
        <v>0</v>
      </c>
      <c r="BQ92" s="116">
        <f t="shared" si="83"/>
        <v>0</v>
      </c>
      <c r="BR92" s="116">
        <f t="shared" si="84"/>
        <v>0</v>
      </c>
      <c r="BS92" s="116">
        <f t="shared" si="85"/>
        <v>0</v>
      </c>
    </row>
    <row r="93" spans="6:71">
      <c r="F93" s="109"/>
      <c r="J93" s="110" t="str">
        <f t="shared" si="58"/>
        <v>Transferts</v>
      </c>
      <c r="K93" s="116">
        <f>IF(MONTH($B93)=1,IF($G93=Paramètres!F$22,$D93,0),0)</f>
        <v>0</v>
      </c>
      <c r="L93" s="116">
        <f>IF(MONTH($B93)=2,IF($G93=Paramètres!$F$22,$D93,0),0)</f>
        <v>0</v>
      </c>
      <c r="M93" s="116">
        <f>IF(MONTH($B93)=3,IF($G93=Paramètres!$F$22,$D93,0),0)</f>
        <v>0</v>
      </c>
      <c r="N93" s="116">
        <f>IF(MONTH($B93)=4,IF($G93=Paramètres!$F$22,$D93,0),0)</f>
        <v>0</v>
      </c>
      <c r="O93" s="116">
        <f>IF(MONTH($B93)=5,IF($G93=Paramètres!$F$22,$D93,0),0)</f>
        <v>0</v>
      </c>
      <c r="P93" s="116">
        <f>IF(MONTH($B93)=6,IF($G93=Paramètres!$F$22,$D93,0),0)</f>
        <v>0</v>
      </c>
      <c r="Q93" s="116">
        <f>IF(MONTH($B93)=9,IF($G93=Paramètres!$F$22,$D93,0),0)</f>
        <v>0</v>
      </c>
      <c r="R93" s="116">
        <f>IF(MONTH($B93)=10,IF($G93=Paramètres!$F$22,$D93,0),0)</f>
        <v>0</v>
      </c>
      <c r="S93" s="116">
        <f>IF(MONTH($B93)=11,IF($G93=Paramètres!$F$22,$D93,0),0)</f>
        <v>0</v>
      </c>
      <c r="T93" s="116">
        <f>IF(MONTH($B93)=30,IF($G93=Paramètres!$F$22,$D93,0),0)</f>
        <v>0</v>
      </c>
      <c r="U93" s="116">
        <f>IF(MONTH($A93)=11,IF($G93=Paramètres!$D$22,$D93,0),0)</f>
        <v>0</v>
      </c>
      <c r="V93" s="116">
        <f>IF(MONTH($A93)=12,IF($G93=Paramètres!$D$22,$D93,0),0)</f>
        <v>0</v>
      </c>
      <c r="W93" s="116">
        <f>IF(MONTH($A93)=2,IF($G93=Paramètres!$D$22,$D93,0),0)</f>
        <v>0</v>
      </c>
      <c r="X93" s="116">
        <f>IF(MONTH($A93)=4,IF($G93=Paramètres!$D$22,$D93,0),0)</f>
        <v>0</v>
      </c>
      <c r="Y93" s="116">
        <f>IF($G93=Paramètres!D$21,$D93,0)</f>
        <v>0</v>
      </c>
      <c r="Z93" s="116">
        <f>IF($G93=Paramètres!D$24,$D93,0)</f>
        <v>0</v>
      </c>
      <c r="AA93" s="116">
        <f>IF($G93=Paramètres!D$23,$D93,0)</f>
        <v>0</v>
      </c>
      <c r="AB93" s="116">
        <f>IF($G93=Paramètres!D$25,$D93,0)</f>
        <v>0</v>
      </c>
      <c r="AC93" s="116">
        <f>IF($G93=Paramètres!D$26,$D93,0)</f>
        <v>0</v>
      </c>
      <c r="AD93" s="116">
        <f>IF($G93=Paramètres!D$27,$D93,0)</f>
        <v>0</v>
      </c>
      <c r="AE93" s="116">
        <f>IF($G93=Paramètres!D$28,$D93,0)</f>
        <v>0</v>
      </c>
      <c r="AF93" s="116">
        <f>IF($G93=Paramètres!D$29,$D93,0)</f>
        <v>0</v>
      </c>
      <c r="AG93" s="116">
        <f>IF($G93=Paramètres!E$21,$D93,0)</f>
        <v>0</v>
      </c>
      <c r="AH93" s="116">
        <f>IF($G93=Paramètres!E$22,$D93,0)</f>
        <v>0</v>
      </c>
      <c r="AI93" s="116">
        <f>IF($G93=Paramètres!E$23,$D93,0)</f>
        <v>0</v>
      </c>
      <c r="AJ93" s="116">
        <f>IF($G93=Paramètres!E$24,$D93,0)</f>
        <v>0</v>
      </c>
      <c r="AK93" s="116">
        <f>IF($G93=Paramètres!E$25,$D93,0)</f>
        <v>0</v>
      </c>
      <c r="AL93" s="116">
        <f>IF($G93=Paramètres!F$21,$D93,0)</f>
        <v>0</v>
      </c>
      <c r="AM93" s="116">
        <f>IF($G93=Paramètres!F$22,$D93,0)</f>
        <v>0</v>
      </c>
      <c r="AN93" s="116">
        <f>IF($G93=Paramètres!F$23,$D93,0)</f>
        <v>0</v>
      </c>
      <c r="AO93" s="116">
        <f>IF($G93=Paramètres!F$24,$D93,0)</f>
        <v>0</v>
      </c>
      <c r="AP93" s="116">
        <f t="shared" si="59"/>
        <v>0</v>
      </c>
      <c r="AQ93" s="116">
        <f t="shared" si="60"/>
        <v>0</v>
      </c>
      <c r="AR93" s="116">
        <f>IF($G93=Paramètres!I$21,$D93,0)</f>
        <v>0</v>
      </c>
      <c r="AS93" s="116">
        <f>IF($G93=Paramètres!I$22,$D93,0)</f>
        <v>0</v>
      </c>
      <c r="AT93" s="116">
        <f>IF($G93=Paramètres!I$23,$D93,0)</f>
        <v>0</v>
      </c>
      <c r="AU93" s="116">
        <f t="shared" si="61"/>
        <v>0</v>
      </c>
      <c r="AV93" s="116">
        <f t="shared" si="62"/>
        <v>0</v>
      </c>
      <c r="AW93" s="116">
        <f t="shared" si="63"/>
        <v>0</v>
      </c>
      <c r="AX93" s="116">
        <f t="shared" si="64"/>
        <v>0</v>
      </c>
      <c r="AY93" s="116">
        <f t="shared" si="65"/>
        <v>0</v>
      </c>
      <c r="AZ93" s="116">
        <f t="shared" si="66"/>
        <v>0</v>
      </c>
      <c r="BA93" s="116">
        <f t="shared" si="67"/>
        <v>0</v>
      </c>
      <c r="BB93" s="116">
        <f t="shared" si="68"/>
        <v>0</v>
      </c>
      <c r="BC93" s="116">
        <f t="shared" si="69"/>
        <v>0</v>
      </c>
      <c r="BD93" s="116">
        <f t="shared" si="70"/>
        <v>0</v>
      </c>
      <c r="BE93" s="116">
        <f t="shared" si="71"/>
        <v>0</v>
      </c>
      <c r="BF93" s="116">
        <f t="shared" si="72"/>
        <v>0</v>
      </c>
      <c r="BG93" s="116">
        <f t="shared" si="73"/>
        <v>0</v>
      </c>
      <c r="BH93" s="116">
        <f t="shared" si="74"/>
        <v>0</v>
      </c>
      <c r="BI93" s="116">
        <f t="shared" si="75"/>
        <v>0</v>
      </c>
      <c r="BJ93" s="116">
        <f t="shared" si="76"/>
        <v>0</v>
      </c>
      <c r="BK93" s="116">
        <f t="shared" si="77"/>
        <v>0</v>
      </c>
      <c r="BL93" s="116">
        <f t="shared" si="78"/>
        <v>0</v>
      </c>
      <c r="BM93" s="116">
        <f t="shared" si="79"/>
        <v>0</v>
      </c>
      <c r="BN93" s="116">
        <f t="shared" si="80"/>
        <v>0</v>
      </c>
      <c r="BO93" s="116">
        <f t="shared" si="81"/>
        <v>0</v>
      </c>
      <c r="BP93" s="116">
        <f t="shared" si="82"/>
        <v>0</v>
      </c>
      <c r="BQ93" s="116">
        <f t="shared" si="83"/>
        <v>0</v>
      </c>
      <c r="BR93" s="116">
        <f t="shared" si="84"/>
        <v>0</v>
      </c>
      <c r="BS93" s="116">
        <f t="shared" si="85"/>
        <v>0</v>
      </c>
    </row>
    <row r="94" spans="6:71">
      <c r="F94" s="109"/>
      <c r="J94" s="110" t="str">
        <f t="shared" si="58"/>
        <v>Transferts</v>
      </c>
      <c r="K94" s="116">
        <f>IF(MONTH($B94)=1,IF($G94=Paramètres!F$22,$D94,0),0)</f>
        <v>0</v>
      </c>
      <c r="L94" s="116">
        <f>IF(MONTH($B94)=2,IF($G94=Paramètres!$F$22,$D94,0),0)</f>
        <v>0</v>
      </c>
      <c r="M94" s="116">
        <f>IF(MONTH($B94)=3,IF($G94=Paramètres!$F$22,$D94,0),0)</f>
        <v>0</v>
      </c>
      <c r="N94" s="116">
        <f>IF(MONTH($B94)=4,IF($G94=Paramètres!$F$22,$D94,0),0)</f>
        <v>0</v>
      </c>
      <c r="O94" s="116">
        <f>IF(MONTH($B94)=5,IF($G94=Paramètres!$F$22,$D94,0),0)</f>
        <v>0</v>
      </c>
      <c r="P94" s="116">
        <f>IF(MONTH($B94)=6,IF($G94=Paramètres!$F$22,$D94,0),0)</f>
        <v>0</v>
      </c>
      <c r="Q94" s="116">
        <f>IF(MONTH($B94)=9,IF($G94=Paramètres!$F$22,$D94,0),0)</f>
        <v>0</v>
      </c>
      <c r="R94" s="116">
        <f>IF(MONTH($B94)=10,IF($G94=Paramètres!$F$22,$D94,0),0)</f>
        <v>0</v>
      </c>
      <c r="S94" s="116">
        <f>IF(MONTH($B94)=11,IF($G94=Paramètres!$F$22,$D94,0),0)</f>
        <v>0</v>
      </c>
      <c r="T94" s="116">
        <f>IF(MONTH($B94)=30,IF($G94=Paramètres!$F$22,$D94,0),0)</f>
        <v>0</v>
      </c>
      <c r="U94" s="116">
        <f>IF(MONTH($A94)=11,IF($G94=Paramètres!$D$22,$D94,0),0)</f>
        <v>0</v>
      </c>
      <c r="V94" s="116">
        <f>IF(MONTH($A94)=12,IF($G94=Paramètres!$D$22,$D94,0),0)</f>
        <v>0</v>
      </c>
      <c r="W94" s="116">
        <f>IF(MONTH($A94)=2,IF($G94=Paramètres!$D$22,$D94,0),0)</f>
        <v>0</v>
      </c>
      <c r="X94" s="116">
        <f>IF(MONTH($A94)=4,IF($G94=Paramètres!$D$22,$D94,0),0)</f>
        <v>0</v>
      </c>
      <c r="Y94" s="116">
        <f>IF($G94=Paramètres!D$21,$D94,0)</f>
        <v>0</v>
      </c>
      <c r="Z94" s="116">
        <f>IF($G94=Paramètres!D$24,$D94,0)</f>
        <v>0</v>
      </c>
      <c r="AA94" s="116">
        <f>IF($G94=Paramètres!D$23,$D94,0)</f>
        <v>0</v>
      </c>
      <c r="AB94" s="116">
        <f>IF($G94=Paramètres!D$25,$D94,0)</f>
        <v>0</v>
      </c>
      <c r="AC94" s="116">
        <f>IF($G94=Paramètres!D$26,$D94,0)</f>
        <v>0</v>
      </c>
      <c r="AD94" s="116">
        <f>IF($G94=Paramètres!D$27,$D94,0)</f>
        <v>0</v>
      </c>
      <c r="AE94" s="116">
        <f>IF($G94=Paramètres!D$28,$D94,0)</f>
        <v>0</v>
      </c>
      <c r="AF94" s="116">
        <f>IF($G94=Paramètres!D$29,$D94,0)</f>
        <v>0</v>
      </c>
      <c r="AG94" s="116">
        <f>IF($G94=Paramètres!E$21,$D94,0)</f>
        <v>0</v>
      </c>
      <c r="AH94" s="116">
        <f>IF($G94=Paramètres!E$22,$D94,0)</f>
        <v>0</v>
      </c>
      <c r="AI94" s="116">
        <f>IF($G94=Paramètres!E$23,$D94,0)</f>
        <v>0</v>
      </c>
      <c r="AJ94" s="116">
        <f>IF($G94=Paramètres!E$24,$D94,0)</f>
        <v>0</v>
      </c>
      <c r="AK94" s="116">
        <f>IF($G94=Paramètres!E$25,$D94,0)</f>
        <v>0</v>
      </c>
      <c r="AL94" s="116">
        <f>IF($G94=Paramètres!F$21,$D94,0)</f>
        <v>0</v>
      </c>
      <c r="AM94" s="116">
        <f>IF($G94=Paramètres!F$22,$D94,0)</f>
        <v>0</v>
      </c>
      <c r="AN94" s="116">
        <f>IF($G94=Paramètres!F$23,$D94,0)</f>
        <v>0</v>
      </c>
      <c r="AO94" s="116">
        <f>IF($G94=Paramètres!F$24,$D94,0)</f>
        <v>0</v>
      </c>
      <c r="AP94" s="116">
        <f t="shared" si="59"/>
        <v>0</v>
      </c>
      <c r="AQ94" s="116">
        <f t="shared" si="60"/>
        <v>0</v>
      </c>
      <c r="AR94" s="116">
        <f>IF($G94=Paramètres!I$21,$D94,0)</f>
        <v>0</v>
      </c>
      <c r="AS94" s="116">
        <f>IF($G94=Paramètres!I$22,$D94,0)</f>
        <v>0</v>
      </c>
      <c r="AT94" s="116">
        <f>IF($G94=Paramètres!I$23,$D94,0)</f>
        <v>0</v>
      </c>
      <c r="AU94" s="116">
        <f t="shared" si="61"/>
        <v>0</v>
      </c>
      <c r="AV94" s="116">
        <f t="shared" si="62"/>
        <v>0</v>
      </c>
      <c r="AW94" s="116">
        <f t="shared" si="63"/>
        <v>0</v>
      </c>
      <c r="AX94" s="116">
        <f t="shared" si="64"/>
        <v>0</v>
      </c>
      <c r="AY94" s="116">
        <f t="shared" si="65"/>
        <v>0</v>
      </c>
      <c r="AZ94" s="116">
        <f t="shared" si="66"/>
        <v>0</v>
      </c>
      <c r="BA94" s="116">
        <f t="shared" si="67"/>
        <v>0</v>
      </c>
      <c r="BB94" s="116">
        <f t="shared" si="68"/>
        <v>0</v>
      </c>
      <c r="BC94" s="116">
        <f t="shared" si="69"/>
        <v>0</v>
      </c>
      <c r="BD94" s="116">
        <f t="shared" si="70"/>
        <v>0</v>
      </c>
      <c r="BE94" s="116">
        <f t="shared" si="71"/>
        <v>0</v>
      </c>
      <c r="BF94" s="116">
        <f t="shared" si="72"/>
        <v>0</v>
      </c>
      <c r="BG94" s="116">
        <f t="shared" si="73"/>
        <v>0</v>
      </c>
      <c r="BH94" s="116">
        <f t="shared" si="74"/>
        <v>0</v>
      </c>
      <c r="BI94" s="116">
        <f t="shared" si="75"/>
        <v>0</v>
      </c>
      <c r="BJ94" s="116">
        <f t="shared" si="76"/>
        <v>0</v>
      </c>
      <c r="BK94" s="116">
        <f t="shared" si="77"/>
        <v>0</v>
      </c>
      <c r="BL94" s="116">
        <f t="shared" si="78"/>
        <v>0</v>
      </c>
      <c r="BM94" s="116">
        <f t="shared" si="79"/>
        <v>0</v>
      </c>
      <c r="BN94" s="116">
        <f t="shared" si="80"/>
        <v>0</v>
      </c>
      <c r="BO94" s="116">
        <f t="shared" si="81"/>
        <v>0</v>
      </c>
      <c r="BP94" s="116">
        <f t="shared" si="82"/>
        <v>0</v>
      </c>
      <c r="BQ94" s="116">
        <f t="shared" si="83"/>
        <v>0</v>
      </c>
      <c r="BR94" s="116">
        <f t="shared" si="84"/>
        <v>0</v>
      </c>
      <c r="BS94" s="116">
        <f t="shared" si="85"/>
        <v>0</v>
      </c>
    </row>
    <row r="95" spans="6:71">
      <c r="F95" s="109"/>
      <c r="J95" s="110" t="str">
        <f t="shared" si="58"/>
        <v>Transferts</v>
      </c>
      <c r="K95" s="116">
        <f>IF(MONTH($B95)=1,IF($G95=Paramètres!F$22,$D95,0),0)</f>
        <v>0</v>
      </c>
      <c r="L95" s="116">
        <f>IF(MONTH($B95)=2,IF($G95=Paramètres!$F$22,$D95,0),0)</f>
        <v>0</v>
      </c>
      <c r="M95" s="116">
        <f>IF(MONTH($B95)=3,IF($G95=Paramètres!$F$22,$D95,0),0)</f>
        <v>0</v>
      </c>
      <c r="N95" s="116">
        <f>IF(MONTH($B95)=4,IF($G95=Paramètres!$F$22,$D95,0),0)</f>
        <v>0</v>
      </c>
      <c r="O95" s="116">
        <f>IF(MONTH($B95)=5,IF($G95=Paramètres!$F$22,$D95,0),0)</f>
        <v>0</v>
      </c>
      <c r="P95" s="116">
        <f>IF(MONTH($B95)=6,IF($G95=Paramètres!$F$22,$D95,0),0)</f>
        <v>0</v>
      </c>
      <c r="Q95" s="116">
        <f>IF(MONTH($B95)=9,IF($G95=Paramètres!$F$22,$D95,0),0)</f>
        <v>0</v>
      </c>
      <c r="R95" s="116">
        <f>IF(MONTH($B95)=10,IF($G95=Paramètres!$F$22,$D95,0),0)</f>
        <v>0</v>
      </c>
      <c r="S95" s="116">
        <f>IF(MONTH($B95)=11,IF($G95=Paramètres!$F$22,$D95,0),0)</f>
        <v>0</v>
      </c>
      <c r="T95" s="116">
        <f>IF(MONTH($B95)=30,IF($G95=Paramètres!$F$22,$D95,0),0)</f>
        <v>0</v>
      </c>
      <c r="U95" s="116">
        <f>IF(MONTH($A95)=11,IF($G95=Paramètres!$D$22,$D95,0),0)</f>
        <v>0</v>
      </c>
      <c r="V95" s="116">
        <f>IF(MONTH($A95)=12,IF($G95=Paramètres!$D$22,$D95,0),0)</f>
        <v>0</v>
      </c>
      <c r="W95" s="116">
        <f>IF(MONTH($A95)=2,IF($G95=Paramètres!$D$22,$D95,0),0)</f>
        <v>0</v>
      </c>
      <c r="X95" s="116">
        <f>IF(MONTH($A95)=4,IF($G95=Paramètres!$D$22,$D95,0),0)</f>
        <v>0</v>
      </c>
      <c r="Y95" s="116">
        <f>IF($G95=Paramètres!D$21,$D95,0)</f>
        <v>0</v>
      </c>
      <c r="Z95" s="116">
        <f>IF($G95=Paramètres!D$24,$D95,0)</f>
        <v>0</v>
      </c>
      <c r="AA95" s="116">
        <f>IF($G95=Paramètres!D$23,$D95,0)</f>
        <v>0</v>
      </c>
      <c r="AB95" s="116">
        <f>IF($G95=Paramètres!D$25,$D95,0)</f>
        <v>0</v>
      </c>
      <c r="AC95" s="116">
        <f>IF($G95=Paramètres!D$26,$D95,0)</f>
        <v>0</v>
      </c>
      <c r="AD95" s="116">
        <f>IF($G95=Paramètres!D$27,$D95,0)</f>
        <v>0</v>
      </c>
      <c r="AE95" s="116">
        <f>IF($G95=Paramètres!D$28,$D95,0)</f>
        <v>0</v>
      </c>
      <c r="AF95" s="116">
        <f>IF($G95=Paramètres!D$29,$D95,0)</f>
        <v>0</v>
      </c>
      <c r="AG95" s="116">
        <f>IF($G95=Paramètres!E$21,$D95,0)</f>
        <v>0</v>
      </c>
      <c r="AH95" s="116">
        <f>IF($G95=Paramètres!E$22,$D95,0)</f>
        <v>0</v>
      </c>
      <c r="AI95" s="116">
        <f>IF($G95=Paramètres!E$23,$D95,0)</f>
        <v>0</v>
      </c>
      <c r="AJ95" s="116">
        <f>IF($G95=Paramètres!E$24,$D95,0)</f>
        <v>0</v>
      </c>
      <c r="AK95" s="116">
        <f>IF($G95=Paramètres!E$25,$D95,0)</f>
        <v>0</v>
      </c>
      <c r="AL95" s="116">
        <f>IF($G95=Paramètres!F$21,$D95,0)</f>
        <v>0</v>
      </c>
      <c r="AM95" s="116">
        <f>IF($G95=Paramètres!F$22,$D95,0)</f>
        <v>0</v>
      </c>
      <c r="AN95" s="116">
        <f>IF($G95=Paramètres!F$23,$D95,0)</f>
        <v>0</v>
      </c>
      <c r="AO95" s="116">
        <f>IF($G95=Paramètres!F$24,$D95,0)</f>
        <v>0</v>
      </c>
      <c r="AP95" s="116">
        <f t="shared" si="59"/>
        <v>0</v>
      </c>
      <c r="AQ95" s="116">
        <f t="shared" si="60"/>
        <v>0</v>
      </c>
      <c r="AR95" s="116">
        <f>IF($G95=Paramètres!I$21,$D95,0)</f>
        <v>0</v>
      </c>
      <c r="AS95" s="116">
        <f>IF($G95=Paramètres!I$22,$D95,0)</f>
        <v>0</v>
      </c>
      <c r="AT95" s="116">
        <f>IF($G95=Paramètres!I$23,$D95,0)</f>
        <v>0</v>
      </c>
      <c r="AU95" s="116">
        <f t="shared" si="61"/>
        <v>0</v>
      </c>
      <c r="AV95" s="116">
        <f t="shared" si="62"/>
        <v>0</v>
      </c>
      <c r="AW95" s="116">
        <f t="shared" si="63"/>
        <v>0</v>
      </c>
      <c r="AX95" s="116">
        <f t="shared" si="64"/>
        <v>0</v>
      </c>
      <c r="AY95" s="116">
        <f t="shared" si="65"/>
        <v>0</v>
      </c>
      <c r="AZ95" s="116">
        <f t="shared" si="66"/>
        <v>0</v>
      </c>
      <c r="BA95" s="116">
        <f t="shared" si="67"/>
        <v>0</v>
      </c>
      <c r="BB95" s="116">
        <f t="shared" si="68"/>
        <v>0</v>
      </c>
      <c r="BC95" s="116">
        <f t="shared" si="69"/>
        <v>0</v>
      </c>
      <c r="BD95" s="116">
        <f t="shared" si="70"/>
        <v>0</v>
      </c>
      <c r="BE95" s="116">
        <f t="shared" si="71"/>
        <v>0</v>
      </c>
      <c r="BF95" s="116">
        <f t="shared" si="72"/>
        <v>0</v>
      </c>
      <c r="BG95" s="116">
        <f t="shared" si="73"/>
        <v>0</v>
      </c>
      <c r="BH95" s="116">
        <f t="shared" si="74"/>
        <v>0</v>
      </c>
      <c r="BI95" s="116">
        <f t="shared" si="75"/>
        <v>0</v>
      </c>
      <c r="BJ95" s="116">
        <f t="shared" si="76"/>
        <v>0</v>
      </c>
      <c r="BK95" s="116">
        <f t="shared" si="77"/>
        <v>0</v>
      </c>
      <c r="BL95" s="116">
        <f t="shared" si="78"/>
        <v>0</v>
      </c>
      <c r="BM95" s="116">
        <f t="shared" si="79"/>
        <v>0</v>
      </c>
      <c r="BN95" s="116">
        <f t="shared" si="80"/>
        <v>0</v>
      </c>
      <c r="BO95" s="116">
        <f t="shared" si="81"/>
        <v>0</v>
      </c>
      <c r="BP95" s="116">
        <f t="shared" si="82"/>
        <v>0</v>
      </c>
      <c r="BQ95" s="116">
        <f t="shared" si="83"/>
        <v>0</v>
      </c>
      <c r="BR95" s="116">
        <f t="shared" si="84"/>
        <v>0</v>
      </c>
      <c r="BS95" s="116">
        <f t="shared" si="85"/>
        <v>0</v>
      </c>
    </row>
    <row r="96" spans="6:71">
      <c r="F96" s="109"/>
      <c r="J96" s="110" t="str">
        <f t="shared" si="58"/>
        <v>Transferts</v>
      </c>
      <c r="K96" s="116">
        <f>IF(MONTH($B96)=1,IF($G96=Paramètres!F$22,$D96,0),0)</f>
        <v>0</v>
      </c>
      <c r="L96" s="116">
        <f>IF(MONTH($B96)=2,IF($G96=Paramètres!$F$22,$D96,0),0)</f>
        <v>0</v>
      </c>
      <c r="M96" s="116">
        <f>IF(MONTH($B96)=3,IF($G96=Paramètres!$F$22,$D96,0),0)</f>
        <v>0</v>
      </c>
      <c r="N96" s="116">
        <f>IF(MONTH($B96)=4,IF($G96=Paramètres!$F$22,$D96,0),0)</f>
        <v>0</v>
      </c>
      <c r="O96" s="116">
        <f>IF(MONTH($B96)=5,IF($G96=Paramètres!$F$22,$D96,0),0)</f>
        <v>0</v>
      </c>
      <c r="P96" s="116">
        <f>IF(MONTH($B96)=6,IF($G96=Paramètres!$F$22,$D96,0),0)</f>
        <v>0</v>
      </c>
      <c r="Q96" s="116">
        <f>IF(MONTH($B96)=9,IF($G96=Paramètres!$F$22,$D96,0),0)</f>
        <v>0</v>
      </c>
      <c r="R96" s="116">
        <f>IF(MONTH($B96)=10,IF($G96=Paramètres!$F$22,$D96,0),0)</f>
        <v>0</v>
      </c>
      <c r="S96" s="116">
        <f>IF(MONTH($B96)=11,IF($G96=Paramètres!$F$22,$D96,0),0)</f>
        <v>0</v>
      </c>
      <c r="T96" s="116">
        <f>IF(MONTH($B96)=30,IF($G96=Paramètres!$F$22,$D96,0),0)</f>
        <v>0</v>
      </c>
      <c r="U96" s="116">
        <f>IF(MONTH($A96)=11,IF($G96=Paramètres!$D$22,$D96,0),0)</f>
        <v>0</v>
      </c>
      <c r="V96" s="116">
        <f>IF(MONTH($A96)=12,IF($G96=Paramètres!$D$22,$D96,0),0)</f>
        <v>0</v>
      </c>
      <c r="W96" s="116">
        <f>IF(MONTH($A96)=2,IF($G96=Paramètres!$D$22,$D96,0),0)</f>
        <v>0</v>
      </c>
      <c r="X96" s="116">
        <f>IF(MONTH($A96)=4,IF($G96=Paramètres!$D$22,$D96,0),0)</f>
        <v>0</v>
      </c>
      <c r="Y96" s="116">
        <f>IF($G96=Paramètres!D$21,$D96,0)</f>
        <v>0</v>
      </c>
      <c r="Z96" s="116">
        <f>IF($G96=Paramètres!D$24,$D96,0)</f>
        <v>0</v>
      </c>
      <c r="AA96" s="116">
        <f>IF($G96=Paramètres!D$23,$D96,0)</f>
        <v>0</v>
      </c>
      <c r="AB96" s="116">
        <f>IF($G96=Paramètres!D$25,$D96,0)</f>
        <v>0</v>
      </c>
      <c r="AC96" s="116">
        <f>IF($G96=Paramètres!D$26,$D96,0)</f>
        <v>0</v>
      </c>
      <c r="AD96" s="116">
        <f>IF($G96=Paramètres!D$27,$D96,0)</f>
        <v>0</v>
      </c>
      <c r="AE96" s="116">
        <f>IF($G96=Paramètres!D$28,$D96,0)</f>
        <v>0</v>
      </c>
      <c r="AF96" s="116">
        <f>IF($G96=Paramètres!D$29,$D96,0)</f>
        <v>0</v>
      </c>
      <c r="AG96" s="116">
        <f>IF($G96=Paramètres!E$21,$D96,0)</f>
        <v>0</v>
      </c>
      <c r="AH96" s="116">
        <f>IF($G96=Paramètres!E$22,$D96,0)</f>
        <v>0</v>
      </c>
      <c r="AI96" s="116">
        <f>IF($G96=Paramètres!E$23,$D96,0)</f>
        <v>0</v>
      </c>
      <c r="AJ96" s="116">
        <f>IF($G96=Paramètres!E$24,$D96,0)</f>
        <v>0</v>
      </c>
      <c r="AK96" s="116">
        <f>IF($G96=Paramètres!E$25,$D96,0)</f>
        <v>0</v>
      </c>
      <c r="AL96" s="116">
        <f>IF($G96=Paramètres!F$21,$D96,0)</f>
        <v>0</v>
      </c>
      <c r="AM96" s="116">
        <f>IF($G96=Paramètres!F$22,$D96,0)</f>
        <v>0</v>
      </c>
      <c r="AN96" s="116">
        <f>IF($G96=Paramètres!F$23,$D96,0)</f>
        <v>0</v>
      </c>
      <c r="AO96" s="116">
        <f>IF($G96=Paramètres!F$24,$D96,0)</f>
        <v>0</v>
      </c>
      <c r="AP96" s="116">
        <f t="shared" si="59"/>
        <v>0</v>
      </c>
      <c r="AQ96" s="116">
        <f t="shared" si="60"/>
        <v>0</v>
      </c>
      <c r="AR96" s="116">
        <f>IF($G96=Paramètres!I$21,$D96,0)</f>
        <v>0</v>
      </c>
      <c r="AS96" s="116">
        <f>IF($G96=Paramètres!I$22,$D96,0)</f>
        <v>0</v>
      </c>
      <c r="AT96" s="116">
        <f>IF($G96=Paramètres!I$23,$D96,0)</f>
        <v>0</v>
      </c>
      <c r="AU96" s="116">
        <f t="shared" si="61"/>
        <v>0</v>
      </c>
      <c r="AV96" s="116">
        <f t="shared" si="62"/>
        <v>0</v>
      </c>
      <c r="AW96" s="116">
        <f t="shared" si="63"/>
        <v>0</v>
      </c>
      <c r="AX96" s="116">
        <f t="shared" si="64"/>
        <v>0</v>
      </c>
      <c r="AY96" s="116">
        <f t="shared" si="65"/>
        <v>0</v>
      </c>
      <c r="AZ96" s="116">
        <f t="shared" si="66"/>
        <v>0</v>
      </c>
      <c r="BA96" s="116">
        <f t="shared" si="67"/>
        <v>0</v>
      </c>
      <c r="BB96" s="116">
        <f t="shared" si="68"/>
        <v>0</v>
      </c>
      <c r="BC96" s="116">
        <f t="shared" si="69"/>
        <v>0</v>
      </c>
      <c r="BD96" s="116">
        <f t="shared" si="70"/>
        <v>0</v>
      </c>
      <c r="BE96" s="116">
        <f t="shared" si="71"/>
        <v>0</v>
      </c>
      <c r="BF96" s="116">
        <f t="shared" si="72"/>
        <v>0</v>
      </c>
      <c r="BG96" s="116">
        <f t="shared" si="73"/>
        <v>0</v>
      </c>
      <c r="BH96" s="116">
        <f t="shared" si="74"/>
        <v>0</v>
      </c>
      <c r="BI96" s="116">
        <f t="shared" si="75"/>
        <v>0</v>
      </c>
      <c r="BJ96" s="116">
        <f t="shared" si="76"/>
        <v>0</v>
      </c>
      <c r="BK96" s="116">
        <f t="shared" si="77"/>
        <v>0</v>
      </c>
      <c r="BL96" s="116">
        <f t="shared" si="78"/>
        <v>0</v>
      </c>
      <c r="BM96" s="116">
        <f t="shared" si="79"/>
        <v>0</v>
      </c>
      <c r="BN96" s="116">
        <f t="shared" si="80"/>
        <v>0</v>
      </c>
      <c r="BO96" s="116">
        <f t="shared" si="81"/>
        <v>0</v>
      </c>
      <c r="BP96" s="116">
        <f t="shared" si="82"/>
        <v>0</v>
      </c>
      <c r="BQ96" s="116">
        <f t="shared" si="83"/>
        <v>0</v>
      </c>
      <c r="BR96" s="116">
        <f t="shared" si="84"/>
        <v>0</v>
      </c>
      <c r="BS96" s="116">
        <f t="shared" si="85"/>
        <v>0</v>
      </c>
    </row>
    <row r="97" spans="6:71">
      <c r="F97" s="109"/>
      <c r="J97" s="110" t="str">
        <f t="shared" si="58"/>
        <v>Transferts</v>
      </c>
      <c r="K97" s="116">
        <f>IF(MONTH($B97)=1,IF($G97=Paramètres!F$22,$D97,0),0)</f>
        <v>0</v>
      </c>
      <c r="L97" s="116">
        <f>IF(MONTH($B97)=2,IF($G97=Paramètres!$F$22,$D97,0),0)</f>
        <v>0</v>
      </c>
      <c r="M97" s="116">
        <f>IF(MONTH($B97)=3,IF($G97=Paramètres!$F$22,$D97,0),0)</f>
        <v>0</v>
      </c>
      <c r="N97" s="116">
        <f>IF(MONTH($B97)=4,IF($G97=Paramètres!$F$22,$D97,0),0)</f>
        <v>0</v>
      </c>
      <c r="O97" s="116">
        <f>IF(MONTH($B97)=5,IF($G97=Paramètres!$F$22,$D97,0),0)</f>
        <v>0</v>
      </c>
      <c r="P97" s="116">
        <f>IF(MONTH($B97)=6,IF($G97=Paramètres!$F$22,$D97,0),0)</f>
        <v>0</v>
      </c>
      <c r="Q97" s="116">
        <f>IF(MONTH($B97)=9,IF($G97=Paramètres!$F$22,$D97,0),0)</f>
        <v>0</v>
      </c>
      <c r="R97" s="116">
        <f>IF(MONTH($B97)=10,IF($G97=Paramètres!$F$22,$D97,0),0)</f>
        <v>0</v>
      </c>
      <c r="S97" s="116">
        <f>IF(MONTH($B97)=11,IF($G97=Paramètres!$F$22,$D97,0),0)</f>
        <v>0</v>
      </c>
      <c r="T97" s="116">
        <f>IF(MONTH($B97)=30,IF($G97=Paramètres!$F$22,$D97,0),0)</f>
        <v>0</v>
      </c>
      <c r="U97" s="116">
        <f>IF(MONTH($A97)=11,IF($G97=Paramètres!$D$22,$D97,0),0)</f>
        <v>0</v>
      </c>
      <c r="V97" s="116">
        <f>IF(MONTH($A97)=12,IF($G97=Paramètres!$D$22,$D97,0),0)</f>
        <v>0</v>
      </c>
      <c r="W97" s="116">
        <f>IF(MONTH($A97)=2,IF($G97=Paramètres!$D$22,$D97,0),0)</f>
        <v>0</v>
      </c>
      <c r="X97" s="116">
        <f>IF(MONTH($A97)=4,IF($G97=Paramètres!$D$22,$D97,0),0)</f>
        <v>0</v>
      </c>
      <c r="Y97" s="116">
        <f>IF($G97=Paramètres!D$21,$D97,0)</f>
        <v>0</v>
      </c>
      <c r="Z97" s="116">
        <f>IF($G97=Paramètres!D$24,$D97,0)</f>
        <v>0</v>
      </c>
      <c r="AA97" s="116">
        <f>IF($G97=Paramètres!D$23,$D97,0)</f>
        <v>0</v>
      </c>
      <c r="AB97" s="116">
        <f>IF($G97=Paramètres!D$25,$D97,0)</f>
        <v>0</v>
      </c>
      <c r="AC97" s="116">
        <f>IF($G97=Paramètres!D$26,$D97,0)</f>
        <v>0</v>
      </c>
      <c r="AD97" s="116">
        <f>IF($G97=Paramètres!D$27,$D97,0)</f>
        <v>0</v>
      </c>
      <c r="AE97" s="116">
        <f>IF($G97=Paramètres!D$28,$D97,0)</f>
        <v>0</v>
      </c>
      <c r="AF97" s="116">
        <f>IF($G97=Paramètres!D$29,$D97,0)</f>
        <v>0</v>
      </c>
      <c r="AG97" s="116">
        <f>IF($G97=Paramètres!E$21,$D97,0)</f>
        <v>0</v>
      </c>
      <c r="AH97" s="116">
        <f>IF($G97=Paramètres!E$22,$D97,0)</f>
        <v>0</v>
      </c>
      <c r="AI97" s="116">
        <f>IF($G97=Paramètres!E$23,$D97,0)</f>
        <v>0</v>
      </c>
      <c r="AJ97" s="116">
        <f>IF($G97=Paramètres!E$24,$D97,0)</f>
        <v>0</v>
      </c>
      <c r="AK97" s="116">
        <f>IF($G97=Paramètres!E$25,$D97,0)</f>
        <v>0</v>
      </c>
      <c r="AL97" s="116">
        <f>IF($G97=Paramètres!F$21,$D97,0)</f>
        <v>0</v>
      </c>
      <c r="AM97" s="116">
        <f>IF($G97=Paramètres!F$22,$D97,0)</f>
        <v>0</v>
      </c>
      <c r="AN97" s="116">
        <f>IF($G97=Paramètres!F$23,$D97,0)</f>
        <v>0</v>
      </c>
      <c r="AO97" s="116">
        <f>IF($G97=Paramètres!F$24,$D97,0)</f>
        <v>0</v>
      </c>
      <c r="AP97" s="116">
        <f t="shared" si="59"/>
        <v>0</v>
      </c>
      <c r="AQ97" s="116">
        <f t="shared" si="60"/>
        <v>0</v>
      </c>
      <c r="AR97" s="116">
        <f>IF($G97=Paramètres!I$21,$D97,0)</f>
        <v>0</v>
      </c>
      <c r="AS97" s="116">
        <f>IF($G97=Paramètres!I$22,$D97,0)</f>
        <v>0</v>
      </c>
      <c r="AT97" s="116">
        <f>IF($G97=Paramètres!I$23,$D97,0)</f>
        <v>0</v>
      </c>
      <c r="AU97" s="116">
        <f t="shared" si="61"/>
        <v>0</v>
      </c>
      <c r="AV97" s="116">
        <f t="shared" si="62"/>
        <v>0</v>
      </c>
      <c r="AW97" s="116">
        <f t="shared" si="63"/>
        <v>0</v>
      </c>
      <c r="AX97" s="116">
        <f t="shared" si="64"/>
        <v>0</v>
      </c>
      <c r="AY97" s="116">
        <f t="shared" si="65"/>
        <v>0</v>
      </c>
      <c r="AZ97" s="116">
        <f t="shared" si="66"/>
        <v>0</v>
      </c>
      <c r="BA97" s="116">
        <f t="shared" si="67"/>
        <v>0</v>
      </c>
      <c r="BB97" s="116">
        <f t="shared" si="68"/>
        <v>0</v>
      </c>
      <c r="BC97" s="116">
        <f t="shared" si="69"/>
        <v>0</v>
      </c>
      <c r="BD97" s="116">
        <f t="shared" si="70"/>
        <v>0</v>
      </c>
      <c r="BE97" s="116">
        <f t="shared" si="71"/>
        <v>0</v>
      </c>
      <c r="BF97" s="116">
        <f t="shared" si="72"/>
        <v>0</v>
      </c>
      <c r="BG97" s="116">
        <f t="shared" si="73"/>
        <v>0</v>
      </c>
      <c r="BH97" s="116">
        <f t="shared" si="74"/>
        <v>0</v>
      </c>
      <c r="BI97" s="116">
        <f t="shared" si="75"/>
        <v>0</v>
      </c>
      <c r="BJ97" s="116">
        <f t="shared" si="76"/>
        <v>0</v>
      </c>
      <c r="BK97" s="116">
        <f t="shared" si="77"/>
        <v>0</v>
      </c>
      <c r="BL97" s="116">
        <f t="shared" si="78"/>
        <v>0</v>
      </c>
      <c r="BM97" s="116">
        <f t="shared" si="79"/>
        <v>0</v>
      </c>
      <c r="BN97" s="116">
        <f t="shared" si="80"/>
        <v>0</v>
      </c>
      <c r="BO97" s="116">
        <f t="shared" si="81"/>
        <v>0</v>
      </c>
      <c r="BP97" s="116">
        <f t="shared" si="82"/>
        <v>0</v>
      </c>
      <c r="BQ97" s="116">
        <f t="shared" si="83"/>
        <v>0</v>
      </c>
      <c r="BR97" s="116">
        <f t="shared" si="84"/>
        <v>0</v>
      </c>
      <c r="BS97" s="116">
        <f t="shared" si="85"/>
        <v>0</v>
      </c>
    </row>
    <row r="98" spans="6:71">
      <c r="F98" s="109"/>
      <c r="J98" s="110" t="str">
        <f t="shared" si="58"/>
        <v>Transferts</v>
      </c>
      <c r="K98" s="116">
        <f>IF(MONTH($B98)=1,IF($G98=Paramètres!F$22,$D98,0),0)</f>
        <v>0</v>
      </c>
      <c r="L98" s="116">
        <f>IF(MONTH($B98)=2,IF($G98=Paramètres!$F$22,$D98,0),0)</f>
        <v>0</v>
      </c>
      <c r="M98" s="116">
        <f>IF(MONTH($B98)=3,IF($G98=Paramètres!$F$22,$D98,0),0)</f>
        <v>0</v>
      </c>
      <c r="N98" s="116">
        <f>IF(MONTH($B98)=4,IF($G98=Paramètres!$F$22,$D98,0),0)</f>
        <v>0</v>
      </c>
      <c r="O98" s="116">
        <f>IF(MONTH($B98)=5,IF($G98=Paramètres!$F$22,$D98,0),0)</f>
        <v>0</v>
      </c>
      <c r="P98" s="116">
        <f>IF(MONTH($B98)=6,IF($G98=Paramètres!$F$22,$D98,0),0)</f>
        <v>0</v>
      </c>
      <c r="Q98" s="116">
        <f>IF(MONTH($B98)=9,IF($G98=Paramètres!$F$22,$D98,0),0)</f>
        <v>0</v>
      </c>
      <c r="R98" s="116">
        <f>IF(MONTH($B98)=10,IF($G98=Paramètres!$F$22,$D98,0),0)</f>
        <v>0</v>
      </c>
      <c r="S98" s="116">
        <f>IF(MONTH($B98)=11,IF($G98=Paramètres!$F$22,$D98,0),0)</f>
        <v>0</v>
      </c>
      <c r="T98" s="116">
        <f>IF(MONTH($B98)=30,IF($G98=Paramètres!$F$22,$D98,0),0)</f>
        <v>0</v>
      </c>
      <c r="U98" s="116">
        <f>IF(MONTH($A98)=11,IF($G98=Paramètres!$D$22,$D98,0),0)</f>
        <v>0</v>
      </c>
      <c r="V98" s="116">
        <f>IF(MONTH($A98)=12,IF($G98=Paramètres!$D$22,$D98,0),0)</f>
        <v>0</v>
      </c>
      <c r="W98" s="116">
        <f>IF(MONTH($A98)=2,IF($G98=Paramètres!$D$22,$D98,0),0)</f>
        <v>0</v>
      </c>
      <c r="X98" s="116">
        <f>IF(MONTH($A98)=4,IF($G98=Paramètres!$D$22,$D98,0),0)</f>
        <v>0</v>
      </c>
      <c r="Y98" s="116">
        <f>IF($G98=Paramètres!D$21,$D98,0)</f>
        <v>0</v>
      </c>
      <c r="Z98" s="116">
        <f>IF($G98=Paramètres!D$24,$D98,0)</f>
        <v>0</v>
      </c>
      <c r="AA98" s="116">
        <f>IF($G98=Paramètres!D$23,$D98,0)</f>
        <v>0</v>
      </c>
      <c r="AB98" s="116">
        <f>IF($G98=Paramètres!D$25,$D98,0)</f>
        <v>0</v>
      </c>
      <c r="AC98" s="116">
        <f>IF($G98=Paramètres!D$26,$D98,0)</f>
        <v>0</v>
      </c>
      <c r="AD98" s="116">
        <f>IF($G98=Paramètres!D$27,$D98,0)</f>
        <v>0</v>
      </c>
      <c r="AE98" s="116">
        <f>IF($G98=Paramètres!D$28,$D98,0)</f>
        <v>0</v>
      </c>
      <c r="AF98" s="116">
        <f>IF($G98=Paramètres!D$29,$D98,0)</f>
        <v>0</v>
      </c>
      <c r="AG98" s="116">
        <f>IF($G98=Paramètres!E$21,$D98,0)</f>
        <v>0</v>
      </c>
      <c r="AH98" s="116">
        <f>IF($G98=Paramètres!E$22,$D98,0)</f>
        <v>0</v>
      </c>
      <c r="AI98" s="116">
        <f>IF($G98=Paramètres!E$23,$D98,0)</f>
        <v>0</v>
      </c>
      <c r="AJ98" s="116">
        <f>IF($G98=Paramètres!E$24,$D98,0)</f>
        <v>0</v>
      </c>
      <c r="AK98" s="116">
        <f>IF($G98=Paramètres!E$25,$D98,0)</f>
        <v>0</v>
      </c>
      <c r="AL98" s="116">
        <f>IF($G98=Paramètres!F$21,$D98,0)</f>
        <v>0</v>
      </c>
      <c r="AM98" s="116">
        <f>IF($G98=Paramètres!F$22,$D98,0)</f>
        <v>0</v>
      </c>
      <c r="AN98" s="116">
        <f>IF($G98=Paramètres!F$23,$D98,0)</f>
        <v>0</v>
      </c>
      <c r="AO98" s="116">
        <f>IF($G98=Paramètres!F$24,$D98,0)</f>
        <v>0</v>
      </c>
      <c r="AP98" s="116">
        <f t="shared" si="59"/>
        <v>0</v>
      </c>
      <c r="AQ98" s="116">
        <f t="shared" si="60"/>
        <v>0</v>
      </c>
      <c r="AR98" s="116">
        <f>IF($G98=Paramètres!I$21,$D98,0)</f>
        <v>0</v>
      </c>
      <c r="AS98" s="116">
        <f>IF($G98=Paramètres!I$22,$D98,0)</f>
        <v>0</v>
      </c>
      <c r="AT98" s="116">
        <f>IF($G98=Paramètres!I$23,$D98,0)</f>
        <v>0</v>
      </c>
      <c r="AU98" s="116">
        <f t="shared" si="61"/>
        <v>0</v>
      </c>
      <c r="AV98" s="116">
        <f t="shared" si="62"/>
        <v>0</v>
      </c>
      <c r="AW98" s="116">
        <f t="shared" si="63"/>
        <v>0</v>
      </c>
      <c r="AX98" s="116">
        <f t="shared" si="64"/>
        <v>0</v>
      </c>
      <c r="AY98" s="116">
        <f t="shared" si="65"/>
        <v>0</v>
      </c>
      <c r="AZ98" s="116">
        <f t="shared" si="66"/>
        <v>0</v>
      </c>
      <c r="BA98" s="116">
        <f t="shared" si="67"/>
        <v>0</v>
      </c>
      <c r="BB98" s="116">
        <f t="shared" si="68"/>
        <v>0</v>
      </c>
      <c r="BC98" s="116">
        <f t="shared" si="69"/>
        <v>0</v>
      </c>
      <c r="BD98" s="116">
        <f t="shared" si="70"/>
        <v>0</v>
      </c>
      <c r="BE98" s="116">
        <f t="shared" si="71"/>
        <v>0</v>
      </c>
      <c r="BF98" s="116">
        <f t="shared" si="72"/>
        <v>0</v>
      </c>
      <c r="BG98" s="116">
        <f t="shared" si="73"/>
        <v>0</v>
      </c>
      <c r="BH98" s="116">
        <f t="shared" si="74"/>
        <v>0</v>
      </c>
      <c r="BI98" s="116">
        <f t="shared" si="75"/>
        <v>0</v>
      </c>
      <c r="BJ98" s="116">
        <f t="shared" si="76"/>
        <v>0</v>
      </c>
      <c r="BK98" s="116">
        <f t="shared" si="77"/>
        <v>0</v>
      </c>
      <c r="BL98" s="116">
        <f t="shared" si="78"/>
        <v>0</v>
      </c>
      <c r="BM98" s="116">
        <f t="shared" si="79"/>
        <v>0</v>
      </c>
      <c r="BN98" s="116">
        <f t="shared" si="80"/>
        <v>0</v>
      </c>
      <c r="BO98" s="116">
        <f t="shared" si="81"/>
        <v>0</v>
      </c>
      <c r="BP98" s="116">
        <f t="shared" si="82"/>
        <v>0</v>
      </c>
      <c r="BQ98" s="116">
        <f t="shared" si="83"/>
        <v>0</v>
      </c>
      <c r="BR98" s="116">
        <f t="shared" si="84"/>
        <v>0</v>
      </c>
      <c r="BS98" s="116">
        <f t="shared" si="85"/>
        <v>0</v>
      </c>
    </row>
    <row r="99" spans="6:71">
      <c r="F99" s="109"/>
      <c r="J99" s="110" t="str">
        <f t="shared" si="58"/>
        <v>Transferts</v>
      </c>
      <c r="K99" s="116">
        <f>IF(MONTH($B99)=1,IF($G99=Paramètres!F$22,$D99,0),0)</f>
        <v>0</v>
      </c>
      <c r="L99" s="116">
        <f>IF(MONTH($B99)=2,IF($G99=Paramètres!$F$22,$D99,0),0)</f>
        <v>0</v>
      </c>
      <c r="M99" s="116">
        <f>IF(MONTH($B99)=3,IF($G99=Paramètres!$F$22,$D99,0),0)</f>
        <v>0</v>
      </c>
      <c r="N99" s="116">
        <f>IF(MONTH($B99)=4,IF($G99=Paramètres!$F$22,$D99,0),0)</f>
        <v>0</v>
      </c>
      <c r="O99" s="116">
        <f>IF(MONTH($B99)=5,IF($G99=Paramètres!$F$22,$D99,0),0)</f>
        <v>0</v>
      </c>
      <c r="P99" s="116">
        <f>IF(MONTH($B99)=6,IF($G99=Paramètres!$F$22,$D99,0),0)</f>
        <v>0</v>
      </c>
      <c r="Q99" s="116">
        <f>IF(MONTH($B99)=9,IF($G99=Paramètres!$F$22,$D99,0),0)</f>
        <v>0</v>
      </c>
      <c r="R99" s="116">
        <f>IF(MONTH($B99)=10,IF($G99=Paramètres!$F$22,$D99,0),0)</f>
        <v>0</v>
      </c>
      <c r="S99" s="116">
        <f>IF(MONTH($B99)=11,IF($G99=Paramètres!$F$22,$D99,0),0)</f>
        <v>0</v>
      </c>
      <c r="T99" s="116">
        <f>IF(MONTH($B99)=30,IF($G99=Paramètres!$F$22,$D99,0),0)</f>
        <v>0</v>
      </c>
      <c r="U99" s="116">
        <f>IF(MONTH($A99)=11,IF($G99=Paramètres!$D$22,$D99,0),0)</f>
        <v>0</v>
      </c>
      <c r="V99" s="116">
        <f>IF(MONTH($A99)=12,IF($G99=Paramètres!$D$22,$D99,0),0)</f>
        <v>0</v>
      </c>
      <c r="W99" s="116">
        <f>IF(MONTH($A99)=2,IF($G99=Paramètres!$D$22,$D99,0),0)</f>
        <v>0</v>
      </c>
      <c r="X99" s="116">
        <f>IF(MONTH($A99)=4,IF($G99=Paramètres!$D$22,$D99,0),0)</f>
        <v>0</v>
      </c>
      <c r="Y99" s="116">
        <f>IF($G99=Paramètres!D$21,$D99,0)</f>
        <v>0</v>
      </c>
      <c r="Z99" s="116">
        <f>IF($G99=Paramètres!D$24,$D99,0)</f>
        <v>0</v>
      </c>
      <c r="AA99" s="116">
        <f>IF($G99=Paramètres!D$23,$D99,0)</f>
        <v>0</v>
      </c>
      <c r="AB99" s="116">
        <f>IF($G99=Paramètres!D$25,$D99,0)</f>
        <v>0</v>
      </c>
      <c r="AC99" s="116">
        <f>IF($G99=Paramètres!D$26,$D99,0)</f>
        <v>0</v>
      </c>
      <c r="AD99" s="116">
        <f>IF($G99=Paramètres!D$27,$D99,0)</f>
        <v>0</v>
      </c>
      <c r="AE99" s="116">
        <f>IF($G99=Paramètres!D$28,$D99,0)</f>
        <v>0</v>
      </c>
      <c r="AF99" s="116">
        <f>IF($G99=Paramètres!D$29,$D99,0)</f>
        <v>0</v>
      </c>
      <c r="AG99" s="116">
        <f>IF($G99=Paramètres!E$21,$D99,0)</f>
        <v>0</v>
      </c>
      <c r="AH99" s="116">
        <f>IF($G99=Paramètres!E$22,$D99,0)</f>
        <v>0</v>
      </c>
      <c r="AI99" s="116">
        <f>IF($G99=Paramètres!E$23,$D99,0)</f>
        <v>0</v>
      </c>
      <c r="AJ99" s="116">
        <f>IF($G99=Paramètres!E$24,$D99,0)</f>
        <v>0</v>
      </c>
      <c r="AK99" s="116">
        <f>IF($G99=Paramètres!E$25,$D99,0)</f>
        <v>0</v>
      </c>
      <c r="AL99" s="116">
        <f>IF($G99=Paramètres!F$21,$D99,0)</f>
        <v>0</v>
      </c>
      <c r="AM99" s="116">
        <f>IF($G99=Paramètres!F$22,$D99,0)</f>
        <v>0</v>
      </c>
      <c r="AN99" s="116">
        <f>IF($G99=Paramètres!F$23,$D99,0)</f>
        <v>0</v>
      </c>
      <c r="AO99" s="116">
        <f>IF($G99=Paramètres!F$24,$D99,0)</f>
        <v>0</v>
      </c>
      <c r="AP99" s="116">
        <f t="shared" si="59"/>
        <v>0</v>
      </c>
      <c r="AQ99" s="116">
        <f t="shared" si="60"/>
        <v>0</v>
      </c>
      <c r="AR99" s="116">
        <f>IF($G99=Paramètres!I$21,$D99,0)</f>
        <v>0</v>
      </c>
      <c r="AS99" s="116">
        <f>IF($G99=Paramètres!I$22,$D99,0)</f>
        <v>0</v>
      </c>
      <c r="AT99" s="116">
        <f>IF($G99=Paramètres!I$23,$D99,0)</f>
        <v>0</v>
      </c>
      <c r="AU99" s="116">
        <f t="shared" si="61"/>
        <v>0</v>
      </c>
      <c r="AV99" s="116">
        <f t="shared" si="62"/>
        <v>0</v>
      </c>
      <c r="AW99" s="116">
        <f t="shared" si="63"/>
        <v>0</v>
      </c>
      <c r="AX99" s="116">
        <f t="shared" si="64"/>
        <v>0</v>
      </c>
      <c r="AY99" s="116">
        <f t="shared" si="65"/>
        <v>0</v>
      </c>
      <c r="AZ99" s="116">
        <f t="shared" si="66"/>
        <v>0</v>
      </c>
      <c r="BA99" s="116">
        <f t="shared" si="67"/>
        <v>0</v>
      </c>
      <c r="BB99" s="116">
        <f t="shared" si="68"/>
        <v>0</v>
      </c>
      <c r="BC99" s="116">
        <f t="shared" si="69"/>
        <v>0</v>
      </c>
      <c r="BD99" s="116">
        <f t="shared" si="70"/>
        <v>0</v>
      </c>
      <c r="BE99" s="116">
        <f t="shared" si="71"/>
        <v>0</v>
      </c>
      <c r="BF99" s="116">
        <f t="shared" si="72"/>
        <v>0</v>
      </c>
      <c r="BG99" s="116">
        <f t="shared" si="73"/>
        <v>0</v>
      </c>
      <c r="BH99" s="116">
        <f t="shared" si="74"/>
        <v>0</v>
      </c>
      <c r="BI99" s="116">
        <f t="shared" si="75"/>
        <v>0</v>
      </c>
      <c r="BJ99" s="116">
        <f t="shared" si="76"/>
        <v>0</v>
      </c>
      <c r="BK99" s="116">
        <f t="shared" si="77"/>
        <v>0</v>
      </c>
      <c r="BL99" s="116">
        <f t="shared" si="78"/>
        <v>0</v>
      </c>
      <c r="BM99" s="116">
        <f t="shared" si="79"/>
        <v>0</v>
      </c>
      <c r="BN99" s="116">
        <f t="shared" si="80"/>
        <v>0</v>
      </c>
      <c r="BO99" s="116">
        <f t="shared" si="81"/>
        <v>0</v>
      </c>
      <c r="BP99" s="116">
        <f t="shared" si="82"/>
        <v>0</v>
      </c>
      <c r="BQ99" s="116">
        <f t="shared" si="83"/>
        <v>0</v>
      </c>
      <c r="BR99" s="116">
        <f t="shared" si="84"/>
        <v>0</v>
      </c>
      <c r="BS99" s="116">
        <f t="shared" si="85"/>
        <v>0</v>
      </c>
    </row>
    <row r="100" spans="6:71">
      <c r="F100" s="109"/>
      <c r="J100" s="110" t="str">
        <f t="shared" si="58"/>
        <v>Transferts</v>
      </c>
      <c r="K100" s="116">
        <f>IF(MONTH($B100)=1,IF($G100=Paramètres!F$22,$D100,0),0)</f>
        <v>0</v>
      </c>
      <c r="L100" s="116">
        <f>IF(MONTH($B100)=2,IF($G100=Paramètres!$F$22,$D100,0),0)</f>
        <v>0</v>
      </c>
      <c r="M100" s="116">
        <f>IF(MONTH($B100)=3,IF($G100=Paramètres!$F$22,$D100,0),0)</f>
        <v>0</v>
      </c>
      <c r="N100" s="116">
        <f>IF(MONTH($B100)=4,IF($G100=Paramètres!$F$22,$D100,0),0)</f>
        <v>0</v>
      </c>
      <c r="O100" s="116">
        <f>IF(MONTH($B100)=5,IF($G100=Paramètres!$F$22,$D100,0),0)</f>
        <v>0</v>
      </c>
      <c r="P100" s="116">
        <f>IF(MONTH($B100)=6,IF($G100=Paramètres!$F$22,$D100,0),0)</f>
        <v>0</v>
      </c>
      <c r="Q100" s="116">
        <f>IF(MONTH($B100)=9,IF($G100=Paramètres!$F$22,$D100,0),0)</f>
        <v>0</v>
      </c>
      <c r="R100" s="116">
        <f>IF(MONTH($B100)=10,IF($G100=Paramètres!$F$22,$D100,0),0)</f>
        <v>0</v>
      </c>
      <c r="S100" s="116">
        <f>IF(MONTH($B100)=11,IF($G100=Paramètres!$F$22,$D100,0),0)</f>
        <v>0</v>
      </c>
      <c r="T100" s="116">
        <f>IF(MONTH($B100)=30,IF($G100=Paramètres!$F$22,$D100,0),0)</f>
        <v>0</v>
      </c>
      <c r="U100" s="116">
        <f>IF(MONTH($A100)=11,IF($G100=Paramètres!$D$22,$D100,0),0)</f>
        <v>0</v>
      </c>
      <c r="V100" s="116">
        <f>IF(MONTH($A100)=12,IF($G100=Paramètres!$D$22,$D100,0),0)</f>
        <v>0</v>
      </c>
      <c r="W100" s="116">
        <f>IF(MONTH($A100)=2,IF($G100=Paramètres!$D$22,$D100,0),0)</f>
        <v>0</v>
      </c>
      <c r="X100" s="116">
        <f>IF(MONTH($A100)=4,IF($G100=Paramètres!$D$22,$D100,0),0)</f>
        <v>0</v>
      </c>
      <c r="Y100" s="116">
        <f>IF($G100=Paramètres!D$21,$D100,0)</f>
        <v>0</v>
      </c>
      <c r="Z100" s="116">
        <f>IF($G100=Paramètres!D$24,$D100,0)</f>
        <v>0</v>
      </c>
      <c r="AA100" s="116">
        <f>IF($G100=Paramètres!D$23,$D100,0)</f>
        <v>0</v>
      </c>
      <c r="AB100" s="116">
        <f>IF($G100=Paramètres!D$25,$D100,0)</f>
        <v>0</v>
      </c>
      <c r="AC100" s="116">
        <f>IF($G100=Paramètres!D$26,$D100,0)</f>
        <v>0</v>
      </c>
      <c r="AD100" s="116">
        <f>IF($G100=Paramètres!D$27,$D100,0)</f>
        <v>0</v>
      </c>
      <c r="AE100" s="116">
        <f>IF($G100=Paramètres!D$28,$D100,0)</f>
        <v>0</v>
      </c>
      <c r="AF100" s="116">
        <f>IF($G100=Paramètres!D$29,$D100,0)</f>
        <v>0</v>
      </c>
      <c r="AG100" s="116">
        <f>IF($G100=Paramètres!E$21,$D100,0)</f>
        <v>0</v>
      </c>
      <c r="AH100" s="116">
        <f>IF($G100=Paramètres!E$22,$D100,0)</f>
        <v>0</v>
      </c>
      <c r="AI100" s="116">
        <f>IF($G100=Paramètres!E$23,$D100,0)</f>
        <v>0</v>
      </c>
      <c r="AJ100" s="116">
        <f>IF($G100=Paramètres!E$24,$D100,0)</f>
        <v>0</v>
      </c>
      <c r="AK100" s="116">
        <f>IF($G100=Paramètres!E$25,$D100,0)</f>
        <v>0</v>
      </c>
      <c r="AL100" s="116">
        <f>IF($G100=Paramètres!F$21,$D100,0)</f>
        <v>0</v>
      </c>
      <c r="AM100" s="116">
        <f>IF($G100=Paramètres!F$22,$D100,0)</f>
        <v>0</v>
      </c>
      <c r="AN100" s="116">
        <f>IF($G100=Paramètres!F$23,$D100,0)</f>
        <v>0</v>
      </c>
      <c r="AO100" s="116">
        <f>IF($G100=Paramètres!F$24,$D100,0)</f>
        <v>0</v>
      </c>
      <c r="AP100" s="116">
        <f t="shared" si="59"/>
        <v>0</v>
      </c>
      <c r="AQ100" s="116">
        <f t="shared" si="60"/>
        <v>0</v>
      </c>
      <c r="AR100" s="116">
        <f>IF($G100=Paramètres!I$21,$D100,0)</f>
        <v>0</v>
      </c>
      <c r="AS100" s="116">
        <f>IF($G100=Paramètres!I$22,$D100,0)</f>
        <v>0</v>
      </c>
      <c r="AT100" s="116">
        <f>IF($G100=Paramètres!I$23,$D100,0)</f>
        <v>0</v>
      </c>
      <c r="AU100" s="116">
        <f t="shared" si="61"/>
        <v>0</v>
      </c>
      <c r="AV100" s="116">
        <f t="shared" si="62"/>
        <v>0</v>
      </c>
      <c r="AW100" s="116">
        <f t="shared" si="63"/>
        <v>0</v>
      </c>
      <c r="AX100" s="116">
        <f t="shared" si="64"/>
        <v>0</v>
      </c>
      <c r="AY100" s="116">
        <f t="shared" si="65"/>
        <v>0</v>
      </c>
      <c r="AZ100" s="116">
        <f t="shared" si="66"/>
        <v>0</v>
      </c>
      <c r="BA100" s="116">
        <f t="shared" si="67"/>
        <v>0</v>
      </c>
      <c r="BB100" s="116">
        <f t="shared" si="68"/>
        <v>0</v>
      </c>
      <c r="BC100" s="116">
        <f t="shared" si="69"/>
        <v>0</v>
      </c>
      <c r="BD100" s="116">
        <f t="shared" si="70"/>
        <v>0</v>
      </c>
      <c r="BE100" s="116">
        <f t="shared" si="71"/>
        <v>0</v>
      </c>
      <c r="BF100" s="116">
        <f t="shared" si="72"/>
        <v>0</v>
      </c>
      <c r="BG100" s="116">
        <f t="shared" si="73"/>
        <v>0</v>
      </c>
      <c r="BH100" s="116">
        <f t="shared" si="74"/>
        <v>0</v>
      </c>
      <c r="BI100" s="116">
        <f t="shared" si="75"/>
        <v>0</v>
      </c>
      <c r="BJ100" s="116">
        <f t="shared" si="76"/>
        <v>0</v>
      </c>
      <c r="BK100" s="116">
        <f t="shared" si="77"/>
        <v>0</v>
      </c>
      <c r="BL100" s="116">
        <f t="shared" si="78"/>
        <v>0</v>
      </c>
      <c r="BM100" s="116">
        <f t="shared" si="79"/>
        <v>0</v>
      </c>
      <c r="BN100" s="116">
        <f t="shared" si="80"/>
        <v>0</v>
      </c>
      <c r="BO100" s="116">
        <f t="shared" si="81"/>
        <v>0</v>
      </c>
      <c r="BP100" s="116">
        <f t="shared" si="82"/>
        <v>0</v>
      </c>
      <c r="BQ100" s="116">
        <f t="shared" si="83"/>
        <v>0</v>
      </c>
      <c r="BR100" s="116">
        <f t="shared" si="84"/>
        <v>0</v>
      </c>
      <c r="BS100" s="116">
        <f t="shared" si="85"/>
        <v>0</v>
      </c>
    </row>
    <row r="101" spans="6:71">
      <c r="F101" s="109"/>
      <c r="J101" s="110" t="str">
        <f t="shared" si="58"/>
        <v>Transferts</v>
      </c>
      <c r="K101" s="116">
        <f>IF(MONTH($B101)=1,IF($G101=Paramètres!F$22,$D101,0),0)</f>
        <v>0</v>
      </c>
      <c r="L101" s="116">
        <f>IF(MONTH($B101)=2,IF($G101=Paramètres!$F$22,$D101,0),0)</f>
        <v>0</v>
      </c>
      <c r="M101" s="116">
        <f>IF(MONTH($B101)=3,IF($G101=Paramètres!$F$22,$D101,0),0)</f>
        <v>0</v>
      </c>
      <c r="N101" s="116">
        <f>IF(MONTH($B101)=4,IF($G101=Paramètres!$F$22,$D101,0),0)</f>
        <v>0</v>
      </c>
      <c r="O101" s="116">
        <f>IF(MONTH($B101)=5,IF($G101=Paramètres!$F$22,$D101,0),0)</f>
        <v>0</v>
      </c>
      <c r="P101" s="116">
        <f>IF(MONTH($B101)=6,IF($G101=Paramètres!$F$22,$D101,0),0)</f>
        <v>0</v>
      </c>
      <c r="Q101" s="116">
        <f>IF(MONTH($B101)=9,IF($G101=Paramètres!$F$22,$D101,0),0)</f>
        <v>0</v>
      </c>
      <c r="R101" s="116">
        <f>IF(MONTH($B101)=10,IF($G101=Paramètres!$F$22,$D101,0),0)</f>
        <v>0</v>
      </c>
      <c r="S101" s="116">
        <f>IF(MONTH($B101)=11,IF($G101=Paramètres!$F$22,$D101,0),0)</f>
        <v>0</v>
      </c>
      <c r="T101" s="116">
        <f>IF(MONTH($B101)=30,IF($G101=Paramètres!$F$22,$D101,0),0)</f>
        <v>0</v>
      </c>
      <c r="U101" s="116">
        <f>IF(MONTH($A101)=11,IF($G101=Paramètres!$D$22,$D101,0),0)</f>
        <v>0</v>
      </c>
      <c r="V101" s="116">
        <f>IF(MONTH($A101)=12,IF($G101=Paramètres!$D$22,$D101,0),0)</f>
        <v>0</v>
      </c>
      <c r="W101" s="116">
        <f>IF(MONTH($A101)=2,IF($G101=Paramètres!$D$22,$D101,0),0)</f>
        <v>0</v>
      </c>
      <c r="X101" s="116">
        <f>IF(MONTH($A101)=4,IF($G101=Paramètres!$D$22,$D101,0),0)</f>
        <v>0</v>
      </c>
      <c r="Y101" s="116">
        <f>IF($G101=Paramètres!D$21,$D101,0)</f>
        <v>0</v>
      </c>
      <c r="Z101" s="116">
        <f>IF($G101=Paramètres!D$24,$D101,0)</f>
        <v>0</v>
      </c>
      <c r="AA101" s="116">
        <f>IF($G101=Paramètres!D$23,$D101,0)</f>
        <v>0</v>
      </c>
      <c r="AB101" s="116">
        <f>IF($G101=Paramètres!D$25,$D101,0)</f>
        <v>0</v>
      </c>
      <c r="AC101" s="116">
        <f>IF($G101=Paramètres!D$26,$D101,0)</f>
        <v>0</v>
      </c>
      <c r="AD101" s="116">
        <f>IF($G101=Paramètres!D$27,$D101,0)</f>
        <v>0</v>
      </c>
      <c r="AE101" s="116">
        <f>IF($G101=Paramètres!D$28,$D101,0)</f>
        <v>0</v>
      </c>
      <c r="AF101" s="116">
        <f>IF($G101=Paramètres!D$29,$D101,0)</f>
        <v>0</v>
      </c>
      <c r="AG101" s="116">
        <f>IF($G101=Paramètres!E$21,$D101,0)</f>
        <v>0</v>
      </c>
      <c r="AH101" s="116">
        <f>IF($G101=Paramètres!E$22,$D101,0)</f>
        <v>0</v>
      </c>
      <c r="AI101" s="116">
        <f>IF($G101=Paramètres!E$23,$D101,0)</f>
        <v>0</v>
      </c>
      <c r="AJ101" s="116">
        <f>IF($G101=Paramètres!E$24,$D101,0)</f>
        <v>0</v>
      </c>
      <c r="AK101" s="116">
        <f>IF($G101=Paramètres!E$25,$D101,0)</f>
        <v>0</v>
      </c>
      <c r="AL101" s="116">
        <f>IF($G101=Paramètres!F$21,$D101,0)</f>
        <v>0</v>
      </c>
      <c r="AM101" s="116">
        <f>IF($G101=Paramètres!F$22,$D101,0)</f>
        <v>0</v>
      </c>
      <c r="AN101" s="116">
        <f>IF($G101=Paramètres!F$23,$D101,0)</f>
        <v>0</v>
      </c>
      <c r="AO101" s="116">
        <f>IF($G101=Paramètres!F$24,$D101,0)</f>
        <v>0</v>
      </c>
      <c r="AP101" s="116">
        <f t="shared" si="59"/>
        <v>0</v>
      </c>
      <c r="AQ101" s="116">
        <f t="shared" si="60"/>
        <v>0</v>
      </c>
      <c r="AR101" s="116">
        <f>IF($G101=Paramètres!I$21,$D101,0)</f>
        <v>0</v>
      </c>
      <c r="AS101" s="116">
        <f>IF($G101=Paramètres!I$22,$D101,0)</f>
        <v>0</v>
      </c>
      <c r="AT101" s="116">
        <f>IF($G101=Paramètres!I$23,$D101,0)</f>
        <v>0</v>
      </c>
      <c r="AU101" s="116">
        <f t="shared" si="61"/>
        <v>0</v>
      </c>
      <c r="AV101" s="116">
        <f t="shared" si="62"/>
        <v>0</v>
      </c>
      <c r="AW101" s="116">
        <f t="shared" si="63"/>
        <v>0</v>
      </c>
      <c r="AX101" s="116">
        <f t="shared" si="64"/>
        <v>0</v>
      </c>
      <c r="AY101" s="116">
        <f t="shared" si="65"/>
        <v>0</v>
      </c>
      <c r="AZ101" s="116">
        <f t="shared" si="66"/>
        <v>0</v>
      </c>
      <c r="BA101" s="116">
        <f t="shared" si="67"/>
        <v>0</v>
      </c>
      <c r="BB101" s="116">
        <f t="shared" si="68"/>
        <v>0</v>
      </c>
      <c r="BC101" s="116">
        <f t="shared" si="69"/>
        <v>0</v>
      </c>
      <c r="BD101" s="116">
        <f t="shared" si="70"/>
        <v>0</v>
      </c>
      <c r="BE101" s="116">
        <f t="shared" si="71"/>
        <v>0</v>
      </c>
      <c r="BF101" s="116">
        <f t="shared" si="72"/>
        <v>0</v>
      </c>
      <c r="BG101" s="116">
        <f t="shared" si="73"/>
        <v>0</v>
      </c>
      <c r="BH101" s="116">
        <f t="shared" si="74"/>
        <v>0</v>
      </c>
      <c r="BI101" s="116">
        <f t="shared" si="75"/>
        <v>0</v>
      </c>
      <c r="BJ101" s="116">
        <f t="shared" si="76"/>
        <v>0</v>
      </c>
      <c r="BK101" s="116">
        <f t="shared" si="77"/>
        <v>0</v>
      </c>
      <c r="BL101" s="116">
        <f t="shared" si="78"/>
        <v>0</v>
      </c>
      <c r="BM101" s="116">
        <f t="shared" si="79"/>
        <v>0</v>
      </c>
      <c r="BN101" s="116">
        <f t="shared" si="80"/>
        <v>0</v>
      </c>
      <c r="BO101" s="116">
        <f t="shared" si="81"/>
        <v>0</v>
      </c>
      <c r="BP101" s="116">
        <f t="shared" si="82"/>
        <v>0</v>
      </c>
      <c r="BQ101" s="116">
        <f t="shared" si="83"/>
        <v>0</v>
      </c>
      <c r="BR101" s="116">
        <f t="shared" si="84"/>
        <v>0</v>
      </c>
      <c r="BS101" s="116">
        <f t="shared" si="85"/>
        <v>0</v>
      </c>
    </row>
    <row r="102" spans="6:71">
      <c r="F102" s="109"/>
      <c r="J102" s="110" t="str">
        <f t="shared" si="58"/>
        <v>Transferts</v>
      </c>
      <c r="K102" s="116">
        <f>IF(MONTH($B102)=1,IF($G102=Paramètres!F$22,$D102,0),0)</f>
        <v>0</v>
      </c>
      <c r="L102" s="116">
        <f>IF(MONTH($B102)=2,IF($G102=Paramètres!$F$22,$D102,0),0)</f>
        <v>0</v>
      </c>
      <c r="M102" s="116">
        <f>IF(MONTH($B102)=3,IF($G102=Paramètres!$F$22,$D102,0),0)</f>
        <v>0</v>
      </c>
      <c r="N102" s="116">
        <f>IF(MONTH($B102)=4,IF($G102=Paramètres!$F$22,$D102,0),0)</f>
        <v>0</v>
      </c>
      <c r="O102" s="116">
        <f>IF(MONTH($B102)=5,IF($G102=Paramètres!$F$22,$D102,0),0)</f>
        <v>0</v>
      </c>
      <c r="P102" s="116">
        <f>IF(MONTH($B102)=6,IF($G102=Paramètres!$F$22,$D102,0),0)</f>
        <v>0</v>
      </c>
      <c r="Q102" s="116">
        <f>IF(MONTH($B102)=9,IF($G102=Paramètres!$F$22,$D102,0),0)</f>
        <v>0</v>
      </c>
      <c r="R102" s="116">
        <f>IF(MONTH($B102)=10,IF($G102=Paramètres!$F$22,$D102,0),0)</f>
        <v>0</v>
      </c>
      <c r="S102" s="116">
        <f>IF(MONTH($B102)=11,IF($G102=Paramètres!$F$22,$D102,0),0)</f>
        <v>0</v>
      </c>
      <c r="T102" s="116">
        <f>IF(MONTH($B102)=30,IF($G102=Paramètres!$F$22,$D102,0),0)</f>
        <v>0</v>
      </c>
      <c r="U102" s="116">
        <f>IF(MONTH($A102)=11,IF($G102=Paramètres!$D$22,$D102,0),0)</f>
        <v>0</v>
      </c>
      <c r="V102" s="116">
        <f>IF(MONTH($A102)=12,IF($G102=Paramètres!$D$22,$D102,0),0)</f>
        <v>0</v>
      </c>
      <c r="W102" s="116">
        <f>IF(MONTH($A102)=2,IF($G102=Paramètres!$D$22,$D102,0),0)</f>
        <v>0</v>
      </c>
      <c r="X102" s="116">
        <f>IF(MONTH($A102)=4,IF($G102=Paramètres!$D$22,$D102,0),0)</f>
        <v>0</v>
      </c>
      <c r="Y102" s="116">
        <f>IF($G102=Paramètres!D$21,$D102,0)</f>
        <v>0</v>
      </c>
      <c r="Z102" s="116">
        <f>IF($G102=Paramètres!D$24,$D102,0)</f>
        <v>0</v>
      </c>
      <c r="AA102" s="116">
        <f>IF($G102=Paramètres!D$23,$D102,0)</f>
        <v>0</v>
      </c>
      <c r="AB102" s="116">
        <f>IF($G102=Paramètres!D$25,$D102,0)</f>
        <v>0</v>
      </c>
      <c r="AC102" s="116">
        <f>IF($G102=Paramètres!D$26,$D102,0)</f>
        <v>0</v>
      </c>
      <c r="AD102" s="116">
        <f>IF($G102=Paramètres!D$27,$D102,0)</f>
        <v>0</v>
      </c>
      <c r="AE102" s="116">
        <f>IF($G102=Paramètres!D$28,$D102,0)</f>
        <v>0</v>
      </c>
      <c r="AF102" s="116">
        <f>IF($G102=Paramètres!D$29,$D102,0)</f>
        <v>0</v>
      </c>
      <c r="AG102" s="116">
        <f>IF($G102=Paramètres!E$21,$D102,0)</f>
        <v>0</v>
      </c>
      <c r="AH102" s="116">
        <f>IF($G102=Paramètres!E$22,$D102,0)</f>
        <v>0</v>
      </c>
      <c r="AI102" s="116">
        <f>IF($G102=Paramètres!E$23,$D102,0)</f>
        <v>0</v>
      </c>
      <c r="AJ102" s="116">
        <f>IF($G102=Paramètres!E$24,$D102,0)</f>
        <v>0</v>
      </c>
      <c r="AK102" s="116">
        <f>IF($G102=Paramètres!E$25,$D102,0)</f>
        <v>0</v>
      </c>
      <c r="AL102" s="116">
        <f>IF($G102=Paramètres!F$21,$D102,0)</f>
        <v>0</v>
      </c>
      <c r="AM102" s="116">
        <f>IF($G102=Paramètres!F$22,$D102,0)</f>
        <v>0</v>
      </c>
      <c r="AN102" s="116">
        <f>IF($G102=Paramètres!F$23,$D102,0)</f>
        <v>0</v>
      </c>
      <c r="AO102" s="116">
        <f>IF($G102=Paramètres!F$24,$D102,0)</f>
        <v>0</v>
      </c>
      <c r="AP102" s="116">
        <f t="shared" si="59"/>
        <v>0</v>
      </c>
      <c r="AQ102" s="116">
        <f t="shared" si="60"/>
        <v>0</v>
      </c>
      <c r="AR102" s="116">
        <f>IF($G102=Paramètres!I$21,$D102,0)</f>
        <v>0</v>
      </c>
      <c r="AS102" s="116">
        <f>IF($G102=Paramètres!I$22,$D102,0)</f>
        <v>0</v>
      </c>
      <c r="AT102" s="116">
        <f>IF($G102=Paramètres!I$23,$D102,0)</f>
        <v>0</v>
      </c>
      <c r="AU102" s="116">
        <f t="shared" si="61"/>
        <v>0</v>
      </c>
      <c r="AV102" s="116">
        <f t="shared" si="62"/>
        <v>0</v>
      </c>
      <c r="AW102" s="116">
        <f t="shared" si="63"/>
        <v>0</v>
      </c>
      <c r="AX102" s="116">
        <f t="shared" si="64"/>
        <v>0</v>
      </c>
      <c r="AY102" s="116">
        <f t="shared" si="65"/>
        <v>0</v>
      </c>
      <c r="AZ102" s="116">
        <f t="shared" si="66"/>
        <v>0</v>
      </c>
      <c r="BA102" s="116">
        <f t="shared" si="67"/>
        <v>0</v>
      </c>
      <c r="BB102" s="116">
        <f t="shared" si="68"/>
        <v>0</v>
      </c>
      <c r="BC102" s="116">
        <f t="shared" si="69"/>
        <v>0</v>
      </c>
      <c r="BD102" s="116">
        <f t="shared" si="70"/>
        <v>0</v>
      </c>
      <c r="BE102" s="116">
        <f t="shared" si="71"/>
        <v>0</v>
      </c>
      <c r="BF102" s="116">
        <f t="shared" si="72"/>
        <v>0</v>
      </c>
      <c r="BG102" s="116">
        <f t="shared" si="73"/>
        <v>0</v>
      </c>
      <c r="BH102" s="116">
        <f t="shared" si="74"/>
        <v>0</v>
      </c>
      <c r="BI102" s="116">
        <f t="shared" si="75"/>
        <v>0</v>
      </c>
      <c r="BJ102" s="116">
        <f t="shared" si="76"/>
        <v>0</v>
      </c>
      <c r="BK102" s="116">
        <f t="shared" si="77"/>
        <v>0</v>
      </c>
      <c r="BL102" s="116">
        <f t="shared" si="78"/>
        <v>0</v>
      </c>
      <c r="BM102" s="116">
        <f t="shared" si="79"/>
        <v>0</v>
      </c>
      <c r="BN102" s="116">
        <f t="shared" si="80"/>
        <v>0</v>
      </c>
      <c r="BO102" s="116">
        <f t="shared" si="81"/>
        <v>0</v>
      </c>
      <c r="BP102" s="116">
        <f t="shared" si="82"/>
        <v>0</v>
      </c>
      <c r="BQ102" s="116">
        <f t="shared" si="83"/>
        <v>0</v>
      </c>
      <c r="BR102" s="116">
        <f t="shared" si="84"/>
        <v>0</v>
      </c>
      <c r="BS102" s="116">
        <f t="shared" si="85"/>
        <v>0</v>
      </c>
    </row>
    <row r="103" spans="6:71">
      <c r="F103" s="109"/>
      <c r="J103" s="110" t="str">
        <f t="shared" si="58"/>
        <v>Transferts</v>
      </c>
      <c r="K103" s="116">
        <f>IF(MONTH($B103)=1,IF($G103=Paramètres!F$22,$D103,0),0)</f>
        <v>0</v>
      </c>
      <c r="L103" s="116">
        <f>IF(MONTH($B103)=2,IF($G103=Paramètres!$F$22,$D103,0),0)</f>
        <v>0</v>
      </c>
      <c r="M103" s="116">
        <f>IF(MONTH($B103)=3,IF($G103=Paramètres!$F$22,$D103,0),0)</f>
        <v>0</v>
      </c>
      <c r="N103" s="116">
        <f>IF(MONTH($B103)=4,IF($G103=Paramètres!$F$22,$D103,0),0)</f>
        <v>0</v>
      </c>
      <c r="O103" s="116">
        <f>IF(MONTH($B103)=5,IF($G103=Paramètres!$F$22,$D103,0),0)</f>
        <v>0</v>
      </c>
      <c r="P103" s="116">
        <f>IF(MONTH($B103)=6,IF($G103=Paramètres!$F$22,$D103,0),0)</f>
        <v>0</v>
      </c>
      <c r="Q103" s="116">
        <f>IF(MONTH($B103)=9,IF($G103=Paramètres!$F$22,$D103,0),0)</f>
        <v>0</v>
      </c>
      <c r="R103" s="116">
        <f>IF(MONTH($B103)=10,IF($G103=Paramètres!$F$22,$D103,0),0)</f>
        <v>0</v>
      </c>
      <c r="S103" s="116">
        <f>IF(MONTH($B103)=11,IF($G103=Paramètres!$F$22,$D103,0),0)</f>
        <v>0</v>
      </c>
      <c r="T103" s="116">
        <f>IF(MONTH($B103)=30,IF($G103=Paramètres!$F$22,$D103,0),0)</f>
        <v>0</v>
      </c>
      <c r="U103" s="116">
        <f>IF(MONTH($A103)=11,IF($G103=Paramètres!$D$22,$D103,0),0)</f>
        <v>0</v>
      </c>
      <c r="V103" s="116">
        <f>IF(MONTH($A103)=12,IF($G103=Paramètres!$D$22,$D103,0),0)</f>
        <v>0</v>
      </c>
      <c r="W103" s="116">
        <f>IF(MONTH($A103)=2,IF($G103=Paramètres!$D$22,$D103,0),0)</f>
        <v>0</v>
      </c>
      <c r="X103" s="116">
        <f>IF(MONTH($A103)=4,IF($G103=Paramètres!$D$22,$D103,0),0)</f>
        <v>0</v>
      </c>
      <c r="Y103" s="116">
        <f>IF($G103=Paramètres!D$21,$D103,0)</f>
        <v>0</v>
      </c>
      <c r="Z103" s="116">
        <f>IF($G103=Paramètres!D$24,$D103,0)</f>
        <v>0</v>
      </c>
      <c r="AA103" s="116">
        <f>IF($G103=Paramètres!D$23,$D103,0)</f>
        <v>0</v>
      </c>
      <c r="AB103" s="116">
        <f>IF($G103=Paramètres!D$25,$D103,0)</f>
        <v>0</v>
      </c>
      <c r="AC103" s="116">
        <f>IF($G103=Paramètres!D$26,$D103,0)</f>
        <v>0</v>
      </c>
      <c r="AD103" s="116">
        <f>IF($G103=Paramètres!D$27,$D103,0)</f>
        <v>0</v>
      </c>
      <c r="AE103" s="116">
        <f>IF($G103=Paramètres!D$28,$D103,0)</f>
        <v>0</v>
      </c>
      <c r="AF103" s="116">
        <f>IF($G103=Paramètres!D$29,$D103,0)</f>
        <v>0</v>
      </c>
      <c r="AG103" s="116">
        <f>IF($G103=Paramètres!E$21,$D103,0)</f>
        <v>0</v>
      </c>
      <c r="AH103" s="116">
        <f>IF($G103=Paramètres!E$22,$D103,0)</f>
        <v>0</v>
      </c>
      <c r="AI103" s="116">
        <f>IF($G103=Paramètres!E$23,$D103,0)</f>
        <v>0</v>
      </c>
      <c r="AJ103" s="116">
        <f>IF($G103=Paramètres!E$24,$D103,0)</f>
        <v>0</v>
      </c>
      <c r="AK103" s="116">
        <f>IF($G103=Paramètres!E$25,$D103,0)</f>
        <v>0</v>
      </c>
      <c r="AL103" s="116">
        <f>IF($G103=Paramètres!F$21,$D103,0)</f>
        <v>0</v>
      </c>
      <c r="AM103" s="116">
        <f>IF($G103=Paramètres!F$22,$D103,0)</f>
        <v>0</v>
      </c>
      <c r="AN103" s="116">
        <f>IF($G103=Paramètres!F$23,$D103,0)</f>
        <v>0</v>
      </c>
      <c r="AO103" s="116">
        <f>IF($G103=Paramètres!F$24,$D103,0)</f>
        <v>0</v>
      </c>
      <c r="AP103" s="116">
        <f t="shared" si="59"/>
        <v>0</v>
      </c>
      <c r="AQ103" s="116">
        <f t="shared" si="60"/>
        <v>0</v>
      </c>
      <c r="AR103" s="116">
        <f>IF($G103=Paramètres!I$21,$D103,0)</f>
        <v>0</v>
      </c>
      <c r="AS103" s="116">
        <f>IF($G103=Paramètres!I$22,$D103,0)</f>
        <v>0</v>
      </c>
      <c r="AT103" s="116">
        <f>IF($G103=Paramètres!I$23,$D103,0)</f>
        <v>0</v>
      </c>
      <c r="AU103" s="116">
        <f t="shared" si="61"/>
        <v>0</v>
      </c>
      <c r="AV103" s="116">
        <f t="shared" si="62"/>
        <v>0</v>
      </c>
      <c r="AW103" s="116">
        <f t="shared" si="63"/>
        <v>0</v>
      </c>
      <c r="AX103" s="116">
        <f t="shared" si="64"/>
        <v>0</v>
      </c>
      <c r="AY103" s="116">
        <f t="shared" si="65"/>
        <v>0</v>
      </c>
      <c r="AZ103" s="116">
        <f t="shared" si="66"/>
        <v>0</v>
      </c>
      <c r="BA103" s="116">
        <f t="shared" si="67"/>
        <v>0</v>
      </c>
      <c r="BB103" s="116">
        <f t="shared" si="68"/>
        <v>0</v>
      </c>
      <c r="BC103" s="116">
        <f t="shared" si="69"/>
        <v>0</v>
      </c>
      <c r="BD103" s="116">
        <f t="shared" si="70"/>
        <v>0</v>
      </c>
      <c r="BE103" s="116">
        <f t="shared" si="71"/>
        <v>0</v>
      </c>
      <c r="BF103" s="116">
        <f t="shared" si="72"/>
        <v>0</v>
      </c>
      <c r="BG103" s="116">
        <f t="shared" si="73"/>
        <v>0</v>
      </c>
      <c r="BH103" s="116">
        <f t="shared" si="74"/>
        <v>0</v>
      </c>
      <c r="BI103" s="116">
        <f t="shared" si="75"/>
        <v>0</v>
      </c>
      <c r="BJ103" s="116">
        <f t="shared" si="76"/>
        <v>0</v>
      </c>
      <c r="BK103" s="116">
        <f t="shared" si="77"/>
        <v>0</v>
      </c>
      <c r="BL103" s="116">
        <f t="shared" si="78"/>
        <v>0</v>
      </c>
      <c r="BM103" s="116">
        <f t="shared" si="79"/>
        <v>0</v>
      </c>
      <c r="BN103" s="116">
        <f t="shared" si="80"/>
        <v>0</v>
      </c>
      <c r="BO103" s="116">
        <f t="shared" si="81"/>
        <v>0</v>
      </c>
      <c r="BP103" s="116">
        <f t="shared" si="82"/>
        <v>0</v>
      </c>
      <c r="BQ103" s="116">
        <f t="shared" si="83"/>
        <v>0</v>
      </c>
      <c r="BR103" s="116">
        <f t="shared" si="84"/>
        <v>0</v>
      </c>
      <c r="BS103" s="116">
        <f t="shared" si="85"/>
        <v>0</v>
      </c>
    </row>
    <row r="104" spans="6:71">
      <c r="F104" s="109"/>
      <c r="J104" s="110" t="str">
        <f t="shared" si="58"/>
        <v>Transferts</v>
      </c>
      <c r="K104" s="116">
        <f>IF(MONTH($B104)=1,IF($G104=Paramètres!F$22,$D104,0),0)</f>
        <v>0</v>
      </c>
      <c r="L104" s="116">
        <f>IF(MONTH($B104)=2,IF($G104=Paramètres!$F$22,$D104,0),0)</f>
        <v>0</v>
      </c>
      <c r="M104" s="116">
        <f>IF(MONTH($B104)=3,IF($G104=Paramètres!$F$22,$D104,0),0)</f>
        <v>0</v>
      </c>
      <c r="N104" s="116">
        <f>IF(MONTH($B104)=4,IF($G104=Paramètres!$F$22,$D104,0),0)</f>
        <v>0</v>
      </c>
      <c r="O104" s="116">
        <f>IF(MONTH($B104)=5,IF($G104=Paramètres!$F$22,$D104,0),0)</f>
        <v>0</v>
      </c>
      <c r="P104" s="116">
        <f>IF(MONTH($B104)=6,IF($G104=Paramètres!$F$22,$D104,0),0)</f>
        <v>0</v>
      </c>
      <c r="Q104" s="116">
        <f>IF(MONTH($B104)=9,IF($G104=Paramètres!$F$22,$D104,0),0)</f>
        <v>0</v>
      </c>
      <c r="R104" s="116">
        <f>IF(MONTH($B104)=10,IF($G104=Paramètres!$F$22,$D104,0),0)</f>
        <v>0</v>
      </c>
      <c r="S104" s="116">
        <f>IF(MONTH($B104)=11,IF($G104=Paramètres!$F$22,$D104,0),0)</f>
        <v>0</v>
      </c>
      <c r="T104" s="116">
        <f>IF(MONTH($B104)=30,IF($G104=Paramètres!$F$22,$D104,0),0)</f>
        <v>0</v>
      </c>
      <c r="U104" s="116">
        <f>IF(MONTH($A104)=11,IF($G104=Paramètres!$D$22,$D104,0),0)</f>
        <v>0</v>
      </c>
      <c r="V104" s="116">
        <f>IF(MONTH($A104)=12,IF($G104=Paramètres!$D$22,$D104,0),0)</f>
        <v>0</v>
      </c>
      <c r="W104" s="116">
        <f>IF(MONTH($A104)=2,IF($G104=Paramètres!$D$22,$D104,0),0)</f>
        <v>0</v>
      </c>
      <c r="X104" s="116">
        <f>IF(MONTH($A104)=4,IF($G104=Paramètres!$D$22,$D104,0),0)</f>
        <v>0</v>
      </c>
      <c r="Y104" s="116">
        <f>IF($G104=Paramètres!D$21,$D104,0)</f>
        <v>0</v>
      </c>
      <c r="Z104" s="116">
        <f>IF($G104=Paramètres!D$24,$D104,0)</f>
        <v>0</v>
      </c>
      <c r="AA104" s="116">
        <f>IF($G104=Paramètres!D$23,$D104,0)</f>
        <v>0</v>
      </c>
      <c r="AB104" s="116">
        <f>IF($G104=Paramètres!D$25,$D104,0)</f>
        <v>0</v>
      </c>
      <c r="AC104" s="116">
        <f>IF($G104=Paramètres!D$26,$D104,0)</f>
        <v>0</v>
      </c>
      <c r="AD104" s="116">
        <f>IF($G104=Paramètres!D$27,$D104,0)</f>
        <v>0</v>
      </c>
      <c r="AE104" s="116">
        <f>IF($G104=Paramètres!D$28,$D104,0)</f>
        <v>0</v>
      </c>
      <c r="AF104" s="116">
        <f>IF($G104=Paramètres!D$29,$D104,0)</f>
        <v>0</v>
      </c>
      <c r="AG104" s="116">
        <f>IF($G104=Paramètres!E$21,$D104,0)</f>
        <v>0</v>
      </c>
      <c r="AH104" s="116">
        <f>IF($G104=Paramètres!E$22,$D104,0)</f>
        <v>0</v>
      </c>
      <c r="AI104" s="116">
        <f>IF($G104=Paramètres!E$23,$D104,0)</f>
        <v>0</v>
      </c>
      <c r="AJ104" s="116">
        <f>IF($G104=Paramètres!E$24,$D104,0)</f>
        <v>0</v>
      </c>
      <c r="AK104" s="116">
        <f>IF($G104=Paramètres!E$25,$D104,0)</f>
        <v>0</v>
      </c>
      <c r="AL104" s="116">
        <f>IF($G104=Paramètres!F$21,$D104,0)</f>
        <v>0</v>
      </c>
      <c r="AM104" s="116">
        <f>IF($G104=Paramètres!F$22,$D104,0)</f>
        <v>0</v>
      </c>
      <c r="AN104" s="116">
        <f>IF($G104=Paramètres!F$23,$D104,0)</f>
        <v>0</v>
      </c>
      <c r="AO104" s="116">
        <f>IF($G104=Paramètres!F$24,$D104,0)</f>
        <v>0</v>
      </c>
      <c r="AP104" s="116">
        <f t="shared" si="59"/>
        <v>0</v>
      </c>
      <c r="AQ104" s="116">
        <f t="shared" si="60"/>
        <v>0</v>
      </c>
      <c r="AR104" s="116">
        <f>IF($G104=Paramètres!I$21,$D104,0)</f>
        <v>0</v>
      </c>
      <c r="AS104" s="116">
        <f>IF($G104=Paramètres!I$22,$D104,0)</f>
        <v>0</v>
      </c>
      <c r="AT104" s="116">
        <f>IF($G104=Paramètres!I$23,$D104,0)</f>
        <v>0</v>
      </c>
      <c r="AU104" s="116">
        <f t="shared" si="61"/>
        <v>0</v>
      </c>
      <c r="AV104" s="116">
        <f t="shared" si="62"/>
        <v>0</v>
      </c>
      <c r="AW104" s="116">
        <f t="shared" si="63"/>
        <v>0</v>
      </c>
      <c r="AX104" s="116">
        <f t="shared" si="64"/>
        <v>0</v>
      </c>
      <c r="AY104" s="116">
        <f t="shared" si="65"/>
        <v>0</v>
      </c>
      <c r="AZ104" s="116">
        <f t="shared" si="66"/>
        <v>0</v>
      </c>
      <c r="BA104" s="116">
        <f t="shared" si="67"/>
        <v>0</v>
      </c>
      <c r="BB104" s="116">
        <f t="shared" si="68"/>
        <v>0</v>
      </c>
      <c r="BC104" s="116">
        <f t="shared" si="69"/>
        <v>0</v>
      </c>
      <c r="BD104" s="116">
        <f t="shared" si="70"/>
        <v>0</v>
      </c>
      <c r="BE104" s="116">
        <f t="shared" si="71"/>
        <v>0</v>
      </c>
      <c r="BF104" s="116">
        <f t="shared" si="72"/>
        <v>0</v>
      </c>
      <c r="BG104" s="116">
        <f t="shared" si="73"/>
        <v>0</v>
      </c>
      <c r="BH104" s="116">
        <f t="shared" si="74"/>
        <v>0</v>
      </c>
      <c r="BI104" s="116">
        <f t="shared" si="75"/>
        <v>0</v>
      </c>
      <c r="BJ104" s="116">
        <f t="shared" si="76"/>
        <v>0</v>
      </c>
      <c r="BK104" s="116">
        <f t="shared" si="77"/>
        <v>0</v>
      </c>
      <c r="BL104" s="116">
        <f t="shared" si="78"/>
        <v>0</v>
      </c>
      <c r="BM104" s="116">
        <f t="shared" si="79"/>
        <v>0</v>
      </c>
      <c r="BN104" s="116">
        <f t="shared" si="80"/>
        <v>0</v>
      </c>
      <c r="BO104" s="116">
        <f t="shared" si="81"/>
        <v>0</v>
      </c>
      <c r="BP104" s="116">
        <f t="shared" si="82"/>
        <v>0</v>
      </c>
      <c r="BQ104" s="116">
        <f t="shared" si="83"/>
        <v>0</v>
      </c>
      <c r="BR104" s="116">
        <f t="shared" si="84"/>
        <v>0</v>
      </c>
      <c r="BS104" s="116">
        <f t="shared" si="85"/>
        <v>0</v>
      </c>
    </row>
    <row r="105" spans="6:71">
      <c r="F105" s="109"/>
      <c r="J105" s="110" t="str">
        <f t="shared" si="58"/>
        <v>Transferts</v>
      </c>
      <c r="K105" s="116">
        <f>IF(MONTH($B105)=1,IF($G105=Paramètres!F$22,$D105,0),0)</f>
        <v>0</v>
      </c>
      <c r="L105" s="116">
        <f>IF(MONTH($B105)=2,IF($G105=Paramètres!$F$22,$D105,0),0)</f>
        <v>0</v>
      </c>
      <c r="M105" s="116">
        <f>IF(MONTH($B105)=3,IF($G105=Paramètres!$F$22,$D105,0),0)</f>
        <v>0</v>
      </c>
      <c r="N105" s="116">
        <f>IF(MONTH($B105)=4,IF($G105=Paramètres!$F$22,$D105,0),0)</f>
        <v>0</v>
      </c>
      <c r="O105" s="116">
        <f>IF(MONTH($B105)=5,IF($G105=Paramètres!$F$22,$D105,0),0)</f>
        <v>0</v>
      </c>
      <c r="P105" s="116">
        <f>IF(MONTH($B105)=6,IF($G105=Paramètres!$F$22,$D105,0),0)</f>
        <v>0</v>
      </c>
      <c r="Q105" s="116">
        <f>IF(MONTH($B105)=9,IF($G105=Paramètres!$F$22,$D105,0),0)</f>
        <v>0</v>
      </c>
      <c r="R105" s="116">
        <f>IF(MONTH($B105)=10,IF($G105=Paramètres!$F$22,$D105,0),0)</f>
        <v>0</v>
      </c>
      <c r="S105" s="116">
        <f>IF(MONTH($B105)=11,IF($G105=Paramètres!$F$22,$D105,0),0)</f>
        <v>0</v>
      </c>
      <c r="T105" s="116">
        <f>IF(MONTH($B105)=30,IF($G105=Paramètres!$F$22,$D105,0),0)</f>
        <v>0</v>
      </c>
      <c r="U105" s="116">
        <f>IF(MONTH($A105)=11,IF($G105=Paramètres!$D$22,$D105,0),0)</f>
        <v>0</v>
      </c>
      <c r="V105" s="116">
        <f>IF(MONTH($A105)=12,IF($G105=Paramètres!$D$22,$D105,0),0)</f>
        <v>0</v>
      </c>
      <c r="W105" s="116">
        <f>IF(MONTH($A105)=2,IF($G105=Paramètres!$D$22,$D105,0),0)</f>
        <v>0</v>
      </c>
      <c r="X105" s="116">
        <f>IF(MONTH($A105)=4,IF($G105=Paramètres!$D$22,$D105,0),0)</f>
        <v>0</v>
      </c>
      <c r="Y105" s="116">
        <f>IF($G105=Paramètres!D$21,$D105,0)</f>
        <v>0</v>
      </c>
      <c r="Z105" s="116">
        <f>IF($G105=Paramètres!D$24,$D105,0)</f>
        <v>0</v>
      </c>
      <c r="AA105" s="116">
        <f>IF($G105=Paramètres!D$23,$D105,0)</f>
        <v>0</v>
      </c>
      <c r="AB105" s="116">
        <f>IF($G105=Paramètres!D$25,$D105,0)</f>
        <v>0</v>
      </c>
      <c r="AC105" s="116">
        <f>IF($G105=Paramètres!D$26,$D105,0)</f>
        <v>0</v>
      </c>
      <c r="AD105" s="116">
        <f>IF($G105=Paramètres!D$27,$D105,0)</f>
        <v>0</v>
      </c>
      <c r="AE105" s="116">
        <f>IF($G105=Paramètres!D$28,$D105,0)</f>
        <v>0</v>
      </c>
      <c r="AF105" s="116">
        <f>IF($G105=Paramètres!D$29,$D105,0)</f>
        <v>0</v>
      </c>
      <c r="AG105" s="116">
        <f>IF($G105=Paramètres!E$21,$D105,0)</f>
        <v>0</v>
      </c>
      <c r="AH105" s="116">
        <f>IF($G105=Paramètres!E$22,$D105,0)</f>
        <v>0</v>
      </c>
      <c r="AI105" s="116">
        <f>IF($G105=Paramètres!E$23,$D105,0)</f>
        <v>0</v>
      </c>
      <c r="AJ105" s="116">
        <f>IF($G105=Paramètres!E$24,$D105,0)</f>
        <v>0</v>
      </c>
      <c r="AK105" s="116">
        <f>IF($G105=Paramètres!E$25,$D105,0)</f>
        <v>0</v>
      </c>
      <c r="AL105" s="116">
        <f>IF($G105=Paramètres!F$21,$D105,0)</f>
        <v>0</v>
      </c>
      <c r="AM105" s="116">
        <f>IF($G105=Paramètres!F$22,$D105,0)</f>
        <v>0</v>
      </c>
      <c r="AN105" s="116">
        <f>IF($G105=Paramètres!F$23,$D105,0)</f>
        <v>0</v>
      </c>
      <c r="AO105" s="116">
        <f>IF($G105=Paramètres!F$24,$D105,0)</f>
        <v>0</v>
      </c>
      <c r="AP105" s="116">
        <f t="shared" si="59"/>
        <v>0</v>
      </c>
      <c r="AQ105" s="116">
        <f t="shared" si="60"/>
        <v>0</v>
      </c>
      <c r="AR105" s="116">
        <f>IF($G105=Paramètres!I$21,$D105,0)</f>
        <v>0</v>
      </c>
      <c r="AS105" s="116">
        <f>IF($G105=Paramètres!I$22,$D105,0)</f>
        <v>0</v>
      </c>
      <c r="AT105" s="116">
        <f>IF($G105=Paramètres!I$23,$D105,0)</f>
        <v>0</v>
      </c>
      <c r="AU105" s="116">
        <f t="shared" si="61"/>
        <v>0</v>
      </c>
      <c r="AV105" s="116">
        <f t="shared" si="62"/>
        <v>0</v>
      </c>
      <c r="AW105" s="116">
        <f t="shared" si="63"/>
        <v>0</v>
      </c>
      <c r="AX105" s="116">
        <f t="shared" si="64"/>
        <v>0</v>
      </c>
      <c r="AY105" s="116">
        <f t="shared" si="65"/>
        <v>0</v>
      </c>
      <c r="AZ105" s="116">
        <f t="shared" si="66"/>
        <v>0</v>
      </c>
      <c r="BA105" s="116">
        <f t="shared" si="67"/>
        <v>0</v>
      </c>
      <c r="BB105" s="116">
        <f t="shared" si="68"/>
        <v>0</v>
      </c>
      <c r="BC105" s="116">
        <f t="shared" si="69"/>
        <v>0</v>
      </c>
      <c r="BD105" s="116">
        <f t="shared" si="70"/>
        <v>0</v>
      </c>
      <c r="BE105" s="116">
        <f t="shared" si="71"/>
        <v>0</v>
      </c>
      <c r="BF105" s="116">
        <f t="shared" si="72"/>
        <v>0</v>
      </c>
      <c r="BG105" s="116">
        <f t="shared" si="73"/>
        <v>0</v>
      </c>
      <c r="BH105" s="116">
        <f t="shared" si="74"/>
        <v>0</v>
      </c>
      <c r="BI105" s="116">
        <f t="shared" si="75"/>
        <v>0</v>
      </c>
      <c r="BJ105" s="116">
        <f t="shared" si="76"/>
        <v>0</v>
      </c>
      <c r="BK105" s="116">
        <f t="shared" si="77"/>
        <v>0</v>
      </c>
      <c r="BL105" s="116">
        <f t="shared" si="78"/>
        <v>0</v>
      </c>
      <c r="BM105" s="116">
        <f t="shared" si="79"/>
        <v>0</v>
      </c>
      <c r="BN105" s="116">
        <f t="shared" si="80"/>
        <v>0</v>
      </c>
      <c r="BO105" s="116">
        <f t="shared" si="81"/>
        <v>0</v>
      </c>
      <c r="BP105" s="116">
        <f t="shared" si="82"/>
        <v>0</v>
      </c>
      <c r="BQ105" s="116">
        <f t="shared" si="83"/>
        <v>0</v>
      </c>
      <c r="BR105" s="116">
        <f t="shared" si="84"/>
        <v>0</v>
      </c>
      <c r="BS105" s="116">
        <f t="shared" si="85"/>
        <v>0</v>
      </c>
    </row>
    <row r="106" spans="6:71">
      <c r="F106" s="109"/>
      <c r="J106" s="110" t="str">
        <f t="shared" si="58"/>
        <v>Transferts</v>
      </c>
      <c r="K106" s="116">
        <f>IF(MONTH($B106)=1,IF($G106=Paramètres!F$22,$D106,0),0)</f>
        <v>0</v>
      </c>
      <c r="L106" s="116">
        <f>IF(MONTH($B106)=2,IF($G106=Paramètres!$F$22,$D106,0),0)</f>
        <v>0</v>
      </c>
      <c r="M106" s="116">
        <f>IF(MONTH($B106)=3,IF($G106=Paramètres!$F$22,$D106,0),0)</f>
        <v>0</v>
      </c>
      <c r="N106" s="116">
        <f>IF(MONTH($B106)=4,IF($G106=Paramètres!$F$22,$D106,0),0)</f>
        <v>0</v>
      </c>
      <c r="O106" s="116">
        <f>IF(MONTH($B106)=5,IF($G106=Paramètres!$F$22,$D106,0),0)</f>
        <v>0</v>
      </c>
      <c r="P106" s="116">
        <f>IF(MONTH($B106)=6,IF($G106=Paramètres!$F$22,$D106,0),0)</f>
        <v>0</v>
      </c>
      <c r="Q106" s="116">
        <f>IF(MONTH($B106)=9,IF($G106=Paramètres!$F$22,$D106,0),0)</f>
        <v>0</v>
      </c>
      <c r="R106" s="116">
        <f>IF(MONTH($B106)=10,IF($G106=Paramètres!$F$22,$D106,0),0)</f>
        <v>0</v>
      </c>
      <c r="S106" s="116">
        <f>IF(MONTH($B106)=11,IF($G106=Paramètres!$F$22,$D106,0),0)</f>
        <v>0</v>
      </c>
      <c r="T106" s="116">
        <f>IF(MONTH($B106)=30,IF($G106=Paramètres!$F$22,$D106,0),0)</f>
        <v>0</v>
      </c>
      <c r="U106" s="116">
        <f>IF(MONTH($A106)=11,IF($G106=Paramètres!$D$22,$D106,0),0)</f>
        <v>0</v>
      </c>
      <c r="V106" s="116">
        <f>IF(MONTH($A106)=12,IF($G106=Paramètres!$D$22,$D106,0),0)</f>
        <v>0</v>
      </c>
      <c r="W106" s="116">
        <f>IF(MONTH($A106)=2,IF($G106=Paramètres!$D$22,$D106,0),0)</f>
        <v>0</v>
      </c>
      <c r="X106" s="116">
        <f>IF(MONTH($A106)=4,IF($G106=Paramètres!$D$22,$D106,0),0)</f>
        <v>0</v>
      </c>
      <c r="Y106" s="116">
        <f>IF($G106=Paramètres!D$21,$D106,0)</f>
        <v>0</v>
      </c>
      <c r="Z106" s="116">
        <f>IF($G106=Paramètres!D$24,$D106,0)</f>
        <v>0</v>
      </c>
      <c r="AA106" s="116">
        <f>IF($G106=Paramètres!D$23,$D106,0)</f>
        <v>0</v>
      </c>
      <c r="AB106" s="116">
        <f>IF($G106=Paramètres!D$25,$D106,0)</f>
        <v>0</v>
      </c>
      <c r="AC106" s="116">
        <f>IF($G106=Paramètres!D$26,$D106,0)</f>
        <v>0</v>
      </c>
      <c r="AD106" s="116">
        <f>IF($G106=Paramètres!D$27,$D106,0)</f>
        <v>0</v>
      </c>
      <c r="AE106" s="116">
        <f>IF($G106=Paramètres!D$28,$D106,0)</f>
        <v>0</v>
      </c>
      <c r="AF106" s="116">
        <f>IF($G106=Paramètres!D$29,$D106,0)</f>
        <v>0</v>
      </c>
      <c r="AG106" s="116">
        <f>IF($G106=Paramètres!E$21,$D106,0)</f>
        <v>0</v>
      </c>
      <c r="AH106" s="116">
        <f>IF($G106=Paramètres!E$22,$D106,0)</f>
        <v>0</v>
      </c>
      <c r="AI106" s="116">
        <f>IF($G106=Paramètres!E$23,$D106,0)</f>
        <v>0</v>
      </c>
      <c r="AJ106" s="116">
        <f>IF($G106=Paramètres!E$24,$D106,0)</f>
        <v>0</v>
      </c>
      <c r="AK106" s="116">
        <f>IF($G106=Paramètres!E$25,$D106,0)</f>
        <v>0</v>
      </c>
      <c r="AL106" s="116">
        <f>IF($G106=Paramètres!F$21,$D106,0)</f>
        <v>0</v>
      </c>
      <c r="AM106" s="116">
        <f>IF($G106=Paramètres!F$22,$D106,0)</f>
        <v>0</v>
      </c>
      <c r="AN106" s="116">
        <f>IF($G106=Paramètres!F$23,$D106,0)</f>
        <v>0</v>
      </c>
      <c r="AO106" s="116">
        <f>IF($G106=Paramètres!F$24,$D106,0)</f>
        <v>0</v>
      </c>
      <c r="AP106" s="116">
        <f t="shared" si="59"/>
        <v>0</v>
      </c>
      <c r="AQ106" s="116">
        <f t="shared" si="60"/>
        <v>0</v>
      </c>
      <c r="AR106" s="116">
        <f>IF($G106=Paramètres!I$21,$D106,0)</f>
        <v>0</v>
      </c>
      <c r="AS106" s="116">
        <f>IF($G106=Paramètres!I$22,$D106,0)</f>
        <v>0</v>
      </c>
      <c r="AT106" s="116">
        <f>IF($G106=Paramètres!I$23,$D106,0)</f>
        <v>0</v>
      </c>
      <c r="AU106" s="116">
        <f t="shared" si="61"/>
        <v>0</v>
      </c>
      <c r="AV106" s="116">
        <f t="shared" si="62"/>
        <v>0</v>
      </c>
      <c r="AW106" s="116">
        <f t="shared" si="63"/>
        <v>0</v>
      </c>
      <c r="AX106" s="116">
        <f t="shared" si="64"/>
        <v>0</v>
      </c>
      <c r="AY106" s="116">
        <f t="shared" si="65"/>
        <v>0</v>
      </c>
      <c r="AZ106" s="116">
        <f t="shared" si="66"/>
        <v>0</v>
      </c>
      <c r="BA106" s="116">
        <f t="shared" si="67"/>
        <v>0</v>
      </c>
      <c r="BB106" s="116">
        <f t="shared" si="68"/>
        <v>0</v>
      </c>
      <c r="BC106" s="116">
        <f t="shared" si="69"/>
        <v>0</v>
      </c>
      <c r="BD106" s="116">
        <f t="shared" si="70"/>
        <v>0</v>
      </c>
      <c r="BE106" s="116">
        <f t="shared" si="71"/>
        <v>0</v>
      </c>
      <c r="BF106" s="116">
        <f t="shared" si="72"/>
        <v>0</v>
      </c>
      <c r="BG106" s="116">
        <f t="shared" si="73"/>
        <v>0</v>
      </c>
      <c r="BH106" s="116">
        <f t="shared" si="74"/>
        <v>0</v>
      </c>
      <c r="BI106" s="116">
        <f t="shared" si="75"/>
        <v>0</v>
      </c>
      <c r="BJ106" s="116">
        <f t="shared" si="76"/>
        <v>0</v>
      </c>
      <c r="BK106" s="116">
        <f t="shared" si="77"/>
        <v>0</v>
      </c>
      <c r="BL106" s="116">
        <f t="shared" si="78"/>
        <v>0</v>
      </c>
      <c r="BM106" s="116">
        <f t="shared" si="79"/>
        <v>0</v>
      </c>
      <c r="BN106" s="116">
        <f t="shared" si="80"/>
        <v>0</v>
      </c>
      <c r="BO106" s="116">
        <f t="shared" si="81"/>
        <v>0</v>
      </c>
      <c r="BP106" s="116">
        <f t="shared" si="82"/>
        <v>0</v>
      </c>
      <c r="BQ106" s="116">
        <f t="shared" si="83"/>
        <v>0</v>
      </c>
      <c r="BR106" s="116">
        <f t="shared" si="84"/>
        <v>0</v>
      </c>
      <c r="BS106" s="116">
        <f t="shared" si="85"/>
        <v>0</v>
      </c>
    </row>
    <row r="107" spans="6:71">
      <c r="F107" s="109"/>
      <c r="J107" s="110" t="str">
        <f t="shared" si="58"/>
        <v>Transferts</v>
      </c>
      <c r="K107" s="116">
        <f>IF(MONTH($B107)=1,IF($G107=Paramètres!F$22,$D107,0),0)</f>
        <v>0</v>
      </c>
      <c r="L107" s="116">
        <f>IF(MONTH($B107)=2,IF($G107=Paramètres!$F$22,$D107,0),0)</f>
        <v>0</v>
      </c>
      <c r="M107" s="116">
        <f>IF(MONTH($B107)=3,IF($G107=Paramètres!$F$22,$D107,0),0)</f>
        <v>0</v>
      </c>
      <c r="N107" s="116">
        <f>IF(MONTH($B107)=4,IF($G107=Paramètres!$F$22,$D107,0),0)</f>
        <v>0</v>
      </c>
      <c r="O107" s="116">
        <f>IF(MONTH($B107)=5,IF($G107=Paramètres!$F$22,$D107,0),0)</f>
        <v>0</v>
      </c>
      <c r="P107" s="116">
        <f>IF(MONTH($B107)=6,IF($G107=Paramètres!$F$22,$D107,0),0)</f>
        <v>0</v>
      </c>
      <c r="Q107" s="116">
        <f>IF(MONTH($B107)=9,IF($G107=Paramètres!$F$22,$D107,0),0)</f>
        <v>0</v>
      </c>
      <c r="R107" s="116">
        <f>IF(MONTH($B107)=10,IF($G107=Paramètres!$F$22,$D107,0),0)</f>
        <v>0</v>
      </c>
      <c r="S107" s="116">
        <f>IF(MONTH($B107)=11,IF($G107=Paramètres!$F$22,$D107,0),0)</f>
        <v>0</v>
      </c>
      <c r="T107" s="116">
        <f>IF(MONTH($B107)=30,IF($G107=Paramètres!$F$22,$D107,0),0)</f>
        <v>0</v>
      </c>
      <c r="U107" s="116">
        <f>IF(MONTH($A107)=11,IF($G107=Paramètres!$D$22,$D107,0),0)</f>
        <v>0</v>
      </c>
      <c r="V107" s="116">
        <f>IF(MONTH($A107)=12,IF($G107=Paramètres!$D$22,$D107,0),0)</f>
        <v>0</v>
      </c>
      <c r="W107" s="116">
        <f>IF(MONTH($A107)=2,IF($G107=Paramètres!$D$22,$D107,0),0)</f>
        <v>0</v>
      </c>
      <c r="X107" s="116">
        <f>IF(MONTH($A107)=4,IF($G107=Paramètres!$D$22,$D107,0),0)</f>
        <v>0</v>
      </c>
      <c r="Y107" s="116">
        <f>IF($G107=Paramètres!D$21,$D107,0)</f>
        <v>0</v>
      </c>
      <c r="Z107" s="116">
        <f>IF($G107=Paramètres!D$24,$D107,0)</f>
        <v>0</v>
      </c>
      <c r="AA107" s="116">
        <f>IF($G107=Paramètres!D$23,$D107,0)</f>
        <v>0</v>
      </c>
      <c r="AB107" s="116">
        <f>IF($G107=Paramètres!D$25,$D107,0)</f>
        <v>0</v>
      </c>
      <c r="AC107" s="116">
        <f>IF($G107=Paramètres!D$26,$D107,0)</f>
        <v>0</v>
      </c>
      <c r="AD107" s="116">
        <f>IF($G107=Paramètres!D$27,$D107,0)</f>
        <v>0</v>
      </c>
      <c r="AE107" s="116">
        <f>IF($G107=Paramètres!D$28,$D107,0)</f>
        <v>0</v>
      </c>
      <c r="AF107" s="116">
        <f>IF($G107=Paramètres!D$29,$D107,0)</f>
        <v>0</v>
      </c>
      <c r="AG107" s="116">
        <f>IF($G107=Paramètres!E$21,$D107,0)</f>
        <v>0</v>
      </c>
      <c r="AH107" s="116">
        <f>IF($G107=Paramètres!E$22,$D107,0)</f>
        <v>0</v>
      </c>
      <c r="AI107" s="116">
        <f>IF($G107=Paramètres!E$23,$D107,0)</f>
        <v>0</v>
      </c>
      <c r="AJ107" s="116">
        <f>IF($G107=Paramètres!E$24,$D107,0)</f>
        <v>0</v>
      </c>
      <c r="AK107" s="116">
        <f>IF($G107=Paramètres!E$25,$D107,0)</f>
        <v>0</v>
      </c>
      <c r="AL107" s="116">
        <f>IF($G107=Paramètres!F$21,$D107,0)</f>
        <v>0</v>
      </c>
      <c r="AM107" s="116">
        <f>IF($G107=Paramètres!F$22,$D107,0)</f>
        <v>0</v>
      </c>
      <c r="AN107" s="116">
        <f>IF($G107=Paramètres!F$23,$D107,0)</f>
        <v>0</v>
      </c>
      <c r="AO107" s="116">
        <f>IF($G107=Paramètres!F$24,$D107,0)</f>
        <v>0</v>
      </c>
      <c r="AP107" s="116">
        <f t="shared" si="59"/>
        <v>0</v>
      </c>
      <c r="AQ107" s="116">
        <f t="shared" si="60"/>
        <v>0</v>
      </c>
      <c r="AR107" s="116">
        <f>IF($G107=Paramètres!I$21,$D107,0)</f>
        <v>0</v>
      </c>
      <c r="AS107" s="116">
        <f>IF($G107=Paramètres!I$22,$D107,0)</f>
        <v>0</v>
      </c>
      <c r="AT107" s="116">
        <f>IF($G107=Paramètres!I$23,$D107,0)</f>
        <v>0</v>
      </c>
      <c r="AU107" s="116">
        <f t="shared" si="61"/>
        <v>0</v>
      </c>
      <c r="AV107" s="116">
        <f t="shared" si="62"/>
        <v>0</v>
      </c>
      <c r="AW107" s="116">
        <f t="shared" si="63"/>
        <v>0</v>
      </c>
      <c r="AX107" s="116">
        <f t="shared" si="64"/>
        <v>0</v>
      </c>
      <c r="AY107" s="116">
        <f t="shared" si="65"/>
        <v>0</v>
      </c>
      <c r="AZ107" s="116">
        <f t="shared" si="66"/>
        <v>0</v>
      </c>
      <c r="BA107" s="116">
        <f t="shared" si="67"/>
        <v>0</v>
      </c>
      <c r="BB107" s="116">
        <f t="shared" si="68"/>
        <v>0</v>
      </c>
      <c r="BC107" s="116">
        <f t="shared" si="69"/>
        <v>0</v>
      </c>
      <c r="BD107" s="116">
        <f t="shared" si="70"/>
        <v>0</v>
      </c>
      <c r="BE107" s="116">
        <f t="shared" si="71"/>
        <v>0</v>
      </c>
      <c r="BF107" s="116">
        <f t="shared" si="72"/>
        <v>0</v>
      </c>
      <c r="BG107" s="116">
        <f t="shared" si="73"/>
        <v>0</v>
      </c>
      <c r="BH107" s="116">
        <f t="shared" si="74"/>
        <v>0</v>
      </c>
      <c r="BI107" s="116">
        <f t="shared" si="75"/>
        <v>0</v>
      </c>
      <c r="BJ107" s="116">
        <f t="shared" si="76"/>
        <v>0</v>
      </c>
      <c r="BK107" s="116">
        <f t="shared" si="77"/>
        <v>0</v>
      </c>
      <c r="BL107" s="116">
        <f t="shared" si="78"/>
        <v>0</v>
      </c>
      <c r="BM107" s="116">
        <f t="shared" si="79"/>
        <v>0</v>
      </c>
      <c r="BN107" s="116">
        <f t="shared" si="80"/>
        <v>0</v>
      </c>
      <c r="BO107" s="116">
        <f t="shared" si="81"/>
        <v>0</v>
      </c>
      <c r="BP107" s="116">
        <f t="shared" si="82"/>
        <v>0</v>
      </c>
      <c r="BQ107" s="116">
        <f t="shared" si="83"/>
        <v>0</v>
      </c>
      <c r="BR107" s="116">
        <f t="shared" si="84"/>
        <v>0</v>
      </c>
      <c r="BS107" s="116">
        <f t="shared" si="85"/>
        <v>0</v>
      </c>
    </row>
    <row r="108" spans="6:71">
      <c r="F108" s="109"/>
      <c r="J108" s="110" t="str">
        <f t="shared" si="58"/>
        <v>Transferts</v>
      </c>
      <c r="K108" s="116">
        <f>IF(MONTH($B108)=1,IF($G108=Paramètres!F$22,$D108,0),0)</f>
        <v>0</v>
      </c>
      <c r="L108" s="116">
        <f>IF(MONTH($B108)=2,IF($G108=Paramètres!$F$22,$D108,0),0)</f>
        <v>0</v>
      </c>
      <c r="M108" s="116">
        <f>IF(MONTH($B108)=3,IF($G108=Paramètres!$F$22,$D108,0),0)</f>
        <v>0</v>
      </c>
      <c r="N108" s="116">
        <f>IF(MONTH($B108)=4,IF($G108=Paramètres!$F$22,$D108,0),0)</f>
        <v>0</v>
      </c>
      <c r="O108" s="116">
        <f>IF(MONTH($B108)=5,IF($G108=Paramètres!$F$22,$D108,0),0)</f>
        <v>0</v>
      </c>
      <c r="P108" s="116">
        <f>IF(MONTH($B108)=6,IF($G108=Paramètres!$F$22,$D108,0),0)</f>
        <v>0</v>
      </c>
      <c r="Q108" s="116">
        <f>IF(MONTH($B108)=9,IF($G108=Paramètres!$F$22,$D108,0),0)</f>
        <v>0</v>
      </c>
      <c r="R108" s="116">
        <f>IF(MONTH($B108)=10,IF($G108=Paramètres!$F$22,$D108,0),0)</f>
        <v>0</v>
      </c>
      <c r="S108" s="116">
        <f>IF(MONTH($B108)=11,IF($G108=Paramètres!$F$22,$D108,0),0)</f>
        <v>0</v>
      </c>
      <c r="T108" s="116">
        <f>IF(MONTH($B108)=30,IF($G108=Paramètres!$F$22,$D108,0),0)</f>
        <v>0</v>
      </c>
      <c r="U108" s="116">
        <f>IF(MONTH($A108)=11,IF($G108=Paramètres!$D$22,$D108,0),0)</f>
        <v>0</v>
      </c>
      <c r="V108" s="116">
        <f>IF(MONTH($A108)=12,IF($G108=Paramètres!$D$22,$D108,0),0)</f>
        <v>0</v>
      </c>
      <c r="W108" s="116">
        <f>IF(MONTH($A108)=2,IF($G108=Paramètres!$D$22,$D108,0),0)</f>
        <v>0</v>
      </c>
      <c r="X108" s="116">
        <f>IF(MONTH($A108)=4,IF($G108=Paramètres!$D$22,$D108,0),0)</f>
        <v>0</v>
      </c>
      <c r="Y108" s="116">
        <f>IF($G108=Paramètres!D$21,$D108,0)</f>
        <v>0</v>
      </c>
      <c r="Z108" s="116">
        <f>IF($G108=Paramètres!D$24,$D108,0)</f>
        <v>0</v>
      </c>
      <c r="AA108" s="116">
        <f>IF($G108=Paramètres!D$23,$D108,0)</f>
        <v>0</v>
      </c>
      <c r="AB108" s="116">
        <f>IF($G108=Paramètres!D$25,$D108,0)</f>
        <v>0</v>
      </c>
      <c r="AC108" s="116">
        <f>IF($G108=Paramètres!D$26,$D108,0)</f>
        <v>0</v>
      </c>
      <c r="AD108" s="116">
        <f>IF($G108=Paramètres!D$27,$D108,0)</f>
        <v>0</v>
      </c>
      <c r="AE108" s="116">
        <f>IF($G108=Paramètres!D$28,$D108,0)</f>
        <v>0</v>
      </c>
      <c r="AF108" s="116">
        <f>IF($G108=Paramètres!D$29,$D108,0)</f>
        <v>0</v>
      </c>
      <c r="AG108" s="116">
        <f>IF($G108=Paramètres!E$21,$D108,0)</f>
        <v>0</v>
      </c>
      <c r="AH108" s="116">
        <f>IF($G108=Paramètres!E$22,$D108,0)</f>
        <v>0</v>
      </c>
      <c r="AI108" s="116">
        <f>IF($G108=Paramètres!E$23,$D108,0)</f>
        <v>0</v>
      </c>
      <c r="AJ108" s="116">
        <f>IF($G108=Paramètres!E$24,$D108,0)</f>
        <v>0</v>
      </c>
      <c r="AK108" s="116">
        <f>IF($G108=Paramètres!E$25,$D108,0)</f>
        <v>0</v>
      </c>
      <c r="AL108" s="116">
        <f>IF($G108=Paramètres!F$21,$D108,0)</f>
        <v>0</v>
      </c>
      <c r="AM108" s="116">
        <f>IF($G108=Paramètres!F$22,$D108,0)</f>
        <v>0</v>
      </c>
      <c r="AN108" s="116">
        <f>IF($G108=Paramètres!F$23,$D108,0)</f>
        <v>0</v>
      </c>
      <c r="AO108" s="116">
        <f>IF($G108=Paramètres!F$24,$D108,0)</f>
        <v>0</v>
      </c>
      <c r="AP108" s="116">
        <f t="shared" si="59"/>
        <v>0</v>
      </c>
      <c r="AQ108" s="116">
        <f t="shared" si="60"/>
        <v>0</v>
      </c>
      <c r="AR108" s="116">
        <f>IF($G108=Paramètres!I$21,$D108,0)</f>
        <v>0</v>
      </c>
      <c r="AS108" s="116">
        <f>IF($G108=Paramètres!I$22,$D108,0)</f>
        <v>0</v>
      </c>
      <c r="AT108" s="116">
        <f>IF($G108=Paramètres!I$23,$D108,0)</f>
        <v>0</v>
      </c>
      <c r="AU108" s="116">
        <f t="shared" si="61"/>
        <v>0</v>
      </c>
      <c r="AV108" s="116">
        <f t="shared" si="62"/>
        <v>0</v>
      </c>
      <c r="AW108" s="116">
        <f t="shared" si="63"/>
        <v>0</v>
      </c>
      <c r="AX108" s="116">
        <f t="shared" si="64"/>
        <v>0</v>
      </c>
      <c r="AY108" s="116">
        <f t="shared" si="65"/>
        <v>0</v>
      </c>
      <c r="AZ108" s="116">
        <f t="shared" si="66"/>
        <v>0</v>
      </c>
      <c r="BA108" s="116">
        <f t="shared" si="67"/>
        <v>0</v>
      </c>
      <c r="BB108" s="116">
        <f t="shared" si="68"/>
        <v>0</v>
      </c>
      <c r="BC108" s="116">
        <f t="shared" si="69"/>
        <v>0</v>
      </c>
      <c r="BD108" s="116">
        <f t="shared" si="70"/>
        <v>0</v>
      </c>
      <c r="BE108" s="116">
        <f t="shared" si="71"/>
        <v>0</v>
      </c>
      <c r="BF108" s="116">
        <f t="shared" si="72"/>
        <v>0</v>
      </c>
      <c r="BG108" s="116">
        <f t="shared" si="73"/>
        <v>0</v>
      </c>
      <c r="BH108" s="116">
        <f t="shared" si="74"/>
        <v>0</v>
      </c>
      <c r="BI108" s="116">
        <f t="shared" si="75"/>
        <v>0</v>
      </c>
      <c r="BJ108" s="116">
        <f t="shared" si="76"/>
        <v>0</v>
      </c>
      <c r="BK108" s="116">
        <f t="shared" si="77"/>
        <v>0</v>
      </c>
      <c r="BL108" s="116">
        <f t="shared" si="78"/>
        <v>0</v>
      </c>
      <c r="BM108" s="116">
        <f t="shared" si="79"/>
        <v>0</v>
      </c>
      <c r="BN108" s="116">
        <f t="shared" si="80"/>
        <v>0</v>
      </c>
      <c r="BO108" s="116">
        <f t="shared" si="81"/>
        <v>0</v>
      </c>
      <c r="BP108" s="116">
        <f t="shared" si="82"/>
        <v>0</v>
      </c>
      <c r="BQ108" s="116">
        <f t="shared" si="83"/>
        <v>0</v>
      </c>
      <c r="BR108" s="116">
        <f t="shared" si="84"/>
        <v>0</v>
      </c>
      <c r="BS108" s="116">
        <f t="shared" si="85"/>
        <v>0</v>
      </c>
    </row>
    <row r="109" spans="6:71">
      <c r="F109" s="109"/>
      <c r="J109" s="110" t="str">
        <f t="shared" si="58"/>
        <v>Transferts</v>
      </c>
      <c r="K109" s="116">
        <f>IF(MONTH($B109)=1,IF($G109=Paramètres!F$22,$D109,0),0)</f>
        <v>0</v>
      </c>
      <c r="L109" s="116">
        <f>IF(MONTH($B109)=2,IF($G109=Paramètres!$F$22,$D109,0),0)</f>
        <v>0</v>
      </c>
      <c r="M109" s="116">
        <f>IF(MONTH($B109)=3,IF($G109=Paramètres!$F$22,$D109,0),0)</f>
        <v>0</v>
      </c>
      <c r="N109" s="116">
        <f>IF(MONTH($B109)=4,IF($G109=Paramètres!$F$22,$D109,0),0)</f>
        <v>0</v>
      </c>
      <c r="O109" s="116">
        <f>IF(MONTH($B109)=5,IF($G109=Paramètres!$F$22,$D109,0),0)</f>
        <v>0</v>
      </c>
      <c r="P109" s="116">
        <f>IF(MONTH($B109)=6,IF($G109=Paramètres!$F$22,$D109,0),0)</f>
        <v>0</v>
      </c>
      <c r="Q109" s="116">
        <f>IF(MONTH($B109)=9,IF($G109=Paramètres!$F$22,$D109,0),0)</f>
        <v>0</v>
      </c>
      <c r="R109" s="116">
        <f>IF(MONTH($B109)=10,IF($G109=Paramètres!$F$22,$D109,0),0)</f>
        <v>0</v>
      </c>
      <c r="S109" s="116">
        <f>IF(MONTH($B109)=11,IF($G109=Paramètres!$F$22,$D109,0),0)</f>
        <v>0</v>
      </c>
      <c r="T109" s="116">
        <f>IF(MONTH($B109)=30,IF($G109=Paramètres!$F$22,$D109,0),0)</f>
        <v>0</v>
      </c>
      <c r="U109" s="116">
        <f>IF(MONTH($A109)=11,IF($G109=Paramètres!$D$22,$D109,0),0)</f>
        <v>0</v>
      </c>
      <c r="V109" s="116">
        <f>IF(MONTH($A109)=12,IF($G109=Paramètres!$D$22,$D109,0),0)</f>
        <v>0</v>
      </c>
      <c r="W109" s="116">
        <f>IF(MONTH($A109)=2,IF($G109=Paramètres!$D$22,$D109,0),0)</f>
        <v>0</v>
      </c>
      <c r="X109" s="116">
        <f>IF(MONTH($A109)=4,IF($G109=Paramètres!$D$22,$D109,0),0)</f>
        <v>0</v>
      </c>
      <c r="Y109" s="116">
        <f>IF($G109=Paramètres!D$21,$D109,0)</f>
        <v>0</v>
      </c>
      <c r="Z109" s="116">
        <f>IF($G109=Paramètres!D$24,$D109,0)</f>
        <v>0</v>
      </c>
      <c r="AA109" s="116">
        <f>IF($G109=Paramètres!D$23,$D109,0)</f>
        <v>0</v>
      </c>
      <c r="AB109" s="116">
        <f>IF($G109=Paramètres!D$25,$D109,0)</f>
        <v>0</v>
      </c>
      <c r="AC109" s="116">
        <f>IF($G109=Paramètres!D$26,$D109,0)</f>
        <v>0</v>
      </c>
      <c r="AD109" s="116">
        <f>IF($G109=Paramètres!D$27,$D109,0)</f>
        <v>0</v>
      </c>
      <c r="AE109" s="116">
        <f>IF($G109=Paramètres!D$28,$D109,0)</f>
        <v>0</v>
      </c>
      <c r="AF109" s="116">
        <f>IF($G109=Paramètres!D$29,$D109,0)</f>
        <v>0</v>
      </c>
      <c r="AG109" s="116">
        <f>IF($G109=Paramètres!E$21,$D109,0)</f>
        <v>0</v>
      </c>
      <c r="AH109" s="116">
        <f>IF($G109=Paramètres!E$22,$D109,0)</f>
        <v>0</v>
      </c>
      <c r="AI109" s="116">
        <f>IF($G109=Paramètres!E$23,$D109,0)</f>
        <v>0</v>
      </c>
      <c r="AJ109" s="116">
        <f>IF($G109=Paramètres!E$24,$D109,0)</f>
        <v>0</v>
      </c>
      <c r="AK109" s="116">
        <f>IF($G109=Paramètres!E$25,$D109,0)</f>
        <v>0</v>
      </c>
      <c r="AL109" s="116">
        <f>IF($G109=Paramètres!F$21,$D109,0)</f>
        <v>0</v>
      </c>
      <c r="AM109" s="116">
        <f>IF($G109=Paramètres!F$22,$D109,0)</f>
        <v>0</v>
      </c>
      <c r="AN109" s="116">
        <f>IF($G109=Paramètres!F$23,$D109,0)</f>
        <v>0</v>
      </c>
      <c r="AO109" s="116">
        <f>IF($G109=Paramètres!F$24,$D109,0)</f>
        <v>0</v>
      </c>
      <c r="AP109" s="116">
        <f t="shared" si="59"/>
        <v>0</v>
      </c>
      <c r="AQ109" s="116">
        <f t="shared" si="60"/>
        <v>0</v>
      </c>
      <c r="AR109" s="116">
        <f>IF($G109=Paramètres!I$21,$D109,0)</f>
        <v>0</v>
      </c>
      <c r="AS109" s="116">
        <f>IF($G109=Paramètres!I$22,$D109,0)</f>
        <v>0</v>
      </c>
      <c r="AT109" s="116">
        <f>IF($G109=Paramètres!I$23,$D109,0)</f>
        <v>0</v>
      </c>
      <c r="AU109" s="116">
        <f t="shared" si="61"/>
        <v>0</v>
      </c>
      <c r="AV109" s="116">
        <f t="shared" si="62"/>
        <v>0</v>
      </c>
      <c r="AW109" s="116">
        <f t="shared" si="63"/>
        <v>0</v>
      </c>
      <c r="AX109" s="116">
        <f t="shared" si="64"/>
        <v>0</v>
      </c>
      <c r="AY109" s="116">
        <f t="shared" si="65"/>
        <v>0</v>
      </c>
      <c r="AZ109" s="116">
        <f t="shared" si="66"/>
        <v>0</v>
      </c>
      <c r="BA109" s="116">
        <f t="shared" si="67"/>
        <v>0</v>
      </c>
      <c r="BB109" s="116">
        <f t="shared" si="68"/>
        <v>0</v>
      </c>
      <c r="BC109" s="116">
        <f t="shared" si="69"/>
        <v>0</v>
      </c>
      <c r="BD109" s="116">
        <f t="shared" si="70"/>
        <v>0</v>
      </c>
      <c r="BE109" s="116">
        <f t="shared" si="71"/>
        <v>0</v>
      </c>
      <c r="BF109" s="116">
        <f t="shared" si="72"/>
        <v>0</v>
      </c>
      <c r="BG109" s="116">
        <f t="shared" si="73"/>
        <v>0</v>
      </c>
      <c r="BH109" s="116">
        <f t="shared" si="74"/>
        <v>0</v>
      </c>
      <c r="BI109" s="116">
        <f t="shared" si="75"/>
        <v>0</v>
      </c>
      <c r="BJ109" s="116">
        <f t="shared" si="76"/>
        <v>0</v>
      </c>
      <c r="BK109" s="116">
        <f t="shared" si="77"/>
        <v>0</v>
      </c>
      <c r="BL109" s="116">
        <f t="shared" si="78"/>
        <v>0</v>
      </c>
      <c r="BM109" s="116">
        <f t="shared" si="79"/>
        <v>0</v>
      </c>
      <c r="BN109" s="116">
        <f t="shared" si="80"/>
        <v>0</v>
      </c>
      <c r="BO109" s="116">
        <f t="shared" si="81"/>
        <v>0</v>
      </c>
      <c r="BP109" s="116">
        <f t="shared" si="82"/>
        <v>0</v>
      </c>
      <c r="BQ109" s="116">
        <f t="shared" si="83"/>
        <v>0</v>
      </c>
      <c r="BR109" s="116">
        <f t="shared" si="84"/>
        <v>0</v>
      </c>
      <c r="BS109" s="116">
        <f t="shared" si="85"/>
        <v>0</v>
      </c>
    </row>
    <row r="110" spans="6:71">
      <c r="F110" s="109"/>
      <c r="J110" s="110" t="str">
        <f t="shared" si="58"/>
        <v>Transferts</v>
      </c>
      <c r="K110" s="116">
        <f>IF(MONTH($B110)=1,IF($G110=Paramètres!F$22,$D110,0),0)</f>
        <v>0</v>
      </c>
      <c r="L110" s="116">
        <f>IF(MONTH($B110)=2,IF($G110=Paramètres!$F$22,$D110,0),0)</f>
        <v>0</v>
      </c>
      <c r="M110" s="116">
        <f>IF(MONTH($B110)=3,IF($G110=Paramètres!$F$22,$D110,0),0)</f>
        <v>0</v>
      </c>
      <c r="N110" s="116">
        <f>IF(MONTH($B110)=4,IF($G110=Paramètres!$F$22,$D110,0),0)</f>
        <v>0</v>
      </c>
      <c r="O110" s="116">
        <f>IF(MONTH($B110)=5,IF($G110=Paramètres!$F$22,$D110,0),0)</f>
        <v>0</v>
      </c>
      <c r="P110" s="116">
        <f>IF(MONTH($B110)=6,IF($G110=Paramètres!$F$22,$D110,0),0)</f>
        <v>0</v>
      </c>
      <c r="Q110" s="116">
        <f>IF(MONTH($B110)=9,IF($G110=Paramètres!$F$22,$D110,0),0)</f>
        <v>0</v>
      </c>
      <c r="R110" s="116">
        <f>IF(MONTH($B110)=10,IF($G110=Paramètres!$F$22,$D110,0),0)</f>
        <v>0</v>
      </c>
      <c r="S110" s="116">
        <f>IF(MONTH($B110)=11,IF($G110=Paramètres!$F$22,$D110,0),0)</f>
        <v>0</v>
      </c>
      <c r="T110" s="116">
        <f>IF(MONTH($B110)=30,IF($G110=Paramètres!$F$22,$D110,0),0)</f>
        <v>0</v>
      </c>
      <c r="U110" s="116">
        <f>IF(MONTH($A110)=11,IF($G110=Paramètres!$D$22,$D110,0),0)</f>
        <v>0</v>
      </c>
      <c r="V110" s="116">
        <f>IF(MONTH($A110)=12,IF($G110=Paramètres!$D$22,$D110,0),0)</f>
        <v>0</v>
      </c>
      <c r="W110" s="116">
        <f>IF(MONTH($A110)=2,IF($G110=Paramètres!$D$22,$D110,0),0)</f>
        <v>0</v>
      </c>
      <c r="X110" s="116">
        <f>IF(MONTH($A110)=4,IF($G110=Paramètres!$D$22,$D110,0),0)</f>
        <v>0</v>
      </c>
      <c r="Y110" s="116">
        <f>IF($G110=Paramètres!D$21,$D110,0)</f>
        <v>0</v>
      </c>
      <c r="Z110" s="116">
        <f>IF($G110=Paramètres!D$24,$D110,0)</f>
        <v>0</v>
      </c>
      <c r="AA110" s="116">
        <f>IF($G110=Paramètres!D$23,$D110,0)</f>
        <v>0</v>
      </c>
      <c r="AB110" s="116">
        <f>IF($G110=Paramètres!D$25,$D110,0)</f>
        <v>0</v>
      </c>
      <c r="AC110" s="116">
        <f>IF($G110=Paramètres!D$26,$D110,0)</f>
        <v>0</v>
      </c>
      <c r="AD110" s="116">
        <f>IF($G110=Paramètres!D$27,$D110,0)</f>
        <v>0</v>
      </c>
      <c r="AE110" s="116">
        <f>IF($G110=Paramètres!D$28,$D110,0)</f>
        <v>0</v>
      </c>
      <c r="AF110" s="116">
        <f>IF($G110=Paramètres!D$29,$D110,0)</f>
        <v>0</v>
      </c>
      <c r="AG110" s="116">
        <f>IF($G110=Paramètres!E$21,$D110,0)</f>
        <v>0</v>
      </c>
      <c r="AH110" s="116">
        <f>IF($G110=Paramètres!E$22,$D110,0)</f>
        <v>0</v>
      </c>
      <c r="AI110" s="116">
        <f>IF($G110=Paramètres!E$23,$D110,0)</f>
        <v>0</v>
      </c>
      <c r="AJ110" s="116">
        <f>IF($G110=Paramètres!E$24,$D110,0)</f>
        <v>0</v>
      </c>
      <c r="AK110" s="116">
        <f>IF($G110=Paramètres!E$25,$D110,0)</f>
        <v>0</v>
      </c>
      <c r="AL110" s="116">
        <f>IF($G110=Paramètres!F$21,$D110,0)</f>
        <v>0</v>
      </c>
      <c r="AM110" s="116">
        <f>IF($G110=Paramètres!F$22,$D110,0)</f>
        <v>0</v>
      </c>
      <c r="AN110" s="116">
        <f>IF($G110=Paramètres!F$23,$D110,0)</f>
        <v>0</v>
      </c>
      <c r="AO110" s="116">
        <f>IF($G110=Paramètres!F$24,$D110,0)</f>
        <v>0</v>
      </c>
      <c r="AP110" s="116">
        <f t="shared" si="59"/>
        <v>0</v>
      </c>
      <c r="AQ110" s="116">
        <f t="shared" si="60"/>
        <v>0</v>
      </c>
      <c r="AR110" s="116">
        <f>IF($G110=Paramètres!I$21,$D110,0)</f>
        <v>0</v>
      </c>
      <c r="AS110" s="116">
        <f>IF($G110=Paramètres!I$22,$D110,0)</f>
        <v>0</v>
      </c>
      <c r="AT110" s="116">
        <f>IF($G110=Paramètres!I$23,$D110,0)</f>
        <v>0</v>
      </c>
      <c r="AU110" s="116">
        <f t="shared" si="61"/>
        <v>0</v>
      </c>
      <c r="AV110" s="116">
        <f t="shared" si="62"/>
        <v>0</v>
      </c>
      <c r="AW110" s="116">
        <f t="shared" si="63"/>
        <v>0</v>
      </c>
      <c r="AX110" s="116">
        <f t="shared" si="64"/>
        <v>0</v>
      </c>
      <c r="AY110" s="116">
        <f t="shared" si="65"/>
        <v>0</v>
      </c>
      <c r="AZ110" s="116">
        <f t="shared" si="66"/>
        <v>0</v>
      </c>
      <c r="BA110" s="116">
        <f t="shared" si="67"/>
        <v>0</v>
      </c>
      <c r="BB110" s="116">
        <f t="shared" si="68"/>
        <v>0</v>
      </c>
      <c r="BC110" s="116">
        <f t="shared" si="69"/>
        <v>0</v>
      </c>
      <c r="BD110" s="116">
        <f t="shared" si="70"/>
        <v>0</v>
      </c>
      <c r="BE110" s="116">
        <f t="shared" si="71"/>
        <v>0</v>
      </c>
      <c r="BF110" s="116">
        <f t="shared" si="72"/>
        <v>0</v>
      </c>
      <c r="BG110" s="116">
        <f t="shared" si="73"/>
        <v>0</v>
      </c>
      <c r="BH110" s="116">
        <f t="shared" si="74"/>
        <v>0</v>
      </c>
      <c r="BI110" s="116">
        <f t="shared" si="75"/>
        <v>0</v>
      </c>
      <c r="BJ110" s="116">
        <f t="shared" si="76"/>
        <v>0</v>
      </c>
      <c r="BK110" s="116">
        <f t="shared" si="77"/>
        <v>0</v>
      </c>
      <c r="BL110" s="116">
        <f t="shared" si="78"/>
        <v>0</v>
      </c>
      <c r="BM110" s="116">
        <f t="shared" si="79"/>
        <v>0</v>
      </c>
      <c r="BN110" s="116">
        <f t="shared" si="80"/>
        <v>0</v>
      </c>
      <c r="BO110" s="116">
        <f t="shared" si="81"/>
        <v>0</v>
      </c>
      <c r="BP110" s="116">
        <f t="shared" si="82"/>
        <v>0</v>
      </c>
      <c r="BQ110" s="116">
        <f t="shared" si="83"/>
        <v>0</v>
      </c>
      <c r="BR110" s="116">
        <f t="shared" si="84"/>
        <v>0</v>
      </c>
      <c r="BS110" s="116">
        <f t="shared" si="85"/>
        <v>0</v>
      </c>
    </row>
    <row r="111" spans="6:71">
      <c r="F111" s="109"/>
      <c r="J111" s="110" t="str">
        <f t="shared" si="58"/>
        <v>Transferts</v>
      </c>
      <c r="K111" s="116">
        <f>IF(MONTH($B111)=1,IF($G111=Paramètres!F$22,$D111,0),0)</f>
        <v>0</v>
      </c>
      <c r="L111" s="116">
        <f>IF(MONTH($B111)=2,IF($G111=Paramètres!$F$22,$D111,0),0)</f>
        <v>0</v>
      </c>
      <c r="M111" s="116">
        <f>IF(MONTH($B111)=3,IF($G111=Paramètres!$F$22,$D111,0),0)</f>
        <v>0</v>
      </c>
      <c r="N111" s="116">
        <f>IF(MONTH($B111)=4,IF($G111=Paramètres!$F$22,$D111,0),0)</f>
        <v>0</v>
      </c>
      <c r="O111" s="116">
        <f>IF(MONTH($B111)=5,IF($G111=Paramètres!$F$22,$D111,0),0)</f>
        <v>0</v>
      </c>
      <c r="P111" s="116">
        <f>IF(MONTH($B111)=6,IF($G111=Paramètres!$F$22,$D111,0),0)</f>
        <v>0</v>
      </c>
      <c r="Q111" s="116">
        <f>IF(MONTH($B111)=9,IF($G111=Paramètres!$F$22,$D111,0),0)</f>
        <v>0</v>
      </c>
      <c r="R111" s="116">
        <f>IF(MONTH($B111)=10,IF($G111=Paramètres!$F$22,$D111,0),0)</f>
        <v>0</v>
      </c>
      <c r="S111" s="116">
        <f>IF(MONTH($B111)=11,IF($G111=Paramètres!$F$22,$D111,0),0)</f>
        <v>0</v>
      </c>
      <c r="T111" s="116">
        <f>IF(MONTH($B111)=30,IF($G111=Paramètres!$F$22,$D111,0),0)</f>
        <v>0</v>
      </c>
      <c r="U111" s="116">
        <f>IF(MONTH($A111)=11,IF($G111=Paramètres!$D$22,$D111,0),0)</f>
        <v>0</v>
      </c>
      <c r="V111" s="116">
        <f>IF(MONTH($A111)=12,IF($G111=Paramètres!$D$22,$D111,0),0)</f>
        <v>0</v>
      </c>
      <c r="W111" s="116">
        <f>IF(MONTH($A111)=2,IF($G111=Paramètres!$D$22,$D111,0),0)</f>
        <v>0</v>
      </c>
      <c r="X111" s="116">
        <f>IF(MONTH($A111)=4,IF($G111=Paramètres!$D$22,$D111,0),0)</f>
        <v>0</v>
      </c>
      <c r="Y111" s="116">
        <f>IF($G111=Paramètres!D$21,$D111,0)</f>
        <v>0</v>
      </c>
      <c r="Z111" s="116">
        <f>IF($G111=Paramètres!D$24,$D111,0)</f>
        <v>0</v>
      </c>
      <c r="AA111" s="116">
        <f>IF($G111=Paramètres!D$23,$D111,0)</f>
        <v>0</v>
      </c>
      <c r="AB111" s="116">
        <f>IF($G111=Paramètres!D$25,$D111,0)</f>
        <v>0</v>
      </c>
      <c r="AC111" s="116">
        <f>IF($G111=Paramètres!D$26,$D111,0)</f>
        <v>0</v>
      </c>
      <c r="AD111" s="116">
        <f>IF($G111=Paramètres!D$27,$D111,0)</f>
        <v>0</v>
      </c>
      <c r="AE111" s="116">
        <f>IF($G111=Paramètres!D$28,$D111,0)</f>
        <v>0</v>
      </c>
      <c r="AF111" s="116">
        <f>IF($G111=Paramètres!D$29,$D111,0)</f>
        <v>0</v>
      </c>
      <c r="AG111" s="116">
        <f>IF($G111=Paramètres!E$21,$D111,0)</f>
        <v>0</v>
      </c>
      <c r="AH111" s="116">
        <f>IF($G111=Paramètres!E$22,$D111,0)</f>
        <v>0</v>
      </c>
      <c r="AI111" s="116">
        <f>IF($G111=Paramètres!E$23,$D111,0)</f>
        <v>0</v>
      </c>
      <c r="AJ111" s="116">
        <f>IF($G111=Paramètres!E$24,$D111,0)</f>
        <v>0</v>
      </c>
      <c r="AK111" s="116">
        <f>IF($G111=Paramètres!E$25,$D111,0)</f>
        <v>0</v>
      </c>
      <c r="AL111" s="116">
        <f>IF($G111=Paramètres!F$21,$D111,0)</f>
        <v>0</v>
      </c>
      <c r="AM111" s="116">
        <f>IF($G111=Paramètres!F$22,$D111,0)</f>
        <v>0</v>
      </c>
      <c r="AN111" s="116">
        <f>IF($G111=Paramètres!F$23,$D111,0)</f>
        <v>0</v>
      </c>
      <c r="AO111" s="116">
        <f>IF($G111=Paramètres!F$24,$D111,0)</f>
        <v>0</v>
      </c>
      <c r="AP111" s="116">
        <f t="shared" si="59"/>
        <v>0</v>
      </c>
      <c r="AQ111" s="116">
        <f t="shared" si="60"/>
        <v>0</v>
      </c>
      <c r="AR111" s="116">
        <f>IF($G111=Paramètres!I$21,$D111,0)</f>
        <v>0</v>
      </c>
      <c r="AS111" s="116">
        <f>IF($G111=Paramètres!I$22,$D111,0)</f>
        <v>0</v>
      </c>
      <c r="AT111" s="116">
        <f>IF($G111=Paramètres!I$23,$D111,0)</f>
        <v>0</v>
      </c>
      <c r="AU111" s="116">
        <f t="shared" si="61"/>
        <v>0</v>
      </c>
      <c r="AV111" s="116">
        <f t="shared" si="62"/>
        <v>0</v>
      </c>
      <c r="AW111" s="116">
        <f t="shared" si="63"/>
        <v>0</v>
      </c>
      <c r="AX111" s="116">
        <f t="shared" si="64"/>
        <v>0</v>
      </c>
      <c r="AY111" s="116">
        <f t="shared" si="65"/>
        <v>0</v>
      </c>
      <c r="AZ111" s="116">
        <f t="shared" si="66"/>
        <v>0</v>
      </c>
      <c r="BA111" s="116">
        <f t="shared" si="67"/>
        <v>0</v>
      </c>
      <c r="BB111" s="116">
        <f t="shared" si="68"/>
        <v>0</v>
      </c>
      <c r="BC111" s="116">
        <f t="shared" si="69"/>
        <v>0</v>
      </c>
      <c r="BD111" s="116">
        <f t="shared" si="70"/>
        <v>0</v>
      </c>
      <c r="BE111" s="116">
        <f t="shared" si="71"/>
        <v>0</v>
      </c>
      <c r="BF111" s="116">
        <f t="shared" si="72"/>
        <v>0</v>
      </c>
      <c r="BG111" s="116">
        <f t="shared" si="73"/>
        <v>0</v>
      </c>
      <c r="BH111" s="116">
        <f t="shared" si="74"/>
        <v>0</v>
      </c>
      <c r="BI111" s="116">
        <f t="shared" si="75"/>
        <v>0</v>
      </c>
      <c r="BJ111" s="116">
        <f t="shared" si="76"/>
        <v>0</v>
      </c>
      <c r="BK111" s="116">
        <f t="shared" si="77"/>
        <v>0</v>
      </c>
      <c r="BL111" s="116">
        <f t="shared" si="78"/>
        <v>0</v>
      </c>
      <c r="BM111" s="116">
        <f t="shared" si="79"/>
        <v>0</v>
      </c>
      <c r="BN111" s="116">
        <f t="shared" si="80"/>
        <v>0</v>
      </c>
      <c r="BO111" s="116">
        <f t="shared" si="81"/>
        <v>0</v>
      </c>
      <c r="BP111" s="116">
        <f t="shared" si="82"/>
        <v>0</v>
      </c>
      <c r="BQ111" s="116">
        <f t="shared" si="83"/>
        <v>0</v>
      </c>
      <c r="BR111" s="116">
        <f t="shared" si="84"/>
        <v>0</v>
      </c>
      <c r="BS111" s="116">
        <f t="shared" si="85"/>
        <v>0</v>
      </c>
    </row>
    <row r="112" spans="6:71">
      <c r="F112" s="109"/>
      <c r="J112" s="110" t="str">
        <f t="shared" si="58"/>
        <v>Transferts</v>
      </c>
      <c r="K112" s="116">
        <f>IF(MONTH($B112)=1,IF($G112=Paramètres!F$22,$D112,0),0)</f>
        <v>0</v>
      </c>
      <c r="L112" s="116">
        <f>IF(MONTH($B112)=2,IF($G112=Paramètres!$F$22,$D112,0),0)</f>
        <v>0</v>
      </c>
      <c r="M112" s="116">
        <f>IF(MONTH($B112)=3,IF($G112=Paramètres!$F$22,$D112,0),0)</f>
        <v>0</v>
      </c>
      <c r="N112" s="116">
        <f>IF(MONTH($B112)=4,IF($G112=Paramètres!$F$22,$D112,0),0)</f>
        <v>0</v>
      </c>
      <c r="O112" s="116">
        <f>IF(MONTH($B112)=5,IF($G112=Paramètres!$F$22,$D112,0),0)</f>
        <v>0</v>
      </c>
      <c r="P112" s="116">
        <f>IF(MONTH($B112)=6,IF($G112=Paramètres!$F$22,$D112,0),0)</f>
        <v>0</v>
      </c>
      <c r="Q112" s="116">
        <f>IF(MONTH($B112)=9,IF($G112=Paramètres!$F$22,$D112,0),0)</f>
        <v>0</v>
      </c>
      <c r="R112" s="116">
        <f>IF(MONTH($B112)=10,IF($G112=Paramètres!$F$22,$D112,0),0)</f>
        <v>0</v>
      </c>
      <c r="S112" s="116">
        <f>IF(MONTH($B112)=11,IF($G112=Paramètres!$F$22,$D112,0),0)</f>
        <v>0</v>
      </c>
      <c r="T112" s="116">
        <f>IF(MONTH($B112)=30,IF($G112=Paramètres!$F$22,$D112,0),0)</f>
        <v>0</v>
      </c>
      <c r="U112" s="116">
        <f>IF(MONTH($A112)=11,IF($G112=Paramètres!$D$22,$D112,0),0)</f>
        <v>0</v>
      </c>
      <c r="V112" s="116">
        <f>IF(MONTH($A112)=12,IF($G112=Paramètres!$D$22,$D112,0),0)</f>
        <v>0</v>
      </c>
      <c r="W112" s="116">
        <f>IF(MONTH($A112)=2,IF($G112=Paramètres!$D$22,$D112,0),0)</f>
        <v>0</v>
      </c>
      <c r="X112" s="116">
        <f>IF(MONTH($A112)=4,IF($G112=Paramètres!$D$22,$D112,0),0)</f>
        <v>0</v>
      </c>
      <c r="Y112" s="116">
        <f>IF($G112=Paramètres!D$21,$D112,0)</f>
        <v>0</v>
      </c>
      <c r="Z112" s="116">
        <f>IF($G112=Paramètres!D$24,$D112,0)</f>
        <v>0</v>
      </c>
      <c r="AA112" s="116">
        <f>IF($G112=Paramètres!D$23,$D112,0)</f>
        <v>0</v>
      </c>
      <c r="AB112" s="116">
        <f>IF($G112=Paramètres!D$25,$D112,0)</f>
        <v>0</v>
      </c>
      <c r="AC112" s="116">
        <f>IF($G112=Paramètres!D$26,$D112,0)</f>
        <v>0</v>
      </c>
      <c r="AD112" s="116">
        <f>IF($G112=Paramètres!D$27,$D112,0)</f>
        <v>0</v>
      </c>
      <c r="AE112" s="116">
        <f>IF($G112=Paramètres!D$28,$D112,0)</f>
        <v>0</v>
      </c>
      <c r="AF112" s="116">
        <f>IF($G112=Paramètres!D$29,$D112,0)</f>
        <v>0</v>
      </c>
      <c r="AG112" s="116">
        <f>IF($G112=Paramètres!E$21,$D112,0)</f>
        <v>0</v>
      </c>
      <c r="AH112" s="116">
        <f>IF($G112=Paramètres!E$22,$D112,0)</f>
        <v>0</v>
      </c>
      <c r="AI112" s="116">
        <f>IF($G112=Paramètres!E$23,$D112,0)</f>
        <v>0</v>
      </c>
      <c r="AJ112" s="116">
        <f>IF($G112=Paramètres!E$24,$D112,0)</f>
        <v>0</v>
      </c>
      <c r="AK112" s="116">
        <f>IF($G112=Paramètres!E$25,$D112,0)</f>
        <v>0</v>
      </c>
      <c r="AL112" s="116">
        <f>IF($G112=Paramètres!F$21,$D112,0)</f>
        <v>0</v>
      </c>
      <c r="AM112" s="116">
        <f>IF($G112=Paramètres!F$22,$D112,0)</f>
        <v>0</v>
      </c>
      <c r="AN112" s="116">
        <f>IF($G112=Paramètres!F$23,$D112,0)</f>
        <v>0</v>
      </c>
      <c r="AO112" s="116">
        <f>IF($G112=Paramètres!F$24,$D112,0)</f>
        <v>0</v>
      </c>
      <c r="AP112" s="116">
        <f t="shared" si="59"/>
        <v>0</v>
      </c>
      <c r="AQ112" s="116">
        <f t="shared" si="60"/>
        <v>0</v>
      </c>
      <c r="AR112" s="116">
        <f>IF($G112=Paramètres!I$21,$D112,0)</f>
        <v>0</v>
      </c>
      <c r="AS112" s="116">
        <f>IF($G112=Paramètres!I$22,$D112,0)</f>
        <v>0</v>
      </c>
      <c r="AT112" s="116">
        <f>IF($G112=Paramètres!I$23,$D112,0)</f>
        <v>0</v>
      </c>
      <c r="AU112" s="116">
        <f t="shared" si="61"/>
        <v>0</v>
      </c>
      <c r="AV112" s="116">
        <f t="shared" si="62"/>
        <v>0</v>
      </c>
      <c r="AW112" s="116">
        <f t="shared" si="63"/>
        <v>0</v>
      </c>
      <c r="AX112" s="116">
        <f t="shared" si="64"/>
        <v>0</v>
      </c>
      <c r="AY112" s="116">
        <f t="shared" si="65"/>
        <v>0</v>
      </c>
      <c r="AZ112" s="116">
        <f t="shared" si="66"/>
        <v>0</v>
      </c>
      <c r="BA112" s="116">
        <f t="shared" si="67"/>
        <v>0</v>
      </c>
      <c r="BB112" s="116">
        <f t="shared" si="68"/>
        <v>0</v>
      </c>
      <c r="BC112" s="116">
        <f t="shared" si="69"/>
        <v>0</v>
      </c>
      <c r="BD112" s="116">
        <f t="shared" si="70"/>
        <v>0</v>
      </c>
      <c r="BE112" s="116">
        <f t="shared" si="71"/>
        <v>0</v>
      </c>
      <c r="BF112" s="116">
        <f t="shared" si="72"/>
        <v>0</v>
      </c>
      <c r="BG112" s="116">
        <f t="shared" si="73"/>
        <v>0</v>
      </c>
      <c r="BH112" s="116">
        <f t="shared" si="74"/>
        <v>0</v>
      </c>
      <c r="BI112" s="116">
        <f t="shared" si="75"/>
        <v>0</v>
      </c>
      <c r="BJ112" s="116">
        <f t="shared" si="76"/>
        <v>0</v>
      </c>
      <c r="BK112" s="116">
        <f t="shared" si="77"/>
        <v>0</v>
      </c>
      <c r="BL112" s="116">
        <f t="shared" si="78"/>
        <v>0</v>
      </c>
      <c r="BM112" s="116">
        <f t="shared" si="79"/>
        <v>0</v>
      </c>
      <c r="BN112" s="116">
        <f t="shared" si="80"/>
        <v>0</v>
      </c>
      <c r="BO112" s="116">
        <f t="shared" si="81"/>
        <v>0</v>
      </c>
      <c r="BP112" s="116">
        <f t="shared" si="82"/>
        <v>0</v>
      </c>
      <c r="BQ112" s="116">
        <f t="shared" si="83"/>
        <v>0</v>
      </c>
      <c r="BR112" s="116">
        <f t="shared" si="84"/>
        <v>0</v>
      </c>
      <c r="BS112" s="116">
        <f t="shared" si="85"/>
        <v>0</v>
      </c>
    </row>
    <row r="113" spans="6:71">
      <c r="F113" s="109"/>
      <c r="J113" s="110" t="str">
        <f t="shared" si="58"/>
        <v>Transferts</v>
      </c>
      <c r="K113" s="116">
        <f>IF(MONTH($B113)=1,IF($G113=Paramètres!F$22,$D113,0),0)</f>
        <v>0</v>
      </c>
      <c r="L113" s="116">
        <f>IF(MONTH($B113)=2,IF($G113=Paramètres!$F$22,$D113,0),0)</f>
        <v>0</v>
      </c>
      <c r="M113" s="116">
        <f>IF(MONTH($B113)=3,IF($G113=Paramètres!$F$22,$D113,0),0)</f>
        <v>0</v>
      </c>
      <c r="N113" s="116">
        <f>IF(MONTH($B113)=4,IF($G113=Paramètres!$F$22,$D113,0),0)</f>
        <v>0</v>
      </c>
      <c r="O113" s="116">
        <f>IF(MONTH($B113)=5,IF($G113=Paramètres!$F$22,$D113,0),0)</f>
        <v>0</v>
      </c>
      <c r="P113" s="116">
        <f>IF(MONTH($B113)=6,IF($G113=Paramètres!$F$22,$D113,0),0)</f>
        <v>0</v>
      </c>
      <c r="Q113" s="116">
        <f>IF(MONTH($B113)=9,IF($G113=Paramètres!$F$22,$D113,0),0)</f>
        <v>0</v>
      </c>
      <c r="R113" s="116">
        <f>IF(MONTH($B113)=10,IF($G113=Paramètres!$F$22,$D113,0),0)</f>
        <v>0</v>
      </c>
      <c r="S113" s="116">
        <f>IF(MONTH($B113)=11,IF($G113=Paramètres!$F$22,$D113,0),0)</f>
        <v>0</v>
      </c>
      <c r="T113" s="116">
        <f>IF(MONTH($B113)=30,IF($G113=Paramètres!$F$22,$D113,0),0)</f>
        <v>0</v>
      </c>
      <c r="U113" s="116">
        <f>IF(MONTH($A113)=11,IF($G113=Paramètres!$D$22,$D113,0),0)</f>
        <v>0</v>
      </c>
      <c r="V113" s="116">
        <f>IF(MONTH($A113)=12,IF($G113=Paramètres!$D$22,$D113,0),0)</f>
        <v>0</v>
      </c>
      <c r="W113" s="116">
        <f>IF(MONTH($A113)=2,IF($G113=Paramètres!$D$22,$D113,0),0)</f>
        <v>0</v>
      </c>
      <c r="X113" s="116">
        <f>IF(MONTH($A113)=4,IF($G113=Paramètres!$D$22,$D113,0),0)</f>
        <v>0</v>
      </c>
      <c r="Y113" s="116">
        <f>IF($G113=Paramètres!D$21,$D113,0)</f>
        <v>0</v>
      </c>
      <c r="Z113" s="116">
        <f>IF($G113=Paramètres!D$24,$D113,0)</f>
        <v>0</v>
      </c>
      <c r="AA113" s="116">
        <f>IF($G113=Paramètres!D$23,$D113,0)</f>
        <v>0</v>
      </c>
      <c r="AB113" s="116">
        <f>IF($G113=Paramètres!D$25,$D113,0)</f>
        <v>0</v>
      </c>
      <c r="AC113" s="116">
        <f>IF($G113=Paramètres!D$26,$D113,0)</f>
        <v>0</v>
      </c>
      <c r="AD113" s="116">
        <f>IF($G113=Paramètres!D$27,$D113,0)</f>
        <v>0</v>
      </c>
      <c r="AE113" s="116">
        <f>IF($G113=Paramètres!D$28,$D113,0)</f>
        <v>0</v>
      </c>
      <c r="AF113" s="116">
        <f>IF($G113=Paramètres!D$29,$D113,0)</f>
        <v>0</v>
      </c>
      <c r="AG113" s="116">
        <f>IF($G113=Paramètres!E$21,$D113,0)</f>
        <v>0</v>
      </c>
      <c r="AH113" s="116">
        <f>IF($G113=Paramètres!E$22,$D113,0)</f>
        <v>0</v>
      </c>
      <c r="AI113" s="116">
        <f>IF($G113=Paramètres!E$23,$D113,0)</f>
        <v>0</v>
      </c>
      <c r="AJ113" s="116">
        <f>IF($G113=Paramètres!E$24,$D113,0)</f>
        <v>0</v>
      </c>
      <c r="AK113" s="116">
        <f>IF($G113=Paramètres!E$25,$D113,0)</f>
        <v>0</v>
      </c>
      <c r="AL113" s="116">
        <f>IF($G113=Paramètres!F$21,$D113,0)</f>
        <v>0</v>
      </c>
      <c r="AM113" s="116">
        <f>IF($G113=Paramètres!F$22,$D113,0)</f>
        <v>0</v>
      </c>
      <c r="AN113" s="116">
        <f>IF($G113=Paramètres!F$23,$D113,0)</f>
        <v>0</v>
      </c>
      <c r="AO113" s="116">
        <f>IF($G113=Paramètres!F$24,$D113,0)</f>
        <v>0</v>
      </c>
      <c r="AP113" s="116">
        <f t="shared" si="59"/>
        <v>0</v>
      </c>
      <c r="AQ113" s="116">
        <f t="shared" si="60"/>
        <v>0</v>
      </c>
      <c r="AR113" s="116">
        <f>IF($G113=Paramètres!I$21,$D113,0)</f>
        <v>0</v>
      </c>
      <c r="AS113" s="116">
        <f>IF($G113=Paramètres!I$22,$D113,0)</f>
        <v>0</v>
      </c>
      <c r="AT113" s="116">
        <f>IF($G113=Paramètres!I$23,$D113,0)</f>
        <v>0</v>
      </c>
      <c r="AU113" s="116">
        <f t="shared" si="61"/>
        <v>0</v>
      </c>
      <c r="AV113" s="116">
        <f t="shared" si="62"/>
        <v>0</v>
      </c>
      <c r="AW113" s="116">
        <f t="shared" si="63"/>
        <v>0</v>
      </c>
      <c r="AX113" s="116">
        <f t="shared" si="64"/>
        <v>0</v>
      </c>
      <c r="AY113" s="116">
        <f t="shared" si="65"/>
        <v>0</v>
      </c>
      <c r="AZ113" s="116">
        <f t="shared" si="66"/>
        <v>0</v>
      </c>
      <c r="BA113" s="116">
        <f t="shared" si="67"/>
        <v>0</v>
      </c>
      <c r="BB113" s="116">
        <f t="shared" si="68"/>
        <v>0</v>
      </c>
      <c r="BC113" s="116">
        <f t="shared" si="69"/>
        <v>0</v>
      </c>
      <c r="BD113" s="116">
        <f t="shared" si="70"/>
        <v>0</v>
      </c>
      <c r="BE113" s="116">
        <f t="shared" si="71"/>
        <v>0</v>
      </c>
      <c r="BF113" s="116">
        <f t="shared" si="72"/>
        <v>0</v>
      </c>
      <c r="BG113" s="116">
        <f t="shared" si="73"/>
        <v>0</v>
      </c>
      <c r="BH113" s="116">
        <f t="shared" si="74"/>
        <v>0</v>
      </c>
      <c r="BI113" s="116">
        <f t="shared" si="75"/>
        <v>0</v>
      </c>
      <c r="BJ113" s="116">
        <f t="shared" si="76"/>
        <v>0</v>
      </c>
      <c r="BK113" s="116">
        <f t="shared" si="77"/>
        <v>0</v>
      </c>
      <c r="BL113" s="116">
        <f t="shared" si="78"/>
        <v>0</v>
      </c>
      <c r="BM113" s="116">
        <f t="shared" si="79"/>
        <v>0</v>
      </c>
      <c r="BN113" s="116">
        <f t="shared" si="80"/>
        <v>0</v>
      </c>
      <c r="BO113" s="116">
        <f t="shared" si="81"/>
        <v>0</v>
      </c>
      <c r="BP113" s="116">
        <f t="shared" si="82"/>
        <v>0</v>
      </c>
      <c r="BQ113" s="116">
        <f t="shared" si="83"/>
        <v>0</v>
      </c>
      <c r="BR113" s="116">
        <f t="shared" si="84"/>
        <v>0</v>
      </c>
      <c r="BS113" s="116">
        <f t="shared" si="85"/>
        <v>0</v>
      </c>
    </row>
    <row r="114" spans="6:71">
      <c r="F114" s="109"/>
      <c r="J114" s="110" t="str">
        <f t="shared" si="58"/>
        <v>Transferts</v>
      </c>
      <c r="K114" s="116">
        <f>IF(MONTH($B114)=1,IF($G114=Paramètres!F$22,$D114,0),0)</f>
        <v>0</v>
      </c>
      <c r="L114" s="116">
        <f>IF(MONTH($B114)=2,IF($G114=Paramètres!$F$22,$D114,0),0)</f>
        <v>0</v>
      </c>
      <c r="M114" s="116">
        <f>IF(MONTH($B114)=3,IF($G114=Paramètres!$F$22,$D114,0),0)</f>
        <v>0</v>
      </c>
      <c r="N114" s="116">
        <f>IF(MONTH($B114)=4,IF($G114=Paramètres!$F$22,$D114,0),0)</f>
        <v>0</v>
      </c>
      <c r="O114" s="116">
        <f>IF(MONTH($B114)=5,IF($G114=Paramètres!$F$22,$D114,0),0)</f>
        <v>0</v>
      </c>
      <c r="P114" s="116">
        <f>IF(MONTH($B114)=6,IF($G114=Paramètres!$F$22,$D114,0),0)</f>
        <v>0</v>
      </c>
      <c r="Q114" s="116">
        <f>IF(MONTH($B114)=9,IF($G114=Paramètres!$F$22,$D114,0),0)</f>
        <v>0</v>
      </c>
      <c r="R114" s="116">
        <f>IF(MONTH($B114)=10,IF($G114=Paramètres!$F$22,$D114,0),0)</f>
        <v>0</v>
      </c>
      <c r="S114" s="116">
        <f>IF(MONTH($B114)=11,IF($G114=Paramètres!$F$22,$D114,0),0)</f>
        <v>0</v>
      </c>
      <c r="T114" s="116">
        <f>IF(MONTH($B114)=30,IF($G114=Paramètres!$F$22,$D114,0),0)</f>
        <v>0</v>
      </c>
      <c r="U114" s="116">
        <f>IF(MONTH($A114)=11,IF($G114=Paramètres!$D$22,$D114,0),0)</f>
        <v>0</v>
      </c>
      <c r="V114" s="116">
        <f>IF(MONTH($A114)=12,IF($G114=Paramètres!$D$22,$D114,0),0)</f>
        <v>0</v>
      </c>
      <c r="W114" s="116">
        <f>IF(MONTH($A114)=2,IF($G114=Paramètres!$D$22,$D114,0),0)</f>
        <v>0</v>
      </c>
      <c r="X114" s="116">
        <f>IF(MONTH($A114)=4,IF($G114=Paramètres!$D$22,$D114,0),0)</f>
        <v>0</v>
      </c>
      <c r="Y114" s="116">
        <f>IF($G114=Paramètres!D$21,$D114,0)</f>
        <v>0</v>
      </c>
      <c r="Z114" s="116">
        <f>IF($G114=Paramètres!D$24,$D114,0)</f>
        <v>0</v>
      </c>
      <c r="AA114" s="116">
        <f>IF($G114=Paramètres!D$23,$D114,0)</f>
        <v>0</v>
      </c>
      <c r="AB114" s="116">
        <f>IF($G114=Paramètres!D$25,$D114,0)</f>
        <v>0</v>
      </c>
      <c r="AC114" s="116">
        <f>IF($G114=Paramètres!D$26,$D114,0)</f>
        <v>0</v>
      </c>
      <c r="AD114" s="116">
        <f>IF($G114=Paramètres!D$27,$D114,0)</f>
        <v>0</v>
      </c>
      <c r="AE114" s="116">
        <f>IF($G114=Paramètres!D$28,$D114,0)</f>
        <v>0</v>
      </c>
      <c r="AF114" s="116">
        <f>IF($G114=Paramètres!D$29,$D114,0)</f>
        <v>0</v>
      </c>
      <c r="AG114" s="116">
        <f>IF($G114=Paramètres!E$21,$D114,0)</f>
        <v>0</v>
      </c>
      <c r="AH114" s="116">
        <f>IF($G114=Paramètres!E$22,$D114,0)</f>
        <v>0</v>
      </c>
      <c r="AI114" s="116">
        <f>IF($G114=Paramètres!E$23,$D114,0)</f>
        <v>0</v>
      </c>
      <c r="AJ114" s="116">
        <f>IF($G114=Paramètres!E$24,$D114,0)</f>
        <v>0</v>
      </c>
      <c r="AK114" s="116">
        <f>IF($G114=Paramètres!E$25,$D114,0)</f>
        <v>0</v>
      </c>
      <c r="AL114" s="116">
        <f>IF($G114=Paramètres!F$21,$D114,0)</f>
        <v>0</v>
      </c>
      <c r="AM114" s="116">
        <f>IF($G114=Paramètres!F$22,$D114,0)</f>
        <v>0</v>
      </c>
      <c r="AN114" s="116">
        <f>IF($G114=Paramètres!F$23,$D114,0)</f>
        <v>0</v>
      </c>
      <c r="AO114" s="116">
        <f>IF($G114=Paramètres!F$24,$D114,0)</f>
        <v>0</v>
      </c>
      <c r="AP114" s="116">
        <f t="shared" si="59"/>
        <v>0</v>
      </c>
      <c r="AQ114" s="116">
        <f t="shared" si="60"/>
        <v>0</v>
      </c>
      <c r="AR114" s="116">
        <f>IF($G114=Paramètres!I$21,$D114,0)</f>
        <v>0</v>
      </c>
      <c r="AS114" s="116">
        <f>IF($G114=Paramètres!I$22,$D114,0)</f>
        <v>0</v>
      </c>
      <c r="AT114" s="116">
        <f>IF($G114=Paramètres!I$23,$D114,0)</f>
        <v>0</v>
      </c>
      <c r="AU114" s="116">
        <f t="shared" si="61"/>
        <v>0</v>
      </c>
      <c r="AV114" s="116">
        <f t="shared" si="62"/>
        <v>0</v>
      </c>
      <c r="AW114" s="116">
        <f t="shared" si="63"/>
        <v>0</v>
      </c>
      <c r="AX114" s="116">
        <f t="shared" si="64"/>
        <v>0</v>
      </c>
      <c r="AY114" s="116">
        <f t="shared" si="65"/>
        <v>0</v>
      </c>
      <c r="AZ114" s="116">
        <f t="shared" si="66"/>
        <v>0</v>
      </c>
      <c r="BA114" s="116">
        <f t="shared" si="67"/>
        <v>0</v>
      </c>
      <c r="BB114" s="116">
        <f t="shared" si="68"/>
        <v>0</v>
      </c>
      <c r="BC114" s="116">
        <f t="shared" si="69"/>
        <v>0</v>
      </c>
      <c r="BD114" s="116">
        <f t="shared" si="70"/>
        <v>0</v>
      </c>
      <c r="BE114" s="116">
        <f t="shared" si="71"/>
        <v>0</v>
      </c>
      <c r="BF114" s="116">
        <f t="shared" si="72"/>
        <v>0</v>
      </c>
      <c r="BG114" s="116">
        <f t="shared" si="73"/>
        <v>0</v>
      </c>
      <c r="BH114" s="116">
        <f t="shared" si="74"/>
        <v>0</v>
      </c>
      <c r="BI114" s="116">
        <f t="shared" si="75"/>
        <v>0</v>
      </c>
      <c r="BJ114" s="116">
        <f t="shared" si="76"/>
        <v>0</v>
      </c>
      <c r="BK114" s="116">
        <f t="shared" si="77"/>
        <v>0</v>
      </c>
      <c r="BL114" s="116">
        <f t="shared" si="78"/>
        <v>0</v>
      </c>
      <c r="BM114" s="116">
        <f t="shared" si="79"/>
        <v>0</v>
      </c>
      <c r="BN114" s="116">
        <f t="shared" si="80"/>
        <v>0</v>
      </c>
      <c r="BO114" s="116">
        <f t="shared" si="81"/>
        <v>0</v>
      </c>
      <c r="BP114" s="116">
        <f t="shared" si="82"/>
        <v>0</v>
      </c>
      <c r="BQ114" s="116">
        <f t="shared" si="83"/>
        <v>0</v>
      </c>
      <c r="BR114" s="116">
        <f t="shared" si="84"/>
        <v>0</v>
      </c>
      <c r="BS114" s="116">
        <f t="shared" si="85"/>
        <v>0</v>
      </c>
    </row>
    <row r="115" spans="6:71">
      <c r="F115" s="109"/>
      <c r="J115" s="110" t="str">
        <f t="shared" si="58"/>
        <v>Transferts</v>
      </c>
      <c r="K115" s="116">
        <f>IF(MONTH($B115)=1,IF($G115=Paramètres!F$22,$D115,0),0)</f>
        <v>0</v>
      </c>
      <c r="L115" s="116">
        <f>IF(MONTH($B115)=2,IF($G115=Paramètres!$F$22,$D115,0),0)</f>
        <v>0</v>
      </c>
      <c r="M115" s="116">
        <f>IF(MONTH($B115)=3,IF($G115=Paramètres!$F$22,$D115,0),0)</f>
        <v>0</v>
      </c>
      <c r="N115" s="116">
        <f>IF(MONTH($B115)=4,IF($G115=Paramètres!$F$22,$D115,0),0)</f>
        <v>0</v>
      </c>
      <c r="O115" s="116">
        <f>IF(MONTH($B115)=5,IF($G115=Paramètres!$F$22,$D115,0),0)</f>
        <v>0</v>
      </c>
      <c r="P115" s="116">
        <f>IF(MONTH($B115)=6,IF($G115=Paramètres!$F$22,$D115,0),0)</f>
        <v>0</v>
      </c>
      <c r="Q115" s="116">
        <f>IF(MONTH($B115)=9,IF($G115=Paramètres!$F$22,$D115,0),0)</f>
        <v>0</v>
      </c>
      <c r="R115" s="116">
        <f>IF(MONTH($B115)=10,IF($G115=Paramètres!$F$22,$D115,0),0)</f>
        <v>0</v>
      </c>
      <c r="S115" s="116">
        <f>IF(MONTH($B115)=11,IF($G115=Paramètres!$F$22,$D115,0),0)</f>
        <v>0</v>
      </c>
      <c r="T115" s="116">
        <f>IF(MONTH($B115)=30,IF($G115=Paramètres!$F$22,$D115,0),0)</f>
        <v>0</v>
      </c>
      <c r="U115" s="116">
        <f>IF(MONTH($A115)=11,IF($G115=Paramètres!$D$22,$D115,0),0)</f>
        <v>0</v>
      </c>
      <c r="V115" s="116">
        <f>IF(MONTH($A115)=12,IF($G115=Paramètres!$D$22,$D115,0),0)</f>
        <v>0</v>
      </c>
      <c r="W115" s="116">
        <f>IF(MONTH($A115)=2,IF($G115=Paramètres!$D$22,$D115,0),0)</f>
        <v>0</v>
      </c>
      <c r="X115" s="116">
        <f>IF(MONTH($A115)=4,IF($G115=Paramètres!$D$22,$D115,0),0)</f>
        <v>0</v>
      </c>
      <c r="Y115" s="116">
        <f>IF($G115=Paramètres!D$21,$D115,0)</f>
        <v>0</v>
      </c>
      <c r="Z115" s="116">
        <f>IF($G115=Paramètres!D$24,$D115,0)</f>
        <v>0</v>
      </c>
      <c r="AA115" s="116">
        <f>IF($G115=Paramètres!D$23,$D115,0)</f>
        <v>0</v>
      </c>
      <c r="AB115" s="116">
        <f>IF($G115=Paramètres!D$25,$D115,0)</f>
        <v>0</v>
      </c>
      <c r="AC115" s="116">
        <f>IF($G115=Paramètres!D$26,$D115,0)</f>
        <v>0</v>
      </c>
      <c r="AD115" s="116">
        <f>IF($G115=Paramètres!D$27,$D115,0)</f>
        <v>0</v>
      </c>
      <c r="AE115" s="116">
        <f>IF($G115=Paramètres!D$28,$D115,0)</f>
        <v>0</v>
      </c>
      <c r="AF115" s="116">
        <f>IF($G115=Paramètres!D$29,$D115,0)</f>
        <v>0</v>
      </c>
      <c r="AG115" s="116">
        <f>IF($G115=Paramètres!E$21,$D115,0)</f>
        <v>0</v>
      </c>
      <c r="AH115" s="116">
        <f>IF($G115=Paramètres!E$22,$D115,0)</f>
        <v>0</v>
      </c>
      <c r="AI115" s="116">
        <f>IF($G115=Paramètres!E$23,$D115,0)</f>
        <v>0</v>
      </c>
      <c r="AJ115" s="116">
        <f>IF($G115=Paramètres!E$24,$D115,0)</f>
        <v>0</v>
      </c>
      <c r="AK115" s="116">
        <f>IF($G115=Paramètres!E$25,$D115,0)</f>
        <v>0</v>
      </c>
      <c r="AL115" s="116">
        <f>IF($G115=Paramètres!F$21,$D115,0)</f>
        <v>0</v>
      </c>
      <c r="AM115" s="116">
        <f>IF($G115=Paramètres!F$22,$D115,0)</f>
        <v>0</v>
      </c>
      <c r="AN115" s="116">
        <f>IF($G115=Paramètres!F$23,$D115,0)</f>
        <v>0</v>
      </c>
      <c r="AO115" s="116">
        <f>IF($G115=Paramètres!F$24,$D115,0)</f>
        <v>0</v>
      </c>
      <c r="AP115" s="116">
        <f t="shared" si="59"/>
        <v>0</v>
      </c>
      <c r="AQ115" s="116">
        <f t="shared" si="60"/>
        <v>0</v>
      </c>
      <c r="AR115" s="116">
        <f>IF($G115=Paramètres!I$21,$D115,0)</f>
        <v>0</v>
      </c>
      <c r="AS115" s="116">
        <f>IF($G115=Paramètres!I$22,$D115,0)</f>
        <v>0</v>
      </c>
      <c r="AT115" s="116">
        <f>IF($G115=Paramètres!I$23,$D115,0)</f>
        <v>0</v>
      </c>
      <c r="AU115" s="116">
        <f t="shared" si="61"/>
        <v>0</v>
      </c>
      <c r="AV115" s="116">
        <f t="shared" si="62"/>
        <v>0</v>
      </c>
      <c r="AW115" s="116">
        <f t="shared" si="63"/>
        <v>0</v>
      </c>
      <c r="AX115" s="116">
        <f t="shared" si="64"/>
        <v>0</v>
      </c>
      <c r="AY115" s="116">
        <f t="shared" si="65"/>
        <v>0</v>
      </c>
      <c r="AZ115" s="116">
        <f t="shared" si="66"/>
        <v>0</v>
      </c>
      <c r="BA115" s="116">
        <f t="shared" si="67"/>
        <v>0</v>
      </c>
      <c r="BB115" s="116">
        <f t="shared" si="68"/>
        <v>0</v>
      </c>
      <c r="BC115" s="116">
        <f t="shared" si="69"/>
        <v>0</v>
      </c>
      <c r="BD115" s="116">
        <f t="shared" si="70"/>
        <v>0</v>
      </c>
      <c r="BE115" s="116">
        <f t="shared" si="71"/>
        <v>0</v>
      </c>
      <c r="BF115" s="116">
        <f t="shared" si="72"/>
        <v>0</v>
      </c>
      <c r="BG115" s="116">
        <f t="shared" si="73"/>
        <v>0</v>
      </c>
      <c r="BH115" s="116">
        <f t="shared" si="74"/>
        <v>0</v>
      </c>
      <c r="BI115" s="116">
        <f t="shared" si="75"/>
        <v>0</v>
      </c>
      <c r="BJ115" s="116">
        <f t="shared" si="76"/>
        <v>0</v>
      </c>
      <c r="BK115" s="116">
        <f t="shared" si="77"/>
        <v>0</v>
      </c>
      <c r="BL115" s="116">
        <f t="shared" si="78"/>
        <v>0</v>
      </c>
      <c r="BM115" s="116">
        <f t="shared" si="79"/>
        <v>0</v>
      </c>
      <c r="BN115" s="116">
        <f t="shared" si="80"/>
        <v>0</v>
      </c>
      <c r="BO115" s="116">
        <f t="shared" si="81"/>
        <v>0</v>
      </c>
      <c r="BP115" s="116">
        <f t="shared" si="82"/>
        <v>0</v>
      </c>
      <c r="BQ115" s="116">
        <f t="shared" si="83"/>
        <v>0</v>
      </c>
      <c r="BR115" s="116">
        <f t="shared" si="84"/>
        <v>0</v>
      </c>
      <c r="BS115" s="116">
        <f t="shared" si="85"/>
        <v>0</v>
      </c>
    </row>
    <row r="116" spans="6:71">
      <c r="F116" s="109"/>
      <c r="J116" s="110" t="str">
        <f t="shared" si="58"/>
        <v>Transferts</v>
      </c>
      <c r="K116" s="116">
        <f>IF(MONTH($B116)=1,IF($G116=Paramètres!F$22,$D116,0),0)</f>
        <v>0</v>
      </c>
      <c r="L116" s="116">
        <f>IF(MONTH($B116)=2,IF($G116=Paramètres!$F$22,$D116,0),0)</f>
        <v>0</v>
      </c>
      <c r="M116" s="116">
        <f>IF(MONTH($B116)=3,IF($G116=Paramètres!$F$22,$D116,0),0)</f>
        <v>0</v>
      </c>
      <c r="N116" s="116">
        <f>IF(MONTH($B116)=4,IF($G116=Paramètres!$F$22,$D116,0),0)</f>
        <v>0</v>
      </c>
      <c r="O116" s="116">
        <f>IF(MONTH($B116)=5,IF($G116=Paramètres!$F$22,$D116,0),0)</f>
        <v>0</v>
      </c>
      <c r="P116" s="116">
        <f>IF(MONTH($B116)=6,IF($G116=Paramètres!$F$22,$D116,0),0)</f>
        <v>0</v>
      </c>
      <c r="Q116" s="116">
        <f>IF(MONTH($B116)=9,IF($G116=Paramètres!$F$22,$D116,0),0)</f>
        <v>0</v>
      </c>
      <c r="R116" s="116">
        <f>IF(MONTH($B116)=10,IF($G116=Paramètres!$F$22,$D116,0),0)</f>
        <v>0</v>
      </c>
      <c r="S116" s="116">
        <f>IF(MONTH($B116)=11,IF($G116=Paramètres!$F$22,$D116,0),0)</f>
        <v>0</v>
      </c>
      <c r="T116" s="116">
        <f>IF(MONTH($B116)=30,IF($G116=Paramètres!$F$22,$D116,0),0)</f>
        <v>0</v>
      </c>
      <c r="U116" s="116">
        <f>IF(MONTH($A116)=11,IF($G116=Paramètres!$D$22,$D116,0),0)</f>
        <v>0</v>
      </c>
      <c r="V116" s="116">
        <f>IF(MONTH($A116)=12,IF($G116=Paramètres!$D$22,$D116,0),0)</f>
        <v>0</v>
      </c>
      <c r="W116" s="116">
        <f>IF(MONTH($A116)=2,IF($G116=Paramètres!$D$22,$D116,0),0)</f>
        <v>0</v>
      </c>
      <c r="X116" s="116">
        <f>IF(MONTH($A116)=4,IF($G116=Paramètres!$D$22,$D116,0),0)</f>
        <v>0</v>
      </c>
      <c r="Y116" s="116">
        <f>IF($G116=Paramètres!D$21,$D116,0)</f>
        <v>0</v>
      </c>
      <c r="Z116" s="116">
        <f>IF($G116=Paramètres!D$24,$D116,0)</f>
        <v>0</v>
      </c>
      <c r="AA116" s="116">
        <f>IF($G116=Paramètres!D$23,$D116,0)</f>
        <v>0</v>
      </c>
      <c r="AB116" s="116">
        <f>IF($G116=Paramètres!D$25,$D116,0)</f>
        <v>0</v>
      </c>
      <c r="AC116" s="116">
        <f>IF($G116=Paramètres!D$26,$D116,0)</f>
        <v>0</v>
      </c>
      <c r="AD116" s="116">
        <f>IF($G116=Paramètres!D$27,$D116,0)</f>
        <v>0</v>
      </c>
      <c r="AE116" s="116">
        <f>IF($G116=Paramètres!D$28,$D116,0)</f>
        <v>0</v>
      </c>
      <c r="AF116" s="116">
        <f>IF($G116=Paramètres!D$29,$D116,0)</f>
        <v>0</v>
      </c>
      <c r="AG116" s="116">
        <f>IF($G116=Paramètres!E$21,$D116,0)</f>
        <v>0</v>
      </c>
      <c r="AH116" s="116">
        <f>IF($G116=Paramètres!E$22,$D116,0)</f>
        <v>0</v>
      </c>
      <c r="AI116" s="116">
        <f>IF($G116=Paramètres!E$23,$D116,0)</f>
        <v>0</v>
      </c>
      <c r="AJ116" s="116">
        <f>IF($G116=Paramètres!E$24,$D116,0)</f>
        <v>0</v>
      </c>
      <c r="AK116" s="116">
        <f>IF($G116=Paramètres!E$25,$D116,0)</f>
        <v>0</v>
      </c>
      <c r="AL116" s="116">
        <f>IF($G116=Paramètres!F$21,$D116,0)</f>
        <v>0</v>
      </c>
      <c r="AM116" s="116">
        <f>IF($G116=Paramètres!F$22,$D116,0)</f>
        <v>0</v>
      </c>
      <c r="AN116" s="116">
        <f>IF($G116=Paramètres!F$23,$D116,0)</f>
        <v>0</v>
      </c>
      <c r="AO116" s="116">
        <f>IF($G116=Paramètres!F$24,$D116,0)</f>
        <v>0</v>
      </c>
      <c r="AP116" s="116">
        <f t="shared" si="59"/>
        <v>0</v>
      </c>
      <c r="AQ116" s="116">
        <f t="shared" si="60"/>
        <v>0</v>
      </c>
      <c r="AR116" s="116">
        <f>IF($G116=Paramètres!I$21,$D116,0)</f>
        <v>0</v>
      </c>
      <c r="AS116" s="116">
        <f>IF($G116=Paramètres!I$22,$D116,0)</f>
        <v>0</v>
      </c>
      <c r="AT116" s="116">
        <f>IF($G116=Paramètres!I$23,$D116,0)</f>
        <v>0</v>
      </c>
      <c r="AU116" s="116">
        <f t="shared" si="61"/>
        <v>0</v>
      </c>
      <c r="AV116" s="116">
        <f t="shared" si="62"/>
        <v>0</v>
      </c>
      <c r="AW116" s="116">
        <f t="shared" si="63"/>
        <v>0</v>
      </c>
      <c r="AX116" s="116">
        <f t="shared" si="64"/>
        <v>0</v>
      </c>
      <c r="AY116" s="116">
        <f t="shared" si="65"/>
        <v>0</v>
      </c>
      <c r="AZ116" s="116">
        <f t="shared" si="66"/>
        <v>0</v>
      </c>
      <c r="BA116" s="116">
        <f t="shared" si="67"/>
        <v>0</v>
      </c>
      <c r="BB116" s="116">
        <f t="shared" si="68"/>
        <v>0</v>
      </c>
      <c r="BC116" s="116">
        <f t="shared" si="69"/>
        <v>0</v>
      </c>
      <c r="BD116" s="116">
        <f t="shared" si="70"/>
        <v>0</v>
      </c>
      <c r="BE116" s="116">
        <f t="shared" si="71"/>
        <v>0</v>
      </c>
      <c r="BF116" s="116">
        <f t="shared" si="72"/>
        <v>0</v>
      </c>
      <c r="BG116" s="116">
        <f t="shared" si="73"/>
        <v>0</v>
      </c>
      <c r="BH116" s="116">
        <f t="shared" si="74"/>
        <v>0</v>
      </c>
      <c r="BI116" s="116">
        <f t="shared" si="75"/>
        <v>0</v>
      </c>
      <c r="BJ116" s="116">
        <f t="shared" si="76"/>
        <v>0</v>
      </c>
      <c r="BK116" s="116">
        <f t="shared" si="77"/>
        <v>0</v>
      </c>
      <c r="BL116" s="116">
        <f t="shared" si="78"/>
        <v>0</v>
      </c>
      <c r="BM116" s="116">
        <f t="shared" si="79"/>
        <v>0</v>
      </c>
      <c r="BN116" s="116">
        <f t="shared" si="80"/>
        <v>0</v>
      </c>
      <c r="BO116" s="116">
        <f t="shared" si="81"/>
        <v>0</v>
      </c>
      <c r="BP116" s="116">
        <f t="shared" si="82"/>
        <v>0</v>
      </c>
      <c r="BQ116" s="116">
        <f t="shared" si="83"/>
        <v>0</v>
      </c>
      <c r="BR116" s="116">
        <f t="shared" si="84"/>
        <v>0</v>
      </c>
      <c r="BS116" s="116">
        <f t="shared" si="85"/>
        <v>0</v>
      </c>
    </row>
    <row r="117" spans="6:71">
      <c r="F117" s="109"/>
      <c r="J117" s="110" t="str">
        <f t="shared" si="58"/>
        <v>Transferts</v>
      </c>
      <c r="K117" s="116">
        <f>IF(MONTH($B117)=1,IF($G117=Paramètres!F$22,$D117,0),0)</f>
        <v>0</v>
      </c>
      <c r="L117" s="116">
        <f>IF(MONTH($B117)=2,IF($G117=Paramètres!$F$22,$D117,0),0)</f>
        <v>0</v>
      </c>
      <c r="M117" s="116">
        <f>IF(MONTH($B117)=3,IF($G117=Paramètres!$F$22,$D117,0),0)</f>
        <v>0</v>
      </c>
      <c r="N117" s="116">
        <f>IF(MONTH($B117)=4,IF($G117=Paramètres!$F$22,$D117,0),0)</f>
        <v>0</v>
      </c>
      <c r="O117" s="116">
        <f>IF(MONTH($B117)=5,IF($G117=Paramètres!$F$22,$D117,0),0)</f>
        <v>0</v>
      </c>
      <c r="P117" s="116">
        <f>IF(MONTH($B117)=6,IF($G117=Paramètres!$F$22,$D117,0),0)</f>
        <v>0</v>
      </c>
      <c r="Q117" s="116">
        <f>IF(MONTH($B117)=9,IF($G117=Paramètres!$F$22,$D117,0),0)</f>
        <v>0</v>
      </c>
      <c r="R117" s="116">
        <f>IF(MONTH($B117)=10,IF($G117=Paramètres!$F$22,$D117,0),0)</f>
        <v>0</v>
      </c>
      <c r="S117" s="116">
        <f>IF(MONTH($B117)=11,IF($G117=Paramètres!$F$22,$D117,0),0)</f>
        <v>0</v>
      </c>
      <c r="T117" s="116">
        <f>IF(MONTH($B117)=30,IF($G117=Paramètres!$F$22,$D117,0),0)</f>
        <v>0</v>
      </c>
      <c r="U117" s="116">
        <f>IF(MONTH($A117)=11,IF($G117=Paramètres!$D$22,$D117,0),0)</f>
        <v>0</v>
      </c>
      <c r="V117" s="116">
        <f>IF(MONTH($A117)=12,IF($G117=Paramètres!$D$22,$D117,0),0)</f>
        <v>0</v>
      </c>
      <c r="W117" s="116">
        <f>IF(MONTH($A117)=2,IF($G117=Paramètres!$D$22,$D117,0),0)</f>
        <v>0</v>
      </c>
      <c r="X117" s="116">
        <f>IF(MONTH($A117)=4,IF($G117=Paramètres!$D$22,$D117,0),0)</f>
        <v>0</v>
      </c>
      <c r="Y117" s="116">
        <f>IF($G117=Paramètres!D$21,$D117,0)</f>
        <v>0</v>
      </c>
      <c r="Z117" s="116">
        <f>IF($G117=Paramètres!D$24,$D117,0)</f>
        <v>0</v>
      </c>
      <c r="AA117" s="116">
        <f>IF($G117=Paramètres!D$23,$D117,0)</f>
        <v>0</v>
      </c>
      <c r="AB117" s="116">
        <f>IF($G117=Paramètres!D$25,$D117,0)</f>
        <v>0</v>
      </c>
      <c r="AC117" s="116">
        <f>IF($G117=Paramètres!D$26,$D117,0)</f>
        <v>0</v>
      </c>
      <c r="AD117" s="116">
        <f>IF($G117=Paramètres!D$27,$D117,0)</f>
        <v>0</v>
      </c>
      <c r="AE117" s="116">
        <f>IF($G117=Paramètres!D$28,$D117,0)</f>
        <v>0</v>
      </c>
      <c r="AF117" s="116">
        <f>IF($G117=Paramètres!D$29,$D117,0)</f>
        <v>0</v>
      </c>
      <c r="AG117" s="116">
        <f>IF($G117=Paramètres!E$21,$D117,0)</f>
        <v>0</v>
      </c>
      <c r="AH117" s="116">
        <f>IF($G117=Paramètres!E$22,$D117,0)</f>
        <v>0</v>
      </c>
      <c r="AI117" s="116">
        <f>IF($G117=Paramètres!E$23,$D117,0)</f>
        <v>0</v>
      </c>
      <c r="AJ117" s="116">
        <f>IF($G117=Paramètres!E$24,$D117,0)</f>
        <v>0</v>
      </c>
      <c r="AK117" s="116">
        <f>IF($G117=Paramètres!E$25,$D117,0)</f>
        <v>0</v>
      </c>
      <c r="AL117" s="116">
        <f>IF($G117=Paramètres!F$21,$D117,0)</f>
        <v>0</v>
      </c>
      <c r="AM117" s="116">
        <f>IF($G117=Paramètres!F$22,$D117,0)</f>
        <v>0</v>
      </c>
      <c r="AN117" s="116">
        <f>IF($G117=Paramètres!F$23,$D117,0)</f>
        <v>0</v>
      </c>
      <c r="AO117" s="116">
        <f>IF($G117=Paramètres!F$24,$D117,0)</f>
        <v>0</v>
      </c>
      <c r="AP117" s="116">
        <f t="shared" si="59"/>
        <v>0</v>
      </c>
      <c r="AQ117" s="116">
        <f t="shared" si="60"/>
        <v>0</v>
      </c>
      <c r="AR117" s="116">
        <f>IF($G117=Paramètres!I$21,$D117,0)</f>
        <v>0</v>
      </c>
      <c r="AS117" s="116">
        <f>IF($G117=Paramètres!I$22,$D117,0)</f>
        <v>0</v>
      </c>
      <c r="AT117" s="116">
        <f>IF($G117=Paramètres!I$23,$D117,0)</f>
        <v>0</v>
      </c>
      <c r="AU117" s="116">
        <f t="shared" si="61"/>
        <v>0</v>
      </c>
      <c r="AV117" s="116">
        <f t="shared" si="62"/>
        <v>0</v>
      </c>
      <c r="AW117" s="116">
        <f t="shared" si="63"/>
        <v>0</v>
      </c>
      <c r="AX117" s="116">
        <f t="shared" si="64"/>
        <v>0</v>
      </c>
      <c r="AY117" s="116">
        <f t="shared" si="65"/>
        <v>0</v>
      </c>
      <c r="AZ117" s="116">
        <f t="shared" si="66"/>
        <v>0</v>
      </c>
      <c r="BA117" s="116">
        <f t="shared" si="67"/>
        <v>0</v>
      </c>
      <c r="BB117" s="116">
        <f t="shared" si="68"/>
        <v>0</v>
      </c>
      <c r="BC117" s="116">
        <f t="shared" si="69"/>
        <v>0</v>
      </c>
      <c r="BD117" s="116">
        <f t="shared" si="70"/>
        <v>0</v>
      </c>
      <c r="BE117" s="116">
        <f t="shared" si="71"/>
        <v>0</v>
      </c>
      <c r="BF117" s="116">
        <f t="shared" si="72"/>
        <v>0</v>
      </c>
      <c r="BG117" s="116">
        <f t="shared" si="73"/>
        <v>0</v>
      </c>
      <c r="BH117" s="116">
        <f t="shared" si="74"/>
        <v>0</v>
      </c>
      <c r="BI117" s="116">
        <f t="shared" si="75"/>
        <v>0</v>
      </c>
      <c r="BJ117" s="116">
        <f t="shared" si="76"/>
        <v>0</v>
      </c>
      <c r="BK117" s="116">
        <f t="shared" si="77"/>
        <v>0</v>
      </c>
      <c r="BL117" s="116">
        <f t="shared" si="78"/>
        <v>0</v>
      </c>
      <c r="BM117" s="116">
        <f t="shared" si="79"/>
        <v>0</v>
      </c>
      <c r="BN117" s="116">
        <f t="shared" si="80"/>
        <v>0</v>
      </c>
      <c r="BO117" s="116">
        <f t="shared" si="81"/>
        <v>0</v>
      </c>
      <c r="BP117" s="116">
        <f t="shared" si="82"/>
        <v>0</v>
      </c>
      <c r="BQ117" s="116">
        <f t="shared" si="83"/>
        <v>0</v>
      </c>
      <c r="BR117" s="116">
        <f t="shared" si="84"/>
        <v>0</v>
      </c>
      <c r="BS117" s="116">
        <f t="shared" si="85"/>
        <v>0</v>
      </c>
    </row>
    <row r="118" spans="6:71">
      <c r="F118" s="109"/>
      <c r="J118" s="110" t="str">
        <f t="shared" si="58"/>
        <v>Transferts</v>
      </c>
      <c r="K118" s="116">
        <f>IF(MONTH($B118)=1,IF($G118=Paramètres!F$22,$D118,0),0)</f>
        <v>0</v>
      </c>
      <c r="L118" s="116">
        <f>IF(MONTH($B118)=2,IF($G118=Paramètres!$F$22,$D118,0),0)</f>
        <v>0</v>
      </c>
      <c r="M118" s="116">
        <f>IF(MONTH($B118)=3,IF($G118=Paramètres!$F$22,$D118,0),0)</f>
        <v>0</v>
      </c>
      <c r="N118" s="116">
        <f>IF(MONTH($B118)=4,IF($G118=Paramètres!$F$22,$D118,0),0)</f>
        <v>0</v>
      </c>
      <c r="O118" s="116">
        <f>IF(MONTH($B118)=5,IF($G118=Paramètres!$F$22,$D118,0),0)</f>
        <v>0</v>
      </c>
      <c r="P118" s="116">
        <f>IF(MONTH($B118)=6,IF($G118=Paramètres!$F$22,$D118,0),0)</f>
        <v>0</v>
      </c>
      <c r="Q118" s="116">
        <f>IF(MONTH($B118)=9,IF($G118=Paramètres!$F$22,$D118,0),0)</f>
        <v>0</v>
      </c>
      <c r="R118" s="116">
        <f>IF(MONTH($B118)=10,IF($G118=Paramètres!$F$22,$D118,0),0)</f>
        <v>0</v>
      </c>
      <c r="S118" s="116">
        <f>IF(MONTH($B118)=11,IF($G118=Paramètres!$F$22,$D118,0),0)</f>
        <v>0</v>
      </c>
      <c r="T118" s="116">
        <f>IF(MONTH($B118)=30,IF($G118=Paramètres!$F$22,$D118,0),0)</f>
        <v>0</v>
      </c>
      <c r="U118" s="116">
        <f>IF(MONTH($A118)=11,IF($G118=Paramètres!$D$22,$D118,0),0)</f>
        <v>0</v>
      </c>
      <c r="V118" s="116">
        <f>IF(MONTH($A118)=12,IF($G118=Paramètres!$D$22,$D118,0),0)</f>
        <v>0</v>
      </c>
      <c r="W118" s="116">
        <f>IF(MONTH($A118)=2,IF($G118=Paramètres!$D$22,$D118,0),0)</f>
        <v>0</v>
      </c>
      <c r="X118" s="116">
        <f>IF(MONTH($A118)=4,IF($G118=Paramètres!$D$22,$D118,0),0)</f>
        <v>0</v>
      </c>
      <c r="Y118" s="116">
        <f>IF($G118=Paramètres!D$21,$D118,0)</f>
        <v>0</v>
      </c>
      <c r="Z118" s="116">
        <f>IF($G118=Paramètres!D$24,$D118,0)</f>
        <v>0</v>
      </c>
      <c r="AA118" s="116">
        <f>IF($G118=Paramètres!D$23,$D118,0)</f>
        <v>0</v>
      </c>
      <c r="AB118" s="116">
        <f>IF($G118=Paramètres!D$25,$D118,0)</f>
        <v>0</v>
      </c>
      <c r="AC118" s="116">
        <f>IF($G118=Paramètres!D$26,$D118,0)</f>
        <v>0</v>
      </c>
      <c r="AD118" s="116">
        <f>IF($G118=Paramètres!D$27,$D118,0)</f>
        <v>0</v>
      </c>
      <c r="AE118" s="116">
        <f>IF($G118=Paramètres!D$28,$D118,0)</f>
        <v>0</v>
      </c>
      <c r="AF118" s="116">
        <f>IF($G118=Paramètres!D$29,$D118,0)</f>
        <v>0</v>
      </c>
      <c r="AG118" s="116">
        <f>IF($G118=Paramètres!E$21,$D118,0)</f>
        <v>0</v>
      </c>
      <c r="AH118" s="116">
        <f>IF($G118=Paramètres!E$22,$D118,0)</f>
        <v>0</v>
      </c>
      <c r="AI118" s="116">
        <f>IF($G118=Paramètres!E$23,$D118,0)</f>
        <v>0</v>
      </c>
      <c r="AJ118" s="116">
        <f>IF($G118=Paramètres!E$24,$D118,0)</f>
        <v>0</v>
      </c>
      <c r="AK118" s="116">
        <f>IF($G118=Paramètres!E$25,$D118,0)</f>
        <v>0</v>
      </c>
      <c r="AL118" s="116">
        <f>IF($G118=Paramètres!F$21,$D118,0)</f>
        <v>0</v>
      </c>
      <c r="AM118" s="116">
        <f>IF($G118=Paramètres!F$22,$D118,0)</f>
        <v>0</v>
      </c>
      <c r="AN118" s="116">
        <f>IF($G118=Paramètres!F$23,$D118,0)</f>
        <v>0</v>
      </c>
      <c r="AO118" s="116">
        <f>IF($G118=Paramètres!F$24,$D118,0)</f>
        <v>0</v>
      </c>
      <c r="AP118" s="116">
        <f t="shared" si="59"/>
        <v>0</v>
      </c>
      <c r="AQ118" s="116">
        <f t="shared" si="60"/>
        <v>0</v>
      </c>
      <c r="AR118" s="116">
        <f>IF($G118=Paramètres!I$21,$D118,0)</f>
        <v>0</v>
      </c>
      <c r="AS118" s="116">
        <f>IF($G118=Paramètres!I$22,$D118,0)</f>
        <v>0</v>
      </c>
      <c r="AT118" s="116">
        <f>IF($G118=Paramètres!I$23,$D118,0)</f>
        <v>0</v>
      </c>
      <c r="AU118" s="116">
        <f t="shared" si="61"/>
        <v>0</v>
      </c>
      <c r="AV118" s="116">
        <f t="shared" si="62"/>
        <v>0</v>
      </c>
      <c r="AW118" s="116">
        <f t="shared" si="63"/>
        <v>0</v>
      </c>
      <c r="AX118" s="116">
        <f t="shared" si="64"/>
        <v>0</v>
      </c>
      <c r="AY118" s="116">
        <f t="shared" si="65"/>
        <v>0</v>
      </c>
      <c r="AZ118" s="116">
        <f t="shared" si="66"/>
        <v>0</v>
      </c>
      <c r="BA118" s="116">
        <f t="shared" si="67"/>
        <v>0</v>
      </c>
      <c r="BB118" s="116">
        <f t="shared" si="68"/>
        <v>0</v>
      </c>
      <c r="BC118" s="116">
        <f t="shared" si="69"/>
        <v>0</v>
      </c>
      <c r="BD118" s="116">
        <f t="shared" si="70"/>
        <v>0</v>
      </c>
      <c r="BE118" s="116">
        <f t="shared" si="71"/>
        <v>0</v>
      </c>
      <c r="BF118" s="116">
        <f t="shared" si="72"/>
        <v>0</v>
      </c>
      <c r="BG118" s="116">
        <f t="shared" si="73"/>
        <v>0</v>
      </c>
      <c r="BH118" s="116">
        <f t="shared" si="74"/>
        <v>0</v>
      </c>
      <c r="BI118" s="116">
        <f t="shared" si="75"/>
        <v>0</v>
      </c>
      <c r="BJ118" s="116">
        <f t="shared" si="76"/>
        <v>0</v>
      </c>
      <c r="BK118" s="116">
        <f t="shared" si="77"/>
        <v>0</v>
      </c>
      <c r="BL118" s="116">
        <f t="shared" si="78"/>
        <v>0</v>
      </c>
      <c r="BM118" s="116">
        <f t="shared" si="79"/>
        <v>0</v>
      </c>
      <c r="BN118" s="116">
        <f t="shared" si="80"/>
        <v>0</v>
      </c>
      <c r="BO118" s="116">
        <f t="shared" si="81"/>
        <v>0</v>
      </c>
      <c r="BP118" s="116">
        <f t="shared" si="82"/>
        <v>0</v>
      </c>
      <c r="BQ118" s="116">
        <f t="shared" si="83"/>
        <v>0</v>
      </c>
      <c r="BR118" s="116">
        <f t="shared" si="84"/>
        <v>0</v>
      </c>
      <c r="BS118" s="116">
        <f t="shared" si="85"/>
        <v>0</v>
      </c>
    </row>
    <row r="119" spans="6:71">
      <c r="F119" s="109"/>
      <c r="J119" s="110" t="str">
        <f t="shared" si="58"/>
        <v>Transferts</v>
      </c>
      <c r="K119" s="116">
        <f>IF(MONTH($B119)=1,IF($G119=Paramètres!F$22,$D119,0),0)</f>
        <v>0</v>
      </c>
      <c r="L119" s="116">
        <f>IF(MONTH($B119)=2,IF($G119=Paramètres!$F$22,$D119,0),0)</f>
        <v>0</v>
      </c>
      <c r="M119" s="116">
        <f>IF(MONTH($B119)=3,IF($G119=Paramètres!$F$22,$D119,0),0)</f>
        <v>0</v>
      </c>
      <c r="N119" s="116">
        <f>IF(MONTH($B119)=4,IF($G119=Paramètres!$F$22,$D119,0),0)</f>
        <v>0</v>
      </c>
      <c r="O119" s="116">
        <f>IF(MONTH($B119)=5,IF($G119=Paramètres!$F$22,$D119,0),0)</f>
        <v>0</v>
      </c>
      <c r="P119" s="116">
        <f>IF(MONTH($B119)=6,IF($G119=Paramètres!$F$22,$D119,0),0)</f>
        <v>0</v>
      </c>
      <c r="Q119" s="116">
        <f>IF(MONTH($B119)=9,IF($G119=Paramètres!$F$22,$D119,0),0)</f>
        <v>0</v>
      </c>
      <c r="R119" s="116">
        <f>IF(MONTH($B119)=10,IF($G119=Paramètres!$F$22,$D119,0),0)</f>
        <v>0</v>
      </c>
      <c r="S119" s="116">
        <f>IF(MONTH($B119)=11,IF($G119=Paramètres!$F$22,$D119,0),0)</f>
        <v>0</v>
      </c>
      <c r="T119" s="116">
        <f>IF(MONTH($B119)=30,IF($G119=Paramètres!$F$22,$D119,0),0)</f>
        <v>0</v>
      </c>
      <c r="U119" s="116">
        <f>IF(MONTH($A119)=11,IF($G119=Paramètres!$D$22,$D119,0),0)</f>
        <v>0</v>
      </c>
      <c r="V119" s="116">
        <f>IF(MONTH($A119)=12,IF($G119=Paramètres!$D$22,$D119,0),0)</f>
        <v>0</v>
      </c>
      <c r="W119" s="116">
        <f>IF(MONTH($A119)=2,IF($G119=Paramètres!$D$22,$D119,0),0)</f>
        <v>0</v>
      </c>
      <c r="X119" s="116">
        <f>IF(MONTH($A119)=4,IF($G119=Paramètres!$D$22,$D119,0),0)</f>
        <v>0</v>
      </c>
      <c r="Y119" s="116">
        <f>IF($G119=Paramètres!D$21,$D119,0)</f>
        <v>0</v>
      </c>
      <c r="Z119" s="116">
        <f>IF($G119=Paramètres!D$24,$D119,0)</f>
        <v>0</v>
      </c>
      <c r="AA119" s="116">
        <f>IF($G119=Paramètres!D$23,$D119,0)</f>
        <v>0</v>
      </c>
      <c r="AB119" s="116">
        <f>IF($G119=Paramètres!D$25,$D119,0)</f>
        <v>0</v>
      </c>
      <c r="AC119" s="116">
        <f>IF($G119=Paramètres!D$26,$D119,0)</f>
        <v>0</v>
      </c>
      <c r="AD119" s="116">
        <f>IF($G119=Paramètres!D$27,$D119,0)</f>
        <v>0</v>
      </c>
      <c r="AE119" s="116">
        <f>IF($G119=Paramètres!D$28,$D119,0)</f>
        <v>0</v>
      </c>
      <c r="AF119" s="116">
        <f>IF($G119=Paramètres!D$29,$D119,0)</f>
        <v>0</v>
      </c>
      <c r="AG119" s="116">
        <f>IF($G119=Paramètres!E$21,$D119,0)</f>
        <v>0</v>
      </c>
      <c r="AH119" s="116">
        <f>IF($G119=Paramètres!E$22,$D119,0)</f>
        <v>0</v>
      </c>
      <c r="AI119" s="116">
        <f>IF($G119=Paramètres!E$23,$D119,0)</f>
        <v>0</v>
      </c>
      <c r="AJ119" s="116">
        <f>IF($G119=Paramètres!E$24,$D119,0)</f>
        <v>0</v>
      </c>
      <c r="AK119" s="116">
        <f>IF($G119=Paramètres!E$25,$D119,0)</f>
        <v>0</v>
      </c>
      <c r="AL119" s="116">
        <f>IF($G119=Paramètres!F$21,$D119,0)</f>
        <v>0</v>
      </c>
      <c r="AM119" s="116">
        <f>IF($G119=Paramètres!F$22,$D119,0)</f>
        <v>0</v>
      </c>
      <c r="AN119" s="116">
        <f>IF($G119=Paramètres!F$23,$D119,0)</f>
        <v>0</v>
      </c>
      <c r="AO119" s="116">
        <f>IF($G119=Paramètres!F$24,$D119,0)</f>
        <v>0</v>
      </c>
      <c r="AP119" s="116">
        <f t="shared" si="59"/>
        <v>0</v>
      </c>
      <c r="AQ119" s="116">
        <f t="shared" si="60"/>
        <v>0</v>
      </c>
      <c r="AR119" s="116">
        <f>IF($G119=Paramètres!I$21,$D119,0)</f>
        <v>0</v>
      </c>
      <c r="AS119" s="116">
        <f>IF($G119=Paramètres!I$22,$D119,0)</f>
        <v>0</v>
      </c>
      <c r="AT119" s="116">
        <f>IF($G119=Paramètres!I$23,$D119,0)</f>
        <v>0</v>
      </c>
      <c r="AU119" s="116">
        <f t="shared" si="61"/>
        <v>0</v>
      </c>
      <c r="AV119" s="116">
        <f t="shared" si="62"/>
        <v>0</v>
      </c>
      <c r="AW119" s="116">
        <f t="shared" si="63"/>
        <v>0</v>
      </c>
      <c r="AX119" s="116">
        <f t="shared" si="64"/>
        <v>0</v>
      </c>
      <c r="AY119" s="116">
        <f t="shared" si="65"/>
        <v>0</v>
      </c>
      <c r="AZ119" s="116">
        <f t="shared" si="66"/>
        <v>0</v>
      </c>
      <c r="BA119" s="116">
        <f t="shared" si="67"/>
        <v>0</v>
      </c>
      <c r="BB119" s="116">
        <f t="shared" si="68"/>
        <v>0</v>
      </c>
      <c r="BC119" s="116">
        <f t="shared" si="69"/>
        <v>0</v>
      </c>
      <c r="BD119" s="116">
        <f t="shared" si="70"/>
        <v>0</v>
      </c>
      <c r="BE119" s="116">
        <f t="shared" si="71"/>
        <v>0</v>
      </c>
      <c r="BF119" s="116">
        <f t="shared" si="72"/>
        <v>0</v>
      </c>
      <c r="BG119" s="116">
        <f t="shared" si="73"/>
        <v>0</v>
      </c>
      <c r="BH119" s="116">
        <f t="shared" si="74"/>
        <v>0</v>
      </c>
      <c r="BI119" s="116">
        <f t="shared" si="75"/>
        <v>0</v>
      </c>
      <c r="BJ119" s="116">
        <f t="shared" si="76"/>
        <v>0</v>
      </c>
      <c r="BK119" s="116">
        <f t="shared" si="77"/>
        <v>0</v>
      </c>
      <c r="BL119" s="116">
        <f t="shared" si="78"/>
        <v>0</v>
      </c>
      <c r="BM119" s="116">
        <f t="shared" si="79"/>
        <v>0</v>
      </c>
      <c r="BN119" s="116">
        <f t="shared" si="80"/>
        <v>0</v>
      </c>
      <c r="BO119" s="116">
        <f t="shared" si="81"/>
        <v>0</v>
      </c>
      <c r="BP119" s="116">
        <f t="shared" si="82"/>
        <v>0</v>
      </c>
      <c r="BQ119" s="116">
        <f t="shared" si="83"/>
        <v>0</v>
      </c>
      <c r="BR119" s="116">
        <f t="shared" si="84"/>
        <v>0</v>
      </c>
      <c r="BS119" s="116">
        <f t="shared" si="85"/>
        <v>0</v>
      </c>
    </row>
    <row r="120" spans="6:71">
      <c r="F120" s="109"/>
      <c r="J120" s="110" t="str">
        <f t="shared" si="58"/>
        <v>Transferts</v>
      </c>
      <c r="K120" s="116">
        <f>IF(MONTH($B120)=1,IF($G120=Paramètres!F$22,$D120,0),0)</f>
        <v>0</v>
      </c>
      <c r="L120" s="116">
        <f>IF(MONTH($B120)=2,IF($G120=Paramètres!$F$22,$D120,0),0)</f>
        <v>0</v>
      </c>
      <c r="M120" s="116">
        <f>IF(MONTH($B120)=3,IF($G120=Paramètres!$F$22,$D120,0),0)</f>
        <v>0</v>
      </c>
      <c r="N120" s="116">
        <f>IF(MONTH($B120)=4,IF($G120=Paramètres!$F$22,$D120,0),0)</f>
        <v>0</v>
      </c>
      <c r="O120" s="116">
        <f>IF(MONTH($B120)=5,IF($G120=Paramètres!$F$22,$D120,0),0)</f>
        <v>0</v>
      </c>
      <c r="P120" s="116">
        <f>IF(MONTH($B120)=6,IF($G120=Paramètres!$F$22,$D120,0),0)</f>
        <v>0</v>
      </c>
      <c r="Q120" s="116">
        <f>IF(MONTH($B120)=9,IF($G120=Paramètres!$F$22,$D120,0),0)</f>
        <v>0</v>
      </c>
      <c r="R120" s="116">
        <f>IF(MONTH($B120)=10,IF($G120=Paramètres!$F$22,$D120,0),0)</f>
        <v>0</v>
      </c>
      <c r="S120" s="116">
        <f>IF(MONTH($B120)=11,IF($G120=Paramètres!$F$22,$D120,0),0)</f>
        <v>0</v>
      </c>
      <c r="T120" s="116">
        <f>IF(MONTH($B120)=30,IF($G120=Paramètres!$F$22,$D120,0),0)</f>
        <v>0</v>
      </c>
      <c r="U120" s="116">
        <f>IF(MONTH($A120)=11,IF($G120=Paramètres!$D$22,$D120,0),0)</f>
        <v>0</v>
      </c>
      <c r="V120" s="116">
        <f>IF(MONTH($A120)=12,IF($G120=Paramètres!$D$22,$D120,0),0)</f>
        <v>0</v>
      </c>
      <c r="W120" s="116">
        <f>IF(MONTH($A120)=2,IF($G120=Paramètres!$D$22,$D120,0),0)</f>
        <v>0</v>
      </c>
      <c r="X120" s="116">
        <f>IF(MONTH($A120)=4,IF($G120=Paramètres!$D$22,$D120,0),0)</f>
        <v>0</v>
      </c>
      <c r="Y120" s="116">
        <f>IF($G120=Paramètres!D$21,$D120,0)</f>
        <v>0</v>
      </c>
      <c r="Z120" s="116">
        <f>IF($G120=Paramètres!D$24,$D120,0)</f>
        <v>0</v>
      </c>
      <c r="AA120" s="116">
        <f>IF($G120=Paramètres!D$23,$D120,0)</f>
        <v>0</v>
      </c>
      <c r="AB120" s="116">
        <f>IF($G120=Paramètres!D$25,$D120,0)</f>
        <v>0</v>
      </c>
      <c r="AC120" s="116">
        <f>IF($G120=Paramètres!D$26,$D120,0)</f>
        <v>0</v>
      </c>
      <c r="AD120" s="116">
        <f>IF($G120=Paramètres!D$27,$D120,0)</f>
        <v>0</v>
      </c>
      <c r="AE120" s="116">
        <f>IF($G120=Paramètres!D$28,$D120,0)</f>
        <v>0</v>
      </c>
      <c r="AF120" s="116">
        <f>IF($G120=Paramètres!D$29,$D120,0)</f>
        <v>0</v>
      </c>
      <c r="AG120" s="116">
        <f>IF($G120=Paramètres!E$21,$D120,0)</f>
        <v>0</v>
      </c>
      <c r="AH120" s="116">
        <f>IF($G120=Paramètres!E$22,$D120,0)</f>
        <v>0</v>
      </c>
      <c r="AI120" s="116">
        <f>IF($G120=Paramètres!E$23,$D120,0)</f>
        <v>0</v>
      </c>
      <c r="AJ120" s="116">
        <f>IF($G120=Paramètres!E$24,$D120,0)</f>
        <v>0</v>
      </c>
      <c r="AK120" s="116">
        <f>IF($G120=Paramètres!E$25,$D120,0)</f>
        <v>0</v>
      </c>
      <c r="AL120" s="116">
        <f>IF($G120=Paramètres!F$21,$D120,0)</f>
        <v>0</v>
      </c>
      <c r="AM120" s="116">
        <f>IF($G120=Paramètres!F$22,$D120,0)</f>
        <v>0</v>
      </c>
      <c r="AN120" s="116">
        <f>IF($G120=Paramètres!F$23,$D120,0)</f>
        <v>0</v>
      </c>
      <c r="AO120" s="116">
        <f>IF($G120=Paramètres!F$24,$D120,0)</f>
        <v>0</v>
      </c>
      <c r="AP120" s="116">
        <f t="shared" si="59"/>
        <v>0</v>
      </c>
      <c r="AQ120" s="116">
        <f t="shared" si="60"/>
        <v>0</v>
      </c>
      <c r="AR120" s="116">
        <f>IF($G120=Paramètres!I$21,$D120,0)</f>
        <v>0</v>
      </c>
      <c r="AS120" s="116">
        <f>IF($G120=Paramètres!I$22,$D120,0)</f>
        <v>0</v>
      </c>
      <c r="AT120" s="116">
        <f>IF($G120=Paramètres!I$23,$D120,0)</f>
        <v>0</v>
      </c>
      <c r="AU120" s="116">
        <f t="shared" si="61"/>
        <v>0</v>
      </c>
      <c r="AV120" s="116">
        <f t="shared" si="62"/>
        <v>0</v>
      </c>
      <c r="AW120" s="116">
        <f t="shared" si="63"/>
        <v>0</v>
      </c>
      <c r="AX120" s="116">
        <f t="shared" si="64"/>
        <v>0</v>
      </c>
      <c r="AY120" s="116">
        <f t="shared" si="65"/>
        <v>0</v>
      </c>
      <c r="AZ120" s="116">
        <f t="shared" si="66"/>
        <v>0</v>
      </c>
      <c r="BA120" s="116">
        <f t="shared" si="67"/>
        <v>0</v>
      </c>
      <c r="BB120" s="116">
        <f t="shared" si="68"/>
        <v>0</v>
      </c>
      <c r="BC120" s="116">
        <f t="shared" si="69"/>
        <v>0</v>
      </c>
      <c r="BD120" s="116">
        <f t="shared" si="70"/>
        <v>0</v>
      </c>
      <c r="BE120" s="116">
        <f t="shared" si="71"/>
        <v>0</v>
      </c>
      <c r="BF120" s="116">
        <f t="shared" si="72"/>
        <v>0</v>
      </c>
      <c r="BG120" s="116">
        <f t="shared" si="73"/>
        <v>0</v>
      </c>
      <c r="BH120" s="116">
        <f t="shared" si="74"/>
        <v>0</v>
      </c>
      <c r="BI120" s="116">
        <f t="shared" si="75"/>
        <v>0</v>
      </c>
      <c r="BJ120" s="116">
        <f t="shared" si="76"/>
        <v>0</v>
      </c>
      <c r="BK120" s="116">
        <f t="shared" si="77"/>
        <v>0</v>
      </c>
      <c r="BL120" s="116">
        <f t="shared" si="78"/>
        <v>0</v>
      </c>
      <c r="BM120" s="116">
        <f t="shared" si="79"/>
        <v>0</v>
      </c>
      <c r="BN120" s="116">
        <f t="shared" si="80"/>
        <v>0</v>
      </c>
      <c r="BO120" s="116">
        <f t="shared" si="81"/>
        <v>0</v>
      </c>
      <c r="BP120" s="116">
        <f t="shared" si="82"/>
        <v>0</v>
      </c>
      <c r="BQ120" s="116">
        <f t="shared" si="83"/>
        <v>0</v>
      </c>
      <c r="BR120" s="116">
        <f t="shared" si="84"/>
        <v>0</v>
      </c>
      <c r="BS120" s="116">
        <f t="shared" si="85"/>
        <v>0</v>
      </c>
    </row>
    <row r="121" spans="6:71">
      <c r="F121" s="109"/>
      <c r="J121" s="110" t="str">
        <f t="shared" si="58"/>
        <v>Transferts</v>
      </c>
      <c r="K121" s="116">
        <f>IF(MONTH($B121)=1,IF($G121=Paramètres!F$22,$D121,0),0)</f>
        <v>0</v>
      </c>
      <c r="L121" s="116">
        <f>IF(MONTH($B121)=2,IF($G121=Paramètres!$F$22,$D121,0),0)</f>
        <v>0</v>
      </c>
      <c r="M121" s="116">
        <f>IF(MONTH($B121)=3,IF($G121=Paramètres!$F$22,$D121,0),0)</f>
        <v>0</v>
      </c>
      <c r="N121" s="116">
        <f>IF(MONTH($B121)=4,IF($G121=Paramètres!$F$22,$D121,0),0)</f>
        <v>0</v>
      </c>
      <c r="O121" s="116">
        <f>IF(MONTH($B121)=5,IF($G121=Paramètres!$F$22,$D121,0),0)</f>
        <v>0</v>
      </c>
      <c r="P121" s="116">
        <f>IF(MONTH($B121)=6,IF($G121=Paramètres!$F$22,$D121,0),0)</f>
        <v>0</v>
      </c>
      <c r="Q121" s="116">
        <f>IF(MONTH($B121)=9,IF($G121=Paramètres!$F$22,$D121,0),0)</f>
        <v>0</v>
      </c>
      <c r="R121" s="116">
        <f>IF(MONTH($B121)=10,IF($G121=Paramètres!$F$22,$D121,0),0)</f>
        <v>0</v>
      </c>
      <c r="S121" s="116">
        <f>IF(MONTH($B121)=11,IF($G121=Paramètres!$F$22,$D121,0),0)</f>
        <v>0</v>
      </c>
      <c r="T121" s="116">
        <f>IF(MONTH($B121)=30,IF($G121=Paramètres!$F$22,$D121,0),0)</f>
        <v>0</v>
      </c>
      <c r="U121" s="116">
        <f>IF(MONTH($A121)=11,IF($G121=Paramètres!$D$22,$D121,0),0)</f>
        <v>0</v>
      </c>
      <c r="V121" s="116">
        <f>IF(MONTH($A121)=12,IF($G121=Paramètres!$D$22,$D121,0),0)</f>
        <v>0</v>
      </c>
      <c r="W121" s="116">
        <f>IF(MONTH($A121)=2,IF($G121=Paramètres!$D$22,$D121,0),0)</f>
        <v>0</v>
      </c>
      <c r="X121" s="116">
        <f>IF(MONTH($A121)=4,IF($G121=Paramètres!$D$22,$D121,0),0)</f>
        <v>0</v>
      </c>
      <c r="Y121" s="116">
        <f>IF($G121=Paramètres!D$21,$D121,0)</f>
        <v>0</v>
      </c>
      <c r="Z121" s="116">
        <f>IF($G121=Paramètres!D$24,$D121,0)</f>
        <v>0</v>
      </c>
      <c r="AA121" s="116">
        <f>IF($G121=Paramètres!D$23,$D121,0)</f>
        <v>0</v>
      </c>
      <c r="AB121" s="116">
        <f>IF($G121=Paramètres!D$25,$D121,0)</f>
        <v>0</v>
      </c>
      <c r="AC121" s="116">
        <f>IF($G121=Paramètres!D$26,$D121,0)</f>
        <v>0</v>
      </c>
      <c r="AD121" s="116">
        <f>IF($G121=Paramètres!D$27,$D121,0)</f>
        <v>0</v>
      </c>
      <c r="AE121" s="116">
        <f>IF($G121=Paramètres!D$28,$D121,0)</f>
        <v>0</v>
      </c>
      <c r="AF121" s="116">
        <f>IF($G121=Paramètres!D$29,$D121,0)</f>
        <v>0</v>
      </c>
      <c r="AG121" s="116">
        <f>IF($G121=Paramètres!E$21,$D121,0)</f>
        <v>0</v>
      </c>
      <c r="AH121" s="116">
        <f>IF($G121=Paramètres!E$22,$D121,0)</f>
        <v>0</v>
      </c>
      <c r="AI121" s="116">
        <f>IF($G121=Paramètres!E$23,$D121,0)</f>
        <v>0</v>
      </c>
      <c r="AJ121" s="116">
        <f>IF($G121=Paramètres!E$24,$D121,0)</f>
        <v>0</v>
      </c>
      <c r="AK121" s="116">
        <f>IF($G121=Paramètres!E$25,$D121,0)</f>
        <v>0</v>
      </c>
      <c r="AL121" s="116">
        <f>IF($G121=Paramètres!F$21,$D121,0)</f>
        <v>0</v>
      </c>
      <c r="AM121" s="116">
        <f>IF($G121=Paramètres!F$22,$D121,0)</f>
        <v>0</v>
      </c>
      <c r="AN121" s="116">
        <f>IF($G121=Paramètres!F$23,$D121,0)</f>
        <v>0</v>
      </c>
      <c r="AO121" s="116">
        <f>IF($G121=Paramètres!F$24,$D121,0)</f>
        <v>0</v>
      </c>
      <c r="AP121" s="116">
        <f t="shared" si="59"/>
        <v>0</v>
      </c>
      <c r="AQ121" s="116">
        <f t="shared" si="60"/>
        <v>0</v>
      </c>
      <c r="AR121" s="116">
        <f>IF($G121=Paramètres!I$21,$D121,0)</f>
        <v>0</v>
      </c>
      <c r="AS121" s="116">
        <f>IF($G121=Paramètres!I$22,$D121,0)</f>
        <v>0</v>
      </c>
      <c r="AT121" s="116">
        <f>IF($G121=Paramètres!I$23,$D121,0)</f>
        <v>0</v>
      </c>
      <c r="AU121" s="116">
        <f t="shared" si="61"/>
        <v>0</v>
      </c>
      <c r="AV121" s="116">
        <f t="shared" si="62"/>
        <v>0</v>
      </c>
      <c r="AW121" s="116">
        <f t="shared" si="63"/>
        <v>0</v>
      </c>
      <c r="AX121" s="116">
        <f t="shared" si="64"/>
        <v>0</v>
      </c>
      <c r="AY121" s="116">
        <f t="shared" si="65"/>
        <v>0</v>
      </c>
      <c r="AZ121" s="116">
        <f t="shared" si="66"/>
        <v>0</v>
      </c>
      <c r="BA121" s="116">
        <f t="shared" si="67"/>
        <v>0</v>
      </c>
      <c r="BB121" s="116">
        <f t="shared" si="68"/>
        <v>0</v>
      </c>
      <c r="BC121" s="116">
        <f t="shared" si="69"/>
        <v>0</v>
      </c>
      <c r="BD121" s="116">
        <f t="shared" si="70"/>
        <v>0</v>
      </c>
      <c r="BE121" s="116">
        <f t="shared" si="71"/>
        <v>0</v>
      </c>
      <c r="BF121" s="116">
        <f t="shared" si="72"/>
        <v>0</v>
      </c>
      <c r="BG121" s="116">
        <f t="shared" si="73"/>
        <v>0</v>
      </c>
      <c r="BH121" s="116">
        <f t="shared" si="74"/>
        <v>0</v>
      </c>
      <c r="BI121" s="116">
        <f t="shared" si="75"/>
        <v>0</v>
      </c>
      <c r="BJ121" s="116">
        <f t="shared" si="76"/>
        <v>0</v>
      </c>
      <c r="BK121" s="116">
        <f t="shared" si="77"/>
        <v>0</v>
      </c>
      <c r="BL121" s="116">
        <f t="shared" si="78"/>
        <v>0</v>
      </c>
      <c r="BM121" s="116">
        <f t="shared" si="79"/>
        <v>0</v>
      </c>
      <c r="BN121" s="116">
        <f t="shared" si="80"/>
        <v>0</v>
      </c>
      <c r="BO121" s="116">
        <f t="shared" si="81"/>
        <v>0</v>
      </c>
      <c r="BP121" s="116">
        <f t="shared" si="82"/>
        <v>0</v>
      </c>
      <c r="BQ121" s="116">
        <f t="shared" si="83"/>
        <v>0</v>
      </c>
      <c r="BR121" s="116">
        <f t="shared" si="84"/>
        <v>0</v>
      </c>
      <c r="BS121" s="116">
        <f t="shared" si="85"/>
        <v>0</v>
      </c>
    </row>
    <row r="122" spans="6:71">
      <c r="F122" s="109"/>
      <c r="J122" s="110" t="str">
        <f t="shared" si="58"/>
        <v>Transferts</v>
      </c>
      <c r="K122" s="116">
        <f>IF(MONTH($B122)=1,IF($G122=Paramètres!F$22,$D122,0),0)</f>
        <v>0</v>
      </c>
      <c r="L122" s="116">
        <f>IF(MONTH($B122)=2,IF($G122=Paramètres!$F$22,$D122,0),0)</f>
        <v>0</v>
      </c>
      <c r="M122" s="116">
        <f>IF(MONTH($B122)=3,IF($G122=Paramètres!$F$22,$D122,0),0)</f>
        <v>0</v>
      </c>
      <c r="N122" s="116">
        <f>IF(MONTH($B122)=4,IF($G122=Paramètres!$F$22,$D122,0),0)</f>
        <v>0</v>
      </c>
      <c r="O122" s="116">
        <f>IF(MONTH($B122)=5,IF($G122=Paramètres!$F$22,$D122,0),0)</f>
        <v>0</v>
      </c>
      <c r="P122" s="116">
        <f>IF(MONTH($B122)=6,IF($G122=Paramètres!$F$22,$D122,0),0)</f>
        <v>0</v>
      </c>
      <c r="Q122" s="116">
        <f>IF(MONTH($B122)=9,IF($G122=Paramètres!$F$22,$D122,0),0)</f>
        <v>0</v>
      </c>
      <c r="R122" s="116">
        <f>IF(MONTH($B122)=10,IF($G122=Paramètres!$F$22,$D122,0),0)</f>
        <v>0</v>
      </c>
      <c r="S122" s="116">
        <f>IF(MONTH($B122)=11,IF($G122=Paramètres!$F$22,$D122,0),0)</f>
        <v>0</v>
      </c>
      <c r="T122" s="116">
        <f>IF(MONTH($B122)=30,IF($G122=Paramètres!$F$22,$D122,0),0)</f>
        <v>0</v>
      </c>
      <c r="U122" s="116">
        <f>IF(MONTH($A122)=11,IF($G122=Paramètres!$D$22,$D122,0),0)</f>
        <v>0</v>
      </c>
      <c r="V122" s="116">
        <f>IF(MONTH($A122)=12,IF($G122=Paramètres!$D$22,$D122,0),0)</f>
        <v>0</v>
      </c>
      <c r="W122" s="116">
        <f>IF(MONTH($A122)=2,IF($G122=Paramètres!$D$22,$D122,0),0)</f>
        <v>0</v>
      </c>
      <c r="X122" s="116">
        <f>IF(MONTH($A122)=4,IF($G122=Paramètres!$D$22,$D122,0),0)</f>
        <v>0</v>
      </c>
      <c r="Y122" s="116">
        <f>IF($G122=Paramètres!D$21,$D122,0)</f>
        <v>0</v>
      </c>
      <c r="Z122" s="116">
        <f>IF($G122=Paramètres!D$24,$D122,0)</f>
        <v>0</v>
      </c>
      <c r="AA122" s="116">
        <f>IF($G122=Paramètres!D$23,$D122,0)</f>
        <v>0</v>
      </c>
      <c r="AB122" s="116">
        <f>IF($G122=Paramètres!D$25,$D122,0)</f>
        <v>0</v>
      </c>
      <c r="AC122" s="116">
        <f>IF($G122=Paramètres!D$26,$D122,0)</f>
        <v>0</v>
      </c>
      <c r="AD122" s="116">
        <f>IF($G122=Paramètres!D$27,$D122,0)</f>
        <v>0</v>
      </c>
      <c r="AE122" s="116">
        <f>IF($G122=Paramètres!D$28,$D122,0)</f>
        <v>0</v>
      </c>
      <c r="AF122" s="116">
        <f>IF($G122=Paramètres!D$29,$D122,0)</f>
        <v>0</v>
      </c>
      <c r="AG122" s="116">
        <f>IF($G122=Paramètres!E$21,$D122,0)</f>
        <v>0</v>
      </c>
      <c r="AH122" s="116">
        <f>IF($G122=Paramètres!E$22,$D122,0)</f>
        <v>0</v>
      </c>
      <c r="AI122" s="116">
        <f>IF($G122=Paramètres!E$23,$D122,0)</f>
        <v>0</v>
      </c>
      <c r="AJ122" s="116">
        <f>IF($G122=Paramètres!E$24,$D122,0)</f>
        <v>0</v>
      </c>
      <c r="AK122" s="116">
        <f>IF($G122=Paramètres!E$25,$D122,0)</f>
        <v>0</v>
      </c>
      <c r="AL122" s="116">
        <f>IF($G122=Paramètres!F$21,$D122,0)</f>
        <v>0</v>
      </c>
      <c r="AM122" s="116">
        <f>IF($G122=Paramètres!F$22,$D122,0)</f>
        <v>0</v>
      </c>
      <c r="AN122" s="116">
        <f>IF($G122=Paramètres!F$23,$D122,0)</f>
        <v>0</v>
      </c>
      <c r="AO122" s="116">
        <f>IF($G122=Paramètres!F$24,$D122,0)</f>
        <v>0</v>
      </c>
      <c r="AP122" s="116">
        <f t="shared" si="59"/>
        <v>0</v>
      </c>
      <c r="AQ122" s="116">
        <f t="shared" si="60"/>
        <v>0</v>
      </c>
      <c r="AR122" s="116">
        <f>IF($G122=Paramètres!I$21,$D122,0)</f>
        <v>0</v>
      </c>
      <c r="AS122" s="116">
        <f>IF($G122=Paramètres!I$22,$D122,0)</f>
        <v>0</v>
      </c>
      <c r="AT122" s="116">
        <f>IF($G122=Paramètres!I$23,$D122,0)</f>
        <v>0</v>
      </c>
      <c r="AU122" s="116">
        <f t="shared" si="61"/>
        <v>0</v>
      </c>
      <c r="AV122" s="116">
        <f t="shared" si="62"/>
        <v>0</v>
      </c>
      <c r="AW122" s="116">
        <f t="shared" si="63"/>
        <v>0</v>
      </c>
      <c r="AX122" s="116">
        <f t="shared" si="64"/>
        <v>0</v>
      </c>
      <c r="AY122" s="116">
        <f t="shared" si="65"/>
        <v>0</v>
      </c>
      <c r="AZ122" s="116">
        <f t="shared" si="66"/>
        <v>0</v>
      </c>
      <c r="BA122" s="116">
        <f t="shared" si="67"/>
        <v>0</v>
      </c>
      <c r="BB122" s="116">
        <f t="shared" si="68"/>
        <v>0</v>
      </c>
      <c r="BC122" s="116">
        <f t="shared" si="69"/>
        <v>0</v>
      </c>
      <c r="BD122" s="116">
        <f t="shared" si="70"/>
        <v>0</v>
      </c>
      <c r="BE122" s="116">
        <f t="shared" si="71"/>
        <v>0</v>
      </c>
      <c r="BF122" s="116">
        <f t="shared" si="72"/>
        <v>0</v>
      </c>
      <c r="BG122" s="116">
        <f t="shared" si="73"/>
        <v>0</v>
      </c>
      <c r="BH122" s="116">
        <f t="shared" si="74"/>
        <v>0</v>
      </c>
      <c r="BI122" s="116">
        <f t="shared" si="75"/>
        <v>0</v>
      </c>
      <c r="BJ122" s="116">
        <f t="shared" si="76"/>
        <v>0</v>
      </c>
      <c r="BK122" s="116">
        <f t="shared" si="77"/>
        <v>0</v>
      </c>
      <c r="BL122" s="116">
        <f t="shared" si="78"/>
        <v>0</v>
      </c>
      <c r="BM122" s="116">
        <f t="shared" si="79"/>
        <v>0</v>
      </c>
      <c r="BN122" s="116">
        <f t="shared" si="80"/>
        <v>0</v>
      </c>
      <c r="BO122" s="116">
        <f t="shared" si="81"/>
        <v>0</v>
      </c>
      <c r="BP122" s="116">
        <f t="shared" si="82"/>
        <v>0</v>
      </c>
      <c r="BQ122" s="116">
        <f t="shared" si="83"/>
        <v>0</v>
      </c>
      <c r="BR122" s="116">
        <f t="shared" si="84"/>
        <v>0</v>
      </c>
      <c r="BS122" s="116">
        <f t="shared" si="85"/>
        <v>0</v>
      </c>
    </row>
    <row r="123" spans="6:71">
      <c r="F123" s="109"/>
      <c r="J123" s="110" t="str">
        <f t="shared" si="58"/>
        <v>Transferts</v>
      </c>
      <c r="K123" s="116">
        <f>IF(MONTH($B123)=1,IF($G123=Paramètres!F$22,$D123,0),0)</f>
        <v>0</v>
      </c>
      <c r="L123" s="116">
        <f>IF(MONTH($B123)=2,IF($G123=Paramètres!$F$22,$D123,0),0)</f>
        <v>0</v>
      </c>
      <c r="M123" s="116">
        <f>IF(MONTH($B123)=3,IF($G123=Paramètres!$F$22,$D123,0),0)</f>
        <v>0</v>
      </c>
      <c r="N123" s="116">
        <f>IF(MONTH($B123)=4,IF($G123=Paramètres!$F$22,$D123,0),0)</f>
        <v>0</v>
      </c>
      <c r="O123" s="116">
        <f>IF(MONTH($B123)=5,IF($G123=Paramètres!$F$22,$D123,0),0)</f>
        <v>0</v>
      </c>
      <c r="P123" s="116">
        <f>IF(MONTH($B123)=6,IF($G123=Paramètres!$F$22,$D123,0),0)</f>
        <v>0</v>
      </c>
      <c r="Q123" s="116">
        <f>IF(MONTH($B123)=9,IF($G123=Paramètres!$F$22,$D123,0),0)</f>
        <v>0</v>
      </c>
      <c r="R123" s="116">
        <f>IF(MONTH($B123)=10,IF($G123=Paramètres!$F$22,$D123,0),0)</f>
        <v>0</v>
      </c>
      <c r="S123" s="116">
        <f>IF(MONTH($B123)=11,IF($G123=Paramètres!$F$22,$D123,0),0)</f>
        <v>0</v>
      </c>
      <c r="T123" s="116">
        <f>IF(MONTH($B123)=30,IF($G123=Paramètres!$F$22,$D123,0),0)</f>
        <v>0</v>
      </c>
      <c r="U123" s="116">
        <f>IF(MONTH($A123)=11,IF($G123=Paramètres!$D$22,$D123,0),0)</f>
        <v>0</v>
      </c>
      <c r="V123" s="116">
        <f>IF(MONTH($A123)=12,IF($G123=Paramètres!$D$22,$D123,0),0)</f>
        <v>0</v>
      </c>
      <c r="W123" s="116">
        <f>IF(MONTH($A123)=2,IF($G123=Paramètres!$D$22,$D123,0),0)</f>
        <v>0</v>
      </c>
      <c r="X123" s="116">
        <f>IF(MONTH($A123)=4,IF($G123=Paramètres!$D$22,$D123,0),0)</f>
        <v>0</v>
      </c>
      <c r="Y123" s="116">
        <f>IF($G123=Paramètres!D$21,$D123,0)</f>
        <v>0</v>
      </c>
      <c r="Z123" s="116">
        <f>IF($G123=Paramètres!D$24,$D123,0)</f>
        <v>0</v>
      </c>
      <c r="AA123" s="116">
        <f>IF($G123=Paramètres!D$23,$D123,0)</f>
        <v>0</v>
      </c>
      <c r="AB123" s="116">
        <f>IF($G123=Paramètres!D$25,$D123,0)</f>
        <v>0</v>
      </c>
      <c r="AC123" s="116">
        <f>IF($G123=Paramètres!D$26,$D123,0)</f>
        <v>0</v>
      </c>
      <c r="AD123" s="116">
        <f>IF($G123=Paramètres!D$27,$D123,0)</f>
        <v>0</v>
      </c>
      <c r="AE123" s="116">
        <f>IF($G123=Paramètres!D$28,$D123,0)</f>
        <v>0</v>
      </c>
      <c r="AF123" s="116">
        <f>IF($G123=Paramètres!D$29,$D123,0)</f>
        <v>0</v>
      </c>
      <c r="AG123" s="116">
        <f>IF($G123=Paramètres!E$21,$D123,0)</f>
        <v>0</v>
      </c>
      <c r="AH123" s="116">
        <f>IF($G123=Paramètres!E$22,$D123,0)</f>
        <v>0</v>
      </c>
      <c r="AI123" s="116">
        <f>IF($G123=Paramètres!E$23,$D123,0)</f>
        <v>0</v>
      </c>
      <c r="AJ123" s="116">
        <f>IF($G123=Paramètres!E$24,$D123,0)</f>
        <v>0</v>
      </c>
      <c r="AK123" s="116">
        <f>IF($G123=Paramètres!E$25,$D123,0)</f>
        <v>0</v>
      </c>
      <c r="AL123" s="116">
        <f>IF($G123=Paramètres!F$21,$D123,0)</f>
        <v>0</v>
      </c>
      <c r="AM123" s="116">
        <f>IF($G123=Paramètres!F$22,$D123,0)</f>
        <v>0</v>
      </c>
      <c r="AN123" s="116">
        <f>IF($G123=Paramètres!F$23,$D123,0)</f>
        <v>0</v>
      </c>
      <c r="AO123" s="116">
        <f>IF($G123=Paramètres!F$24,$D123,0)</f>
        <v>0</v>
      </c>
      <c r="AP123" s="116">
        <f t="shared" si="59"/>
        <v>0</v>
      </c>
      <c r="AQ123" s="116">
        <f t="shared" si="60"/>
        <v>0</v>
      </c>
      <c r="AR123" s="116">
        <f>IF($G123=Paramètres!I$21,$D123,0)</f>
        <v>0</v>
      </c>
      <c r="AS123" s="116">
        <f>IF($G123=Paramètres!I$22,$D123,0)</f>
        <v>0</v>
      </c>
      <c r="AT123" s="116">
        <f>IF($G123=Paramètres!I$23,$D123,0)</f>
        <v>0</v>
      </c>
      <c r="AU123" s="116">
        <f t="shared" si="61"/>
        <v>0</v>
      </c>
      <c r="AV123" s="116">
        <f t="shared" si="62"/>
        <v>0</v>
      </c>
      <c r="AW123" s="116">
        <f t="shared" si="63"/>
        <v>0</v>
      </c>
      <c r="AX123" s="116">
        <f t="shared" si="64"/>
        <v>0</v>
      </c>
      <c r="AY123" s="116">
        <f t="shared" si="65"/>
        <v>0</v>
      </c>
      <c r="AZ123" s="116">
        <f t="shared" si="66"/>
        <v>0</v>
      </c>
      <c r="BA123" s="116">
        <f t="shared" si="67"/>
        <v>0</v>
      </c>
      <c r="BB123" s="116">
        <f t="shared" si="68"/>
        <v>0</v>
      </c>
      <c r="BC123" s="116">
        <f t="shared" si="69"/>
        <v>0</v>
      </c>
      <c r="BD123" s="116">
        <f t="shared" si="70"/>
        <v>0</v>
      </c>
      <c r="BE123" s="116">
        <f t="shared" si="71"/>
        <v>0</v>
      </c>
      <c r="BF123" s="116">
        <f t="shared" si="72"/>
        <v>0</v>
      </c>
      <c r="BG123" s="116">
        <f t="shared" si="73"/>
        <v>0</v>
      </c>
      <c r="BH123" s="116">
        <f t="shared" si="74"/>
        <v>0</v>
      </c>
      <c r="BI123" s="116">
        <f t="shared" si="75"/>
        <v>0</v>
      </c>
      <c r="BJ123" s="116">
        <f t="shared" si="76"/>
        <v>0</v>
      </c>
      <c r="BK123" s="116">
        <f t="shared" si="77"/>
        <v>0</v>
      </c>
      <c r="BL123" s="116">
        <f t="shared" si="78"/>
        <v>0</v>
      </c>
      <c r="BM123" s="116">
        <f t="shared" si="79"/>
        <v>0</v>
      </c>
      <c r="BN123" s="116">
        <f t="shared" si="80"/>
        <v>0</v>
      </c>
      <c r="BO123" s="116">
        <f t="shared" si="81"/>
        <v>0</v>
      </c>
      <c r="BP123" s="116">
        <f t="shared" si="82"/>
        <v>0</v>
      </c>
      <c r="BQ123" s="116">
        <f t="shared" si="83"/>
        <v>0</v>
      </c>
      <c r="BR123" s="116">
        <f t="shared" si="84"/>
        <v>0</v>
      </c>
      <c r="BS123" s="116">
        <f t="shared" si="85"/>
        <v>0</v>
      </c>
    </row>
    <row r="124" spans="6:71">
      <c r="F124" s="109"/>
      <c r="J124" s="110" t="str">
        <f t="shared" si="58"/>
        <v>Transferts</v>
      </c>
      <c r="K124" s="116">
        <f>IF(MONTH($B124)=1,IF($G124=Paramètres!F$22,$D124,0),0)</f>
        <v>0</v>
      </c>
      <c r="L124" s="116">
        <f>IF(MONTH($B124)=2,IF($G124=Paramètres!$F$22,$D124,0),0)</f>
        <v>0</v>
      </c>
      <c r="M124" s="116">
        <f>IF(MONTH($B124)=3,IF($G124=Paramètres!$F$22,$D124,0),0)</f>
        <v>0</v>
      </c>
      <c r="N124" s="116">
        <f>IF(MONTH($B124)=4,IF($G124=Paramètres!$F$22,$D124,0),0)</f>
        <v>0</v>
      </c>
      <c r="O124" s="116">
        <f>IF(MONTH($B124)=5,IF($G124=Paramètres!$F$22,$D124,0),0)</f>
        <v>0</v>
      </c>
      <c r="P124" s="116">
        <f>IF(MONTH($B124)=6,IF($G124=Paramètres!$F$22,$D124,0),0)</f>
        <v>0</v>
      </c>
      <c r="Q124" s="116">
        <f>IF(MONTH($B124)=9,IF($G124=Paramètres!$F$22,$D124,0),0)</f>
        <v>0</v>
      </c>
      <c r="R124" s="116">
        <f>IF(MONTH($B124)=10,IF($G124=Paramètres!$F$22,$D124,0),0)</f>
        <v>0</v>
      </c>
      <c r="S124" s="116">
        <f>IF(MONTH($B124)=11,IF($G124=Paramètres!$F$22,$D124,0),0)</f>
        <v>0</v>
      </c>
      <c r="T124" s="116">
        <f>IF(MONTH($B124)=30,IF($G124=Paramètres!$F$22,$D124,0),0)</f>
        <v>0</v>
      </c>
      <c r="U124" s="116">
        <f>IF(MONTH($A124)=11,IF($G124=Paramètres!$D$22,$D124,0),0)</f>
        <v>0</v>
      </c>
      <c r="V124" s="116">
        <f>IF(MONTH($A124)=12,IF($G124=Paramètres!$D$22,$D124,0),0)</f>
        <v>0</v>
      </c>
      <c r="W124" s="116">
        <f>IF(MONTH($A124)=2,IF($G124=Paramètres!$D$22,$D124,0),0)</f>
        <v>0</v>
      </c>
      <c r="X124" s="116">
        <f>IF(MONTH($A124)=4,IF($G124=Paramètres!$D$22,$D124,0),0)</f>
        <v>0</v>
      </c>
      <c r="Y124" s="116">
        <f>IF($G124=Paramètres!D$21,$D124,0)</f>
        <v>0</v>
      </c>
      <c r="Z124" s="116">
        <f>IF($G124=Paramètres!D$24,$D124,0)</f>
        <v>0</v>
      </c>
      <c r="AA124" s="116">
        <f>IF($G124=Paramètres!D$23,$D124,0)</f>
        <v>0</v>
      </c>
      <c r="AB124" s="116">
        <f>IF($G124=Paramètres!D$25,$D124,0)</f>
        <v>0</v>
      </c>
      <c r="AC124" s="116">
        <f>IF($G124=Paramètres!D$26,$D124,0)</f>
        <v>0</v>
      </c>
      <c r="AD124" s="116">
        <f>IF($G124=Paramètres!D$27,$D124,0)</f>
        <v>0</v>
      </c>
      <c r="AE124" s="116">
        <f>IF($G124=Paramètres!D$28,$D124,0)</f>
        <v>0</v>
      </c>
      <c r="AF124" s="116">
        <f>IF($G124=Paramètres!D$29,$D124,0)</f>
        <v>0</v>
      </c>
      <c r="AG124" s="116">
        <f>IF($G124=Paramètres!E$21,$D124,0)</f>
        <v>0</v>
      </c>
      <c r="AH124" s="116">
        <f>IF($G124=Paramètres!E$22,$D124,0)</f>
        <v>0</v>
      </c>
      <c r="AI124" s="116">
        <f>IF($G124=Paramètres!E$23,$D124,0)</f>
        <v>0</v>
      </c>
      <c r="AJ124" s="116">
        <f>IF($G124=Paramètres!E$24,$D124,0)</f>
        <v>0</v>
      </c>
      <c r="AK124" s="116">
        <f>IF($G124=Paramètres!E$25,$D124,0)</f>
        <v>0</v>
      </c>
      <c r="AL124" s="116">
        <f>IF($G124=Paramètres!F$21,$D124,0)</f>
        <v>0</v>
      </c>
      <c r="AM124" s="116">
        <f>IF($G124=Paramètres!F$22,$D124,0)</f>
        <v>0</v>
      </c>
      <c r="AN124" s="116">
        <f>IF($G124=Paramètres!F$23,$D124,0)</f>
        <v>0</v>
      </c>
      <c r="AO124" s="116">
        <f>IF($G124=Paramètres!F$24,$D124,0)</f>
        <v>0</v>
      </c>
      <c r="AP124" s="116">
        <f t="shared" si="59"/>
        <v>0</v>
      </c>
      <c r="AQ124" s="116">
        <f t="shared" si="60"/>
        <v>0</v>
      </c>
      <c r="AR124" s="116">
        <f>IF($G124=Paramètres!I$21,$D124,0)</f>
        <v>0</v>
      </c>
      <c r="AS124" s="116">
        <f>IF($G124=Paramètres!I$22,$D124,0)</f>
        <v>0</v>
      </c>
      <c r="AT124" s="116">
        <f>IF($G124=Paramètres!I$23,$D124,0)</f>
        <v>0</v>
      </c>
      <c r="AU124" s="116">
        <f t="shared" si="61"/>
        <v>0</v>
      </c>
      <c r="AV124" s="116">
        <f t="shared" si="62"/>
        <v>0</v>
      </c>
      <c r="AW124" s="116">
        <f t="shared" si="63"/>
        <v>0</v>
      </c>
      <c r="AX124" s="116">
        <f t="shared" si="64"/>
        <v>0</v>
      </c>
      <c r="AY124" s="116">
        <f t="shared" si="65"/>
        <v>0</v>
      </c>
      <c r="AZ124" s="116">
        <f t="shared" si="66"/>
        <v>0</v>
      </c>
      <c r="BA124" s="116">
        <f t="shared" si="67"/>
        <v>0</v>
      </c>
      <c r="BB124" s="116">
        <f t="shared" si="68"/>
        <v>0</v>
      </c>
      <c r="BC124" s="116">
        <f t="shared" si="69"/>
        <v>0</v>
      </c>
      <c r="BD124" s="116">
        <f t="shared" si="70"/>
        <v>0</v>
      </c>
      <c r="BE124" s="116">
        <f t="shared" si="71"/>
        <v>0</v>
      </c>
      <c r="BF124" s="116">
        <f t="shared" si="72"/>
        <v>0</v>
      </c>
      <c r="BG124" s="116">
        <f t="shared" si="73"/>
        <v>0</v>
      </c>
      <c r="BH124" s="116">
        <f t="shared" si="74"/>
        <v>0</v>
      </c>
      <c r="BI124" s="116">
        <f t="shared" si="75"/>
        <v>0</v>
      </c>
      <c r="BJ124" s="116">
        <f t="shared" si="76"/>
        <v>0</v>
      </c>
      <c r="BK124" s="116">
        <f t="shared" si="77"/>
        <v>0</v>
      </c>
      <c r="BL124" s="116">
        <f t="shared" si="78"/>
        <v>0</v>
      </c>
      <c r="BM124" s="116">
        <f t="shared" si="79"/>
        <v>0</v>
      </c>
      <c r="BN124" s="116">
        <f t="shared" si="80"/>
        <v>0</v>
      </c>
      <c r="BO124" s="116">
        <f t="shared" si="81"/>
        <v>0</v>
      </c>
      <c r="BP124" s="116">
        <f t="shared" si="82"/>
        <v>0</v>
      </c>
      <c r="BQ124" s="116">
        <f t="shared" si="83"/>
        <v>0</v>
      </c>
      <c r="BR124" s="116">
        <f t="shared" si="84"/>
        <v>0</v>
      </c>
      <c r="BS124" s="116">
        <f t="shared" si="85"/>
        <v>0</v>
      </c>
    </row>
    <row r="125" spans="6:71">
      <c r="F125" s="109"/>
      <c r="J125" s="110" t="str">
        <f t="shared" si="58"/>
        <v>Transferts</v>
      </c>
      <c r="K125" s="116">
        <f>IF(MONTH($B125)=1,IF($G125=Paramètres!F$22,$D125,0),0)</f>
        <v>0</v>
      </c>
      <c r="L125" s="116">
        <f>IF(MONTH($B125)=2,IF($G125=Paramètres!$F$22,$D125,0),0)</f>
        <v>0</v>
      </c>
      <c r="M125" s="116">
        <f>IF(MONTH($B125)=3,IF($G125=Paramètres!$F$22,$D125,0),0)</f>
        <v>0</v>
      </c>
      <c r="N125" s="116">
        <f>IF(MONTH($B125)=4,IF($G125=Paramètres!$F$22,$D125,0),0)</f>
        <v>0</v>
      </c>
      <c r="O125" s="116">
        <f>IF(MONTH($B125)=5,IF($G125=Paramètres!$F$22,$D125,0),0)</f>
        <v>0</v>
      </c>
      <c r="P125" s="116">
        <f>IF(MONTH($B125)=6,IF($G125=Paramètres!$F$22,$D125,0),0)</f>
        <v>0</v>
      </c>
      <c r="Q125" s="116">
        <f>IF(MONTH($B125)=9,IF($G125=Paramètres!$F$22,$D125,0),0)</f>
        <v>0</v>
      </c>
      <c r="R125" s="116">
        <f>IF(MONTH($B125)=10,IF($G125=Paramètres!$F$22,$D125,0),0)</f>
        <v>0</v>
      </c>
      <c r="S125" s="116">
        <f>IF(MONTH($B125)=11,IF($G125=Paramètres!$F$22,$D125,0),0)</f>
        <v>0</v>
      </c>
      <c r="T125" s="116">
        <f>IF(MONTH($B125)=30,IF($G125=Paramètres!$F$22,$D125,0),0)</f>
        <v>0</v>
      </c>
      <c r="U125" s="116">
        <f>IF(MONTH($A125)=11,IF($G125=Paramètres!$D$22,$D125,0),0)</f>
        <v>0</v>
      </c>
      <c r="V125" s="116">
        <f>IF(MONTH($A125)=12,IF($G125=Paramètres!$D$22,$D125,0),0)</f>
        <v>0</v>
      </c>
      <c r="W125" s="116">
        <f>IF(MONTH($A125)=2,IF($G125=Paramètres!$D$22,$D125,0),0)</f>
        <v>0</v>
      </c>
      <c r="X125" s="116">
        <f>IF(MONTH($A125)=4,IF($G125=Paramètres!$D$22,$D125,0),0)</f>
        <v>0</v>
      </c>
      <c r="Y125" s="116">
        <f>IF($G125=Paramètres!D$21,$D125,0)</f>
        <v>0</v>
      </c>
      <c r="Z125" s="116">
        <f>IF($G125=Paramètres!D$24,$D125,0)</f>
        <v>0</v>
      </c>
      <c r="AA125" s="116">
        <f>IF($G125=Paramètres!D$23,$D125,0)</f>
        <v>0</v>
      </c>
      <c r="AB125" s="116">
        <f>IF($G125=Paramètres!D$25,$D125,0)</f>
        <v>0</v>
      </c>
      <c r="AC125" s="116">
        <f>IF($G125=Paramètres!D$26,$D125,0)</f>
        <v>0</v>
      </c>
      <c r="AD125" s="116">
        <f>IF($G125=Paramètres!D$27,$D125,0)</f>
        <v>0</v>
      </c>
      <c r="AE125" s="116">
        <f>IF($G125=Paramètres!D$28,$D125,0)</f>
        <v>0</v>
      </c>
      <c r="AF125" s="116">
        <f>IF($G125=Paramètres!D$29,$D125,0)</f>
        <v>0</v>
      </c>
      <c r="AG125" s="116">
        <f>IF($G125=Paramètres!E$21,$D125,0)</f>
        <v>0</v>
      </c>
      <c r="AH125" s="116">
        <f>IF($G125=Paramètres!E$22,$D125,0)</f>
        <v>0</v>
      </c>
      <c r="AI125" s="116">
        <f>IF($G125=Paramètres!E$23,$D125,0)</f>
        <v>0</v>
      </c>
      <c r="AJ125" s="116">
        <f>IF($G125=Paramètres!E$24,$D125,0)</f>
        <v>0</v>
      </c>
      <c r="AK125" s="116">
        <f>IF($G125=Paramètres!E$25,$D125,0)</f>
        <v>0</v>
      </c>
      <c r="AL125" s="116">
        <f>IF($G125=Paramètres!F$21,$D125,0)</f>
        <v>0</v>
      </c>
      <c r="AM125" s="116">
        <f>IF($G125=Paramètres!F$22,$D125,0)</f>
        <v>0</v>
      </c>
      <c r="AN125" s="116">
        <f>IF($G125=Paramètres!F$23,$D125,0)</f>
        <v>0</v>
      </c>
      <c r="AO125" s="116">
        <f>IF($G125=Paramètres!F$24,$D125,0)</f>
        <v>0</v>
      </c>
      <c r="AP125" s="116">
        <f t="shared" si="59"/>
        <v>0</v>
      </c>
      <c r="AQ125" s="116">
        <f t="shared" si="60"/>
        <v>0</v>
      </c>
      <c r="AR125" s="116">
        <f>IF($G125=Paramètres!I$21,$D125,0)</f>
        <v>0</v>
      </c>
      <c r="AS125" s="116">
        <f>IF($G125=Paramètres!I$22,$D125,0)</f>
        <v>0</v>
      </c>
      <c r="AT125" s="116">
        <f>IF($G125=Paramètres!I$23,$D125,0)</f>
        <v>0</v>
      </c>
      <c r="AU125" s="116">
        <f t="shared" si="61"/>
        <v>0</v>
      </c>
      <c r="AV125" s="116">
        <f t="shared" si="62"/>
        <v>0</v>
      </c>
      <c r="AW125" s="116">
        <f t="shared" si="63"/>
        <v>0</v>
      </c>
      <c r="AX125" s="116">
        <f t="shared" si="64"/>
        <v>0</v>
      </c>
      <c r="AY125" s="116">
        <f t="shared" si="65"/>
        <v>0</v>
      </c>
      <c r="AZ125" s="116">
        <f t="shared" si="66"/>
        <v>0</v>
      </c>
      <c r="BA125" s="116">
        <f t="shared" si="67"/>
        <v>0</v>
      </c>
      <c r="BB125" s="116">
        <f t="shared" si="68"/>
        <v>0</v>
      </c>
      <c r="BC125" s="116">
        <f t="shared" si="69"/>
        <v>0</v>
      </c>
      <c r="BD125" s="116">
        <f t="shared" si="70"/>
        <v>0</v>
      </c>
      <c r="BE125" s="116">
        <f t="shared" si="71"/>
        <v>0</v>
      </c>
      <c r="BF125" s="116">
        <f t="shared" si="72"/>
        <v>0</v>
      </c>
      <c r="BG125" s="116">
        <f t="shared" si="73"/>
        <v>0</v>
      </c>
      <c r="BH125" s="116">
        <f t="shared" si="74"/>
        <v>0</v>
      </c>
      <c r="BI125" s="116">
        <f t="shared" si="75"/>
        <v>0</v>
      </c>
      <c r="BJ125" s="116">
        <f t="shared" si="76"/>
        <v>0</v>
      </c>
      <c r="BK125" s="116">
        <f t="shared" si="77"/>
        <v>0</v>
      </c>
      <c r="BL125" s="116">
        <f t="shared" si="78"/>
        <v>0</v>
      </c>
      <c r="BM125" s="116">
        <f t="shared" si="79"/>
        <v>0</v>
      </c>
      <c r="BN125" s="116">
        <f t="shared" si="80"/>
        <v>0</v>
      </c>
      <c r="BO125" s="116">
        <f t="shared" si="81"/>
        <v>0</v>
      </c>
      <c r="BP125" s="116">
        <f t="shared" si="82"/>
        <v>0</v>
      </c>
      <c r="BQ125" s="116">
        <f t="shared" si="83"/>
        <v>0</v>
      </c>
      <c r="BR125" s="116">
        <f t="shared" si="84"/>
        <v>0</v>
      </c>
      <c r="BS125" s="116">
        <f t="shared" si="85"/>
        <v>0</v>
      </c>
    </row>
    <row r="126" spans="6:71">
      <c r="F126" s="109"/>
      <c r="J126" s="110" t="str">
        <f t="shared" si="58"/>
        <v>Transferts</v>
      </c>
      <c r="K126" s="116">
        <f>IF(MONTH($B126)=1,IF($G126=Paramètres!F$22,$D126,0),0)</f>
        <v>0</v>
      </c>
      <c r="L126" s="116">
        <f>IF(MONTH($B126)=2,IF($G126=Paramètres!$F$22,$D126,0),0)</f>
        <v>0</v>
      </c>
      <c r="M126" s="116">
        <f>IF(MONTH($B126)=3,IF($G126=Paramètres!$F$22,$D126,0),0)</f>
        <v>0</v>
      </c>
      <c r="N126" s="116">
        <f>IF(MONTH($B126)=4,IF($G126=Paramètres!$F$22,$D126,0),0)</f>
        <v>0</v>
      </c>
      <c r="O126" s="116">
        <f>IF(MONTH($B126)=5,IF($G126=Paramètres!$F$22,$D126,0),0)</f>
        <v>0</v>
      </c>
      <c r="P126" s="116">
        <f>IF(MONTH($B126)=6,IF($G126=Paramètres!$F$22,$D126,0),0)</f>
        <v>0</v>
      </c>
      <c r="Q126" s="116">
        <f>IF(MONTH($B126)=9,IF($G126=Paramètres!$F$22,$D126,0),0)</f>
        <v>0</v>
      </c>
      <c r="R126" s="116">
        <f>IF(MONTH($B126)=10,IF($G126=Paramètres!$F$22,$D126,0),0)</f>
        <v>0</v>
      </c>
      <c r="S126" s="116">
        <f>IF(MONTH($B126)=11,IF($G126=Paramètres!$F$22,$D126,0),0)</f>
        <v>0</v>
      </c>
      <c r="T126" s="116">
        <f>IF(MONTH($B126)=30,IF($G126=Paramètres!$F$22,$D126,0),0)</f>
        <v>0</v>
      </c>
      <c r="U126" s="116">
        <f>IF(MONTH($A126)=11,IF($G126=Paramètres!$D$22,$D126,0),0)</f>
        <v>0</v>
      </c>
      <c r="V126" s="116">
        <f>IF(MONTH($A126)=12,IF($G126=Paramètres!$D$22,$D126,0),0)</f>
        <v>0</v>
      </c>
      <c r="W126" s="116">
        <f>IF(MONTH($A126)=2,IF($G126=Paramètres!$D$22,$D126,0),0)</f>
        <v>0</v>
      </c>
      <c r="X126" s="116">
        <f>IF(MONTH($A126)=4,IF($G126=Paramètres!$D$22,$D126,0),0)</f>
        <v>0</v>
      </c>
      <c r="Y126" s="116">
        <f>IF($G126=Paramètres!D$21,$D126,0)</f>
        <v>0</v>
      </c>
      <c r="Z126" s="116">
        <f>IF($G126=Paramètres!D$24,$D126,0)</f>
        <v>0</v>
      </c>
      <c r="AA126" s="116">
        <f>IF($G126=Paramètres!D$23,$D126,0)</f>
        <v>0</v>
      </c>
      <c r="AB126" s="116">
        <f>IF($G126=Paramètres!D$25,$D126,0)</f>
        <v>0</v>
      </c>
      <c r="AC126" s="116">
        <f>IF($G126=Paramètres!D$26,$D126,0)</f>
        <v>0</v>
      </c>
      <c r="AD126" s="116">
        <f>IF($G126=Paramètres!D$27,$D126,0)</f>
        <v>0</v>
      </c>
      <c r="AE126" s="116">
        <f>IF($G126=Paramètres!D$28,$D126,0)</f>
        <v>0</v>
      </c>
      <c r="AF126" s="116">
        <f>IF($G126=Paramètres!D$29,$D126,0)</f>
        <v>0</v>
      </c>
      <c r="AG126" s="116">
        <f>IF($G126=Paramètres!E$21,$D126,0)</f>
        <v>0</v>
      </c>
      <c r="AH126" s="116">
        <f>IF($G126=Paramètres!E$22,$D126,0)</f>
        <v>0</v>
      </c>
      <c r="AI126" s="116">
        <f>IF($G126=Paramètres!E$23,$D126,0)</f>
        <v>0</v>
      </c>
      <c r="AJ126" s="116">
        <f>IF($G126=Paramètres!E$24,$D126,0)</f>
        <v>0</v>
      </c>
      <c r="AK126" s="116">
        <f>IF($G126=Paramètres!E$25,$D126,0)</f>
        <v>0</v>
      </c>
      <c r="AL126" s="116">
        <f>IF($G126=Paramètres!F$21,$D126,0)</f>
        <v>0</v>
      </c>
      <c r="AM126" s="116">
        <f>IF($G126=Paramètres!F$22,$D126,0)</f>
        <v>0</v>
      </c>
      <c r="AN126" s="116">
        <f>IF($G126=Paramètres!F$23,$D126,0)</f>
        <v>0</v>
      </c>
      <c r="AO126" s="116">
        <f>IF($G126=Paramètres!F$24,$D126,0)</f>
        <v>0</v>
      </c>
      <c r="AP126" s="116">
        <f t="shared" si="59"/>
        <v>0</v>
      </c>
      <c r="AQ126" s="116">
        <f t="shared" si="60"/>
        <v>0</v>
      </c>
      <c r="AR126" s="116">
        <f>IF($G126=Paramètres!I$21,$D126,0)</f>
        <v>0</v>
      </c>
      <c r="AS126" s="116">
        <f>IF($G126=Paramètres!I$22,$D126,0)</f>
        <v>0</v>
      </c>
      <c r="AT126" s="116">
        <f>IF($G126=Paramètres!I$23,$D126,0)</f>
        <v>0</v>
      </c>
      <c r="AU126" s="116">
        <f t="shared" si="61"/>
        <v>0</v>
      </c>
      <c r="AV126" s="116">
        <f t="shared" si="62"/>
        <v>0</v>
      </c>
      <c r="AW126" s="116">
        <f t="shared" si="63"/>
        <v>0</v>
      </c>
      <c r="AX126" s="116">
        <f t="shared" si="64"/>
        <v>0</v>
      </c>
      <c r="AY126" s="116">
        <f t="shared" si="65"/>
        <v>0</v>
      </c>
      <c r="AZ126" s="116">
        <f t="shared" si="66"/>
        <v>0</v>
      </c>
      <c r="BA126" s="116">
        <f t="shared" si="67"/>
        <v>0</v>
      </c>
      <c r="BB126" s="116">
        <f t="shared" si="68"/>
        <v>0</v>
      </c>
      <c r="BC126" s="116">
        <f t="shared" si="69"/>
        <v>0</v>
      </c>
      <c r="BD126" s="116">
        <f t="shared" si="70"/>
        <v>0</v>
      </c>
      <c r="BE126" s="116">
        <f t="shared" si="71"/>
        <v>0</v>
      </c>
      <c r="BF126" s="116">
        <f t="shared" si="72"/>
        <v>0</v>
      </c>
      <c r="BG126" s="116">
        <f t="shared" si="73"/>
        <v>0</v>
      </c>
      <c r="BH126" s="116">
        <f t="shared" si="74"/>
        <v>0</v>
      </c>
      <c r="BI126" s="116">
        <f t="shared" si="75"/>
        <v>0</v>
      </c>
      <c r="BJ126" s="116">
        <f t="shared" si="76"/>
        <v>0</v>
      </c>
      <c r="BK126" s="116">
        <f t="shared" si="77"/>
        <v>0</v>
      </c>
      <c r="BL126" s="116">
        <f t="shared" si="78"/>
        <v>0</v>
      </c>
      <c r="BM126" s="116">
        <f t="shared" si="79"/>
        <v>0</v>
      </c>
      <c r="BN126" s="116">
        <f t="shared" si="80"/>
        <v>0</v>
      </c>
      <c r="BO126" s="116">
        <f t="shared" si="81"/>
        <v>0</v>
      </c>
      <c r="BP126" s="116">
        <f t="shared" si="82"/>
        <v>0</v>
      </c>
      <c r="BQ126" s="116">
        <f t="shared" si="83"/>
        <v>0</v>
      </c>
      <c r="BR126" s="116">
        <f t="shared" si="84"/>
        <v>0</v>
      </c>
      <c r="BS126" s="116">
        <f t="shared" si="85"/>
        <v>0</v>
      </c>
    </row>
    <row r="127" spans="6:71">
      <c r="F127" s="109"/>
      <c r="J127" s="110" t="str">
        <f t="shared" si="58"/>
        <v>Transferts</v>
      </c>
      <c r="K127" s="116">
        <f>IF(MONTH($B127)=1,IF($G127=Paramètres!F$22,$D127,0),0)</f>
        <v>0</v>
      </c>
      <c r="L127" s="116">
        <f>IF(MONTH($B127)=2,IF($G127=Paramètres!$F$22,$D127,0),0)</f>
        <v>0</v>
      </c>
      <c r="M127" s="116">
        <f>IF(MONTH($B127)=3,IF($G127=Paramètres!$F$22,$D127,0),0)</f>
        <v>0</v>
      </c>
      <c r="N127" s="116">
        <f>IF(MONTH($B127)=4,IF($G127=Paramètres!$F$22,$D127,0),0)</f>
        <v>0</v>
      </c>
      <c r="O127" s="116">
        <f>IF(MONTH($B127)=5,IF($G127=Paramètres!$F$22,$D127,0),0)</f>
        <v>0</v>
      </c>
      <c r="P127" s="116">
        <f>IF(MONTH($B127)=6,IF($G127=Paramètres!$F$22,$D127,0),0)</f>
        <v>0</v>
      </c>
      <c r="Q127" s="116">
        <f>IF(MONTH($B127)=9,IF($G127=Paramètres!$F$22,$D127,0),0)</f>
        <v>0</v>
      </c>
      <c r="R127" s="116">
        <f>IF(MONTH($B127)=10,IF($G127=Paramètres!$F$22,$D127,0),0)</f>
        <v>0</v>
      </c>
      <c r="S127" s="116">
        <f>IF(MONTH($B127)=11,IF($G127=Paramètres!$F$22,$D127,0),0)</f>
        <v>0</v>
      </c>
      <c r="T127" s="116">
        <f>IF(MONTH($B127)=30,IF($G127=Paramètres!$F$22,$D127,0),0)</f>
        <v>0</v>
      </c>
      <c r="U127" s="116">
        <f>IF(MONTH($A127)=11,IF($G127=Paramètres!$D$22,$D127,0),0)</f>
        <v>0</v>
      </c>
      <c r="V127" s="116">
        <f>IF(MONTH($A127)=12,IF($G127=Paramètres!$D$22,$D127,0),0)</f>
        <v>0</v>
      </c>
      <c r="W127" s="116">
        <f>IF(MONTH($A127)=2,IF($G127=Paramètres!$D$22,$D127,0),0)</f>
        <v>0</v>
      </c>
      <c r="X127" s="116">
        <f>IF(MONTH($A127)=4,IF($G127=Paramètres!$D$22,$D127,0),0)</f>
        <v>0</v>
      </c>
      <c r="Y127" s="116">
        <f>IF($G127=Paramètres!D$21,$D127,0)</f>
        <v>0</v>
      </c>
      <c r="Z127" s="116">
        <f>IF($G127=Paramètres!D$24,$D127,0)</f>
        <v>0</v>
      </c>
      <c r="AA127" s="116">
        <f>IF($G127=Paramètres!D$23,$D127,0)</f>
        <v>0</v>
      </c>
      <c r="AB127" s="116">
        <f>IF($G127=Paramètres!D$25,$D127,0)</f>
        <v>0</v>
      </c>
      <c r="AC127" s="116">
        <f>IF($G127=Paramètres!D$26,$D127,0)</f>
        <v>0</v>
      </c>
      <c r="AD127" s="116">
        <f>IF($G127=Paramètres!D$27,$D127,0)</f>
        <v>0</v>
      </c>
      <c r="AE127" s="116">
        <f>IF($G127=Paramètres!D$28,$D127,0)</f>
        <v>0</v>
      </c>
      <c r="AF127" s="116">
        <f>IF($G127=Paramètres!D$29,$D127,0)</f>
        <v>0</v>
      </c>
      <c r="AG127" s="116">
        <f>IF($G127=Paramètres!E$21,$D127,0)</f>
        <v>0</v>
      </c>
      <c r="AH127" s="116">
        <f>IF($G127=Paramètres!E$22,$D127,0)</f>
        <v>0</v>
      </c>
      <c r="AI127" s="116">
        <f>IF($G127=Paramètres!E$23,$D127,0)</f>
        <v>0</v>
      </c>
      <c r="AJ127" s="116">
        <f>IF($G127=Paramètres!E$24,$D127,0)</f>
        <v>0</v>
      </c>
      <c r="AK127" s="116">
        <f>IF($G127=Paramètres!E$25,$D127,0)</f>
        <v>0</v>
      </c>
      <c r="AL127" s="116">
        <f>IF($G127=Paramètres!F$21,$D127,0)</f>
        <v>0</v>
      </c>
      <c r="AM127" s="116">
        <f>IF($G127=Paramètres!F$22,$D127,0)</f>
        <v>0</v>
      </c>
      <c r="AN127" s="116">
        <f>IF($G127=Paramètres!F$23,$D127,0)</f>
        <v>0</v>
      </c>
      <c r="AO127" s="116">
        <f>IF($G127=Paramètres!F$24,$D127,0)</f>
        <v>0</v>
      </c>
      <c r="AP127" s="116">
        <f t="shared" si="59"/>
        <v>0</v>
      </c>
      <c r="AQ127" s="116">
        <f t="shared" si="60"/>
        <v>0</v>
      </c>
      <c r="AR127" s="116">
        <f>IF($G127=Paramètres!I$21,$D127,0)</f>
        <v>0</v>
      </c>
      <c r="AS127" s="116">
        <f>IF($G127=Paramètres!I$22,$D127,0)</f>
        <v>0</v>
      </c>
      <c r="AT127" s="116">
        <f>IF($G127=Paramètres!I$23,$D127,0)</f>
        <v>0</v>
      </c>
      <c r="AU127" s="116">
        <f t="shared" si="61"/>
        <v>0</v>
      </c>
      <c r="AV127" s="116">
        <f t="shared" si="62"/>
        <v>0</v>
      </c>
      <c r="AW127" s="116">
        <f t="shared" si="63"/>
        <v>0</v>
      </c>
      <c r="AX127" s="116">
        <f t="shared" si="64"/>
        <v>0</v>
      </c>
      <c r="AY127" s="116">
        <f t="shared" si="65"/>
        <v>0</v>
      </c>
      <c r="AZ127" s="116">
        <f t="shared" si="66"/>
        <v>0</v>
      </c>
      <c r="BA127" s="116">
        <f t="shared" si="67"/>
        <v>0</v>
      </c>
      <c r="BB127" s="116">
        <f t="shared" si="68"/>
        <v>0</v>
      </c>
      <c r="BC127" s="116">
        <f t="shared" si="69"/>
        <v>0</v>
      </c>
      <c r="BD127" s="116">
        <f t="shared" si="70"/>
        <v>0</v>
      </c>
      <c r="BE127" s="116">
        <f t="shared" si="71"/>
        <v>0</v>
      </c>
      <c r="BF127" s="116">
        <f t="shared" si="72"/>
        <v>0</v>
      </c>
      <c r="BG127" s="116">
        <f t="shared" si="73"/>
        <v>0</v>
      </c>
      <c r="BH127" s="116">
        <f t="shared" si="74"/>
        <v>0</v>
      </c>
      <c r="BI127" s="116">
        <f t="shared" si="75"/>
        <v>0</v>
      </c>
      <c r="BJ127" s="116">
        <f t="shared" si="76"/>
        <v>0</v>
      </c>
      <c r="BK127" s="116">
        <f t="shared" si="77"/>
        <v>0</v>
      </c>
      <c r="BL127" s="116">
        <f t="shared" si="78"/>
        <v>0</v>
      </c>
      <c r="BM127" s="116">
        <f t="shared" si="79"/>
        <v>0</v>
      </c>
      <c r="BN127" s="116">
        <f t="shared" si="80"/>
        <v>0</v>
      </c>
      <c r="BO127" s="116">
        <f t="shared" si="81"/>
        <v>0</v>
      </c>
      <c r="BP127" s="116">
        <f t="shared" si="82"/>
        <v>0</v>
      </c>
      <c r="BQ127" s="116">
        <f t="shared" si="83"/>
        <v>0</v>
      </c>
      <c r="BR127" s="116">
        <f t="shared" si="84"/>
        <v>0</v>
      </c>
      <c r="BS127" s="116">
        <f t="shared" si="85"/>
        <v>0</v>
      </c>
    </row>
    <row r="128" spans="6:71">
      <c r="F128" s="109"/>
      <c r="J128" s="110" t="str">
        <f t="shared" si="58"/>
        <v>Transferts</v>
      </c>
      <c r="K128" s="116">
        <f>IF(MONTH($B128)=1,IF($G128=Paramètres!F$22,$D128,0),0)</f>
        <v>0</v>
      </c>
      <c r="L128" s="116">
        <f>IF(MONTH($B128)=2,IF($G128=Paramètres!$F$22,$D128,0),0)</f>
        <v>0</v>
      </c>
      <c r="M128" s="116">
        <f>IF(MONTH($B128)=3,IF($G128=Paramètres!$F$22,$D128,0),0)</f>
        <v>0</v>
      </c>
      <c r="N128" s="116">
        <f>IF(MONTH($B128)=4,IF($G128=Paramètres!$F$22,$D128,0),0)</f>
        <v>0</v>
      </c>
      <c r="O128" s="116">
        <f>IF(MONTH($B128)=5,IF($G128=Paramètres!$F$22,$D128,0),0)</f>
        <v>0</v>
      </c>
      <c r="P128" s="116">
        <f>IF(MONTH($B128)=6,IF($G128=Paramètres!$F$22,$D128,0),0)</f>
        <v>0</v>
      </c>
      <c r="Q128" s="116">
        <f>IF(MONTH($B128)=9,IF($G128=Paramètres!$F$22,$D128,0),0)</f>
        <v>0</v>
      </c>
      <c r="R128" s="116">
        <f>IF(MONTH($B128)=10,IF($G128=Paramètres!$F$22,$D128,0),0)</f>
        <v>0</v>
      </c>
      <c r="S128" s="116">
        <f>IF(MONTH($B128)=11,IF($G128=Paramètres!$F$22,$D128,0),0)</f>
        <v>0</v>
      </c>
      <c r="T128" s="116">
        <f>IF(MONTH($B128)=30,IF($G128=Paramètres!$F$22,$D128,0),0)</f>
        <v>0</v>
      </c>
      <c r="U128" s="116">
        <f>IF(MONTH($A128)=11,IF($G128=Paramètres!$D$22,$D128,0),0)</f>
        <v>0</v>
      </c>
      <c r="V128" s="116">
        <f>IF(MONTH($A128)=12,IF($G128=Paramètres!$D$22,$D128,0),0)</f>
        <v>0</v>
      </c>
      <c r="W128" s="116">
        <f>IF(MONTH($A128)=2,IF($G128=Paramètres!$D$22,$D128,0),0)</f>
        <v>0</v>
      </c>
      <c r="X128" s="116">
        <f>IF(MONTH($A128)=4,IF($G128=Paramètres!$D$22,$D128,0),0)</f>
        <v>0</v>
      </c>
      <c r="Y128" s="116">
        <f>IF($G128=Paramètres!D$21,$D128,0)</f>
        <v>0</v>
      </c>
      <c r="Z128" s="116">
        <f>IF($G128=Paramètres!D$24,$D128,0)</f>
        <v>0</v>
      </c>
      <c r="AA128" s="116">
        <f>IF($G128=Paramètres!D$23,$D128,0)</f>
        <v>0</v>
      </c>
      <c r="AB128" s="116">
        <f>IF($G128=Paramètres!D$25,$D128,0)</f>
        <v>0</v>
      </c>
      <c r="AC128" s="116">
        <f>IF($G128=Paramètres!D$26,$D128,0)</f>
        <v>0</v>
      </c>
      <c r="AD128" s="116">
        <f>IF($G128=Paramètres!D$27,$D128,0)</f>
        <v>0</v>
      </c>
      <c r="AE128" s="116">
        <f>IF($G128=Paramètres!D$28,$D128,0)</f>
        <v>0</v>
      </c>
      <c r="AF128" s="116">
        <f>IF($G128=Paramètres!D$29,$D128,0)</f>
        <v>0</v>
      </c>
      <c r="AG128" s="116">
        <f>IF($G128=Paramètres!E$21,$D128,0)</f>
        <v>0</v>
      </c>
      <c r="AH128" s="116">
        <f>IF($G128=Paramètres!E$22,$D128,0)</f>
        <v>0</v>
      </c>
      <c r="AI128" s="116">
        <f>IF($G128=Paramètres!E$23,$D128,0)</f>
        <v>0</v>
      </c>
      <c r="AJ128" s="116">
        <f>IF($G128=Paramètres!E$24,$D128,0)</f>
        <v>0</v>
      </c>
      <c r="AK128" s="116">
        <f>IF($G128=Paramètres!E$25,$D128,0)</f>
        <v>0</v>
      </c>
      <c r="AL128" s="116">
        <f>IF($G128=Paramètres!F$21,$D128,0)</f>
        <v>0</v>
      </c>
      <c r="AM128" s="116">
        <f>IF($G128=Paramètres!F$22,$D128,0)</f>
        <v>0</v>
      </c>
      <c r="AN128" s="116">
        <f>IF($G128=Paramètres!F$23,$D128,0)</f>
        <v>0</v>
      </c>
      <c r="AO128" s="116">
        <f>IF($G128=Paramètres!F$24,$D128,0)</f>
        <v>0</v>
      </c>
      <c r="AP128" s="116">
        <f t="shared" si="59"/>
        <v>0</v>
      </c>
      <c r="AQ128" s="116">
        <f t="shared" si="60"/>
        <v>0</v>
      </c>
      <c r="AR128" s="116">
        <f>IF($G128=Paramètres!I$21,$D128,0)</f>
        <v>0</v>
      </c>
      <c r="AS128" s="116">
        <f>IF($G128=Paramètres!I$22,$D128,0)</f>
        <v>0</v>
      </c>
      <c r="AT128" s="116">
        <f>IF($G128=Paramètres!I$23,$D128,0)</f>
        <v>0</v>
      </c>
      <c r="AU128" s="116">
        <f t="shared" si="61"/>
        <v>0</v>
      </c>
      <c r="AV128" s="116">
        <f t="shared" si="62"/>
        <v>0</v>
      </c>
      <c r="AW128" s="116">
        <f t="shared" si="63"/>
        <v>0</v>
      </c>
      <c r="AX128" s="116">
        <f t="shared" si="64"/>
        <v>0</v>
      </c>
      <c r="AY128" s="116">
        <f t="shared" si="65"/>
        <v>0</v>
      </c>
      <c r="AZ128" s="116">
        <f t="shared" si="66"/>
        <v>0</v>
      </c>
      <c r="BA128" s="116">
        <f t="shared" si="67"/>
        <v>0</v>
      </c>
      <c r="BB128" s="116">
        <f t="shared" si="68"/>
        <v>0</v>
      </c>
      <c r="BC128" s="116">
        <f t="shared" si="69"/>
        <v>0</v>
      </c>
      <c r="BD128" s="116">
        <f t="shared" si="70"/>
        <v>0</v>
      </c>
      <c r="BE128" s="116">
        <f t="shared" si="71"/>
        <v>0</v>
      </c>
      <c r="BF128" s="116">
        <f t="shared" si="72"/>
        <v>0</v>
      </c>
      <c r="BG128" s="116">
        <f t="shared" si="73"/>
        <v>0</v>
      </c>
      <c r="BH128" s="116">
        <f t="shared" si="74"/>
        <v>0</v>
      </c>
      <c r="BI128" s="116">
        <f t="shared" si="75"/>
        <v>0</v>
      </c>
      <c r="BJ128" s="116">
        <f t="shared" si="76"/>
        <v>0</v>
      </c>
      <c r="BK128" s="116">
        <f t="shared" si="77"/>
        <v>0</v>
      </c>
      <c r="BL128" s="116">
        <f t="shared" si="78"/>
        <v>0</v>
      </c>
      <c r="BM128" s="116">
        <f t="shared" si="79"/>
        <v>0</v>
      </c>
      <c r="BN128" s="116">
        <f t="shared" si="80"/>
        <v>0</v>
      </c>
      <c r="BO128" s="116">
        <f t="shared" si="81"/>
        <v>0</v>
      </c>
      <c r="BP128" s="116">
        <f t="shared" si="82"/>
        <v>0</v>
      </c>
      <c r="BQ128" s="116">
        <f t="shared" si="83"/>
        <v>0</v>
      </c>
      <c r="BR128" s="116">
        <f t="shared" si="84"/>
        <v>0</v>
      </c>
      <c r="BS128" s="116">
        <f t="shared" si="85"/>
        <v>0</v>
      </c>
    </row>
    <row r="129" spans="6:71">
      <c r="F129" s="109"/>
      <c r="J129" s="110" t="str">
        <f t="shared" si="58"/>
        <v>Transferts</v>
      </c>
      <c r="K129" s="116">
        <f>IF(MONTH($B129)=1,IF($G129=Paramètres!F$22,$D129,0),0)</f>
        <v>0</v>
      </c>
      <c r="L129" s="116">
        <f>IF(MONTH($B129)=2,IF($G129=Paramètres!$F$22,$D129,0),0)</f>
        <v>0</v>
      </c>
      <c r="M129" s="116">
        <f>IF(MONTH($B129)=3,IF($G129=Paramètres!$F$22,$D129,0),0)</f>
        <v>0</v>
      </c>
      <c r="N129" s="116">
        <f>IF(MONTH($B129)=4,IF($G129=Paramètres!$F$22,$D129,0),0)</f>
        <v>0</v>
      </c>
      <c r="O129" s="116">
        <f>IF(MONTH($B129)=5,IF($G129=Paramètres!$F$22,$D129,0),0)</f>
        <v>0</v>
      </c>
      <c r="P129" s="116">
        <f>IF(MONTH($B129)=6,IF($G129=Paramètres!$F$22,$D129,0),0)</f>
        <v>0</v>
      </c>
      <c r="Q129" s="116">
        <f>IF(MONTH($B129)=9,IF($G129=Paramètres!$F$22,$D129,0),0)</f>
        <v>0</v>
      </c>
      <c r="R129" s="116">
        <f>IF(MONTH($B129)=10,IF($G129=Paramètres!$F$22,$D129,0),0)</f>
        <v>0</v>
      </c>
      <c r="S129" s="116">
        <f>IF(MONTH($B129)=11,IF($G129=Paramètres!$F$22,$D129,0),0)</f>
        <v>0</v>
      </c>
      <c r="T129" s="116">
        <f>IF(MONTH($B129)=30,IF($G129=Paramètres!$F$22,$D129,0),0)</f>
        <v>0</v>
      </c>
      <c r="U129" s="116">
        <f>IF(MONTH($A129)=11,IF($G129=Paramètres!$D$22,$D129,0),0)</f>
        <v>0</v>
      </c>
      <c r="V129" s="116">
        <f>IF(MONTH($A129)=12,IF($G129=Paramètres!$D$22,$D129,0),0)</f>
        <v>0</v>
      </c>
      <c r="W129" s="116">
        <f>IF(MONTH($A129)=2,IF($G129=Paramètres!$D$22,$D129,0),0)</f>
        <v>0</v>
      </c>
      <c r="X129" s="116">
        <f>IF(MONTH($A129)=4,IF($G129=Paramètres!$D$22,$D129,0),0)</f>
        <v>0</v>
      </c>
      <c r="Y129" s="116">
        <f>IF($G129=Paramètres!D$21,$D129,0)</f>
        <v>0</v>
      </c>
      <c r="Z129" s="116">
        <f>IF($G129=Paramètres!D$24,$D129,0)</f>
        <v>0</v>
      </c>
      <c r="AA129" s="116">
        <f>IF($G129=Paramètres!D$23,$D129,0)</f>
        <v>0</v>
      </c>
      <c r="AB129" s="116">
        <f>IF($G129=Paramètres!D$25,$D129,0)</f>
        <v>0</v>
      </c>
      <c r="AC129" s="116">
        <f>IF($G129=Paramètres!D$26,$D129,0)</f>
        <v>0</v>
      </c>
      <c r="AD129" s="116">
        <f>IF($G129=Paramètres!D$27,$D129,0)</f>
        <v>0</v>
      </c>
      <c r="AE129" s="116">
        <f>IF($G129=Paramètres!D$28,$D129,0)</f>
        <v>0</v>
      </c>
      <c r="AF129" s="116">
        <f>IF($G129=Paramètres!D$29,$D129,0)</f>
        <v>0</v>
      </c>
      <c r="AG129" s="116">
        <f>IF($G129=Paramètres!E$21,$D129,0)</f>
        <v>0</v>
      </c>
      <c r="AH129" s="116">
        <f>IF($G129=Paramètres!E$22,$D129,0)</f>
        <v>0</v>
      </c>
      <c r="AI129" s="116">
        <f>IF($G129=Paramètres!E$23,$D129,0)</f>
        <v>0</v>
      </c>
      <c r="AJ129" s="116">
        <f>IF($G129=Paramètres!E$24,$D129,0)</f>
        <v>0</v>
      </c>
      <c r="AK129" s="116">
        <f>IF($G129=Paramètres!E$25,$D129,0)</f>
        <v>0</v>
      </c>
      <c r="AL129" s="116">
        <f>IF($G129=Paramètres!F$21,$D129,0)</f>
        <v>0</v>
      </c>
      <c r="AM129" s="116">
        <f>IF($G129=Paramètres!F$22,$D129,0)</f>
        <v>0</v>
      </c>
      <c r="AN129" s="116">
        <f>IF($G129=Paramètres!F$23,$D129,0)</f>
        <v>0</v>
      </c>
      <c r="AO129" s="116">
        <f>IF($G129=Paramètres!F$24,$D129,0)</f>
        <v>0</v>
      </c>
      <c r="AP129" s="116">
        <f t="shared" si="59"/>
        <v>0</v>
      </c>
      <c r="AQ129" s="116">
        <f t="shared" si="60"/>
        <v>0</v>
      </c>
      <c r="AR129" s="116">
        <f>IF($G129=Paramètres!I$21,$D129,0)</f>
        <v>0</v>
      </c>
      <c r="AS129" s="116">
        <f>IF($G129=Paramètres!I$22,$D129,0)</f>
        <v>0</v>
      </c>
      <c r="AT129" s="116">
        <f>IF($G129=Paramètres!I$23,$D129,0)</f>
        <v>0</v>
      </c>
      <c r="AU129" s="116">
        <f t="shared" si="61"/>
        <v>0</v>
      </c>
      <c r="AV129" s="116">
        <f t="shared" si="62"/>
        <v>0</v>
      </c>
      <c r="AW129" s="116">
        <f t="shared" si="63"/>
        <v>0</v>
      </c>
      <c r="AX129" s="116">
        <f t="shared" si="64"/>
        <v>0</v>
      </c>
      <c r="AY129" s="116">
        <f t="shared" si="65"/>
        <v>0</v>
      </c>
      <c r="AZ129" s="116">
        <f t="shared" si="66"/>
        <v>0</v>
      </c>
      <c r="BA129" s="116">
        <f t="shared" si="67"/>
        <v>0</v>
      </c>
      <c r="BB129" s="116">
        <f t="shared" si="68"/>
        <v>0</v>
      </c>
      <c r="BC129" s="116">
        <f t="shared" si="69"/>
        <v>0</v>
      </c>
      <c r="BD129" s="116">
        <f t="shared" si="70"/>
        <v>0</v>
      </c>
      <c r="BE129" s="116">
        <f t="shared" si="71"/>
        <v>0</v>
      </c>
      <c r="BF129" s="116">
        <f t="shared" si="72"/>
        <v>0</v>
      </c>
      <c r="BG129" s="116">
        <f t="shared" si="73"/>
        <v>0</v>
      </c>
      <c r="BH129" s="116">
        <f t="shared" si="74"/>
        <v>0</v>
      </c>
      <c r="BI129" s="116">
        <f t="shared" si="75"/>
        <v>0</v>
      </c>
      <c r="BJ129" s="116">
        <f t="shared" si="76"/>
        <v>0</v>
      </c>
      <c r="BK129" s="116">
        <f t="shared" si="77"/>
        <v>0</v>
      </c>
      <c r="BL129" s="116">
        <f t="shared" si="78"/>
        <v>0</v>
      </c>
      <c r="BM129" s="116">
        <f t="shared" si="79"/>
        <v>0</v>
      </c>
      <c r="BN129" s="116">
        <f t="shared" si="80"/>
        <v>0</v>
      </c>
      <c r="BO129" s="116">
        <f t="shared" si="81"/>
        <v>0</v>
      </c>
      <c r="BP129" s="116">
        <f t="shared" si="82"/>
        <v>0</v>
      </c>
      <c r="BQ129" s="116">
        <f t="shared" si="83"/>
        <v>0</v>
      </c>
      <c r="BR129" s="116">
        <f t="shared" si="84"/>
        <v>0</v>
      </c>
      <c r="BS129" s="116">
        <f t="shared" si="85"/>
        <v>0</v>
      </c>
    </row>
    <row r="130" spans="6:71">
      <c r="F130" s="109"/>
      <c r="J130" s="110" t="str">
        <f t="shared" si="58"/>
        <v>Transferts</v>
      </c>
      <c r="K130" s="116">
        <f>IF(MONTH($B130)=1,IF($G130=Paramètres!F$22,$D130,0),0)</f>
        <v>0</v>
      </c>
      <c r="L130" s="116">
        <f>IF(MONTH($B130)=2,IF($G130=Paramètres!$F$22,$D130,0),0)</f>
        <v>0</v>
      </c>
      <c r="M130" s="116">
        <f>IF(MONTH($B130)=3,IF($G130=Paramètres!$F$22,$D130,0),0)</f>
        <v>0</v>
      </c>
      <c r="N130" s="116">
        <f>IF(MONTH($B130)=4,IF($G130=Paramètres!$F$22,$D130,0),0)</f>
        <v>0</v>
      </c>
      <c r="O130" s="116">
        <f>IF(MONTH($B130)=5,IF($G130=Paramètres!$F$22,$D130,0),0)</f>
        <v>0</v>
      </c>
      <c r="P130" s="116">
        <f>IF(MONTH($B130)=6,IF($G130=Paramètres!$F$22,$D130,0),0)</f>
        <v>0</v>
      </c>
      <c r="Q130" s="116">
        <f>IF(MONTH($B130)=9,IF($G130=Paramètres!$F$22,$D130,0),0)</f>
        <v>0</v>
      </c>
      <c r="R130" s="116">
        <f>IF(MONTH($B130)=10,IF($G130=Paramètres!$F$22,$D130,0),0)</f>
        <v>0</v>
      </c>
      <c r="S130" s="116">
        <f>IF(MONTH($B130)=11,IF($G130=Paramètres!$F$22,$D130,0),0)</f>
        <v>0</v>
      </c>
      <c r="T130" s="116">
        <f>IF(MONTH($B130)=30,IF($G130=Paramètres!$F$22,$D130,0),0)</f>
        <v>0</v>
      </c>
      <c r="U130" s="116">
        <f>IF(MONTH($A130)=11,IF($G130=Paramètres!$D$22,$D130,0),0)</f>
        <v>0</v>
      </c>
      <c r="V130" s="116">
        <f>IF(MONTH($A130)=12,IF($G130=Paramètres!$D$22,$D130,0),0)</f>
        <v>0</v>
      </c>
      <c r="W130" s="116">
        <f>IF(MONTH($A130)=2,IF($G130=Paramètres!$D$22,$D130,0),0)</f>
        <v>0</v>
      </c>
      <c r="X130" s="116">
        <f>IF(MONTH($A130)=4,IF($G130=Paramètres!$D$22,$D130,0),0)</f>
        <v>0</v>
      </c>
      <c r="Y130" s="116">
        <f>IF($G130=Paramètres!D$21,$D130,0)</f>
        <v>0</v>
      </c>
      <c r="Z130" s="116">
        <f>IF($G130=Paramètres!D$24,$D130,0)</f>
        <v>0</v>
      </c>
      <c r="AA130" s="116">
        <f>IF($G130=Paramètres!D$23,$D130,0)</f>
        <v>0</v>
      </c>
      <c r="AB130" s="116">
        <f>IF($G130=Paramètres!D$25,$D130,0)</f>
        <v>0</v>
      </c>
      <c r="AC130" s="116">
        <f>IF($G130=Paramètres!D$26,$D130,0)</f>
        <v>0</v>
      </c>
      <c r="AD130" s="116">
        <f>IF($G130=Paramètres!D$27,$D130,0)</f>
        <v>0</v>
      </c>
      <c r="AE130" s="116">
        <f>IF($G130=Paramètres!D$28,$D130,0)</f>
        <v>0</v>
      </c>
      <c r="AF130" s="116">
        <f>IF($G130=Paramètres!D$29,$D130,0)</f>
        <v>0</v>
      </c>
      <c r="AG130" s="116">
        <f>IF($G130=Paramètres!E$21,$D130,0)</f>
        <v>0</v>
      </c>
      <c r="AH130" s="116">
        <f>IF($G130=Paramètres!E$22,$D130,0)</f>
        <v>0</v>
      </c>
      <c r="AI130" s="116">
        <f>IF($G130=Paramètres!E$23,$D130,0)</f>
        <v>0</v>
      </c>
      <c r="AJ130" s="116">
        <f>IF($G130=Paramètres!E$24,$D130,0)</f>
        <v>0</v>
      </c>
      <c r="AK130" s="116">
        <f>IF($G130=Paramètres!E$25,$D130,0)</f>
        <v>0</v>
      </c>
      <c r="AL130" s="116">
        <f>IF($G130=Paramètres!F$21,$D130,0)</f>
        <v>0</v>
      </c>
      <c r="AM130" s="116">
        <f>IF($G130=Paramètres!F$22,$D130,0)</f>
        <v>0</v>
      </c>
      <c r="AN130" s="116">
        <f>IF($G130=Paramètres!F$23,$D130,0)</f>
        <v>0</v>
      </c>
      <c r="AO130" s="116">
        <f>IF($G130=Paramètres!F$24,$D130,0)</f>
        <v>0</v>
      </c>
      <c r="AP130" s="116">
        <f t="shared" si="59"/>
        <v>0</v>
      </c>
      <c r="AQ130" s="116">
        <f t="shared" si="60"/>
        <v>0</v>
      </c>
      <c r="AR130" s="116">
        <f>IF($G130=Paramètres!I$21,$D130,0)</f>
        <v>0</v>
      </c>
      <c r="AS130" s="116">
        <f>IF($G130=Paramètres!I$22,$D130,0)</f>
        <v>0</v>
      </c>
      <c r="AT130" s="116">
        <f>IF($G130=Paramètres!I$23,$D130,0)</f>
        <v>0</v>
      </c>
      <c r="AU130" s="116">
        <f t="shared" si="61"/>
        <v>0</v>
      </c>
      <c r="AV130" s="116">
        <f t="shared" si="62"/>
        <v>0</v>
      </c>
      <c r="AW130" s="116">
        <f t="shared" si="63"/>
        <v>0</v>
      </c>
      <c r="AX130" s="116">
        <f t="shared" si="64"/>
        <v>0</v>
      </c>
      <c r="AY130" s="116">
        <f t="shared" si="65"/>
        <v>0</v>
      </c>
      <c r="AZ130" s="116">
        <f t="shared" si="66"/>
        <v>0</v>
      </c>
      <c r="BA130" s="116">
        <f t="shared" si="67"/>
        <v>0</v>
      </c>
      <c r="BB130" s="116">
        <f t="shared" si="68"/>
        <v>0</v>
      </c>
      <c r="BC130" s="116">
        <f t="shared" si="69"/>
        <v>0</v>
      </c>
      <c r="BD130" s="116">
        <f t="shared" si="70"/>
        <v>0</v>
      </c>
      <c r="BE130" s="116">
        <f t="shared" si="71"/>
        <v>0</v>
      </c>
      <c r="BF130" s="116">
        <f t="shared" si="72"/>
        <v>0</v>
      </c>
      <c r="BG130" s="116">
        <f t="shared" si="73"/>
        <v>0</v>
      </c>
      <c r="BH130" s="116">
        <f t="shared" si="74"/>
        <v>0</v>
      </c>
      <c r="BI130" s="116">
        <f t="shared" si="75"/>
        <v>0</v>
      </c>
      <c r="BJ130" s="116">
        <f t="shared" si="76"/>
        <v>0</v>
      </c>
      <c r="BK130" s="116">
        <f t="shared" si="77"/>
        <v>0</v>
      </c>
      <c r="BL130" s="116">
        <f t="shared" si="78"/>
        <v>0</v>
      </c>
      <c r="BM130" s="116">
        <f t="shared" si="79"/>
        <v>0</v>
      </c>
      <c r="BN130" s="116">
        <f t="shared" si="80"/>
        <v>0</v>
      </c>
      <c r="BO130" s="116">
        <f t="shared" si="81"/>
        <v>0</v>
      </c>
      <c r="BP130" s="116">
        <f t="shared" si="82"/>
        <v>0</v>
      </c>
      <c r="BQ130" s="116">
        <f t="shared" si="83"/>
        <v>0</v>
      </c>
      <c r="BR130" s="116">
        <f t="shared" si="84"/>
        <v>0</v>
      </c>
      <c r="BS130" s="116">
        <f t="shared" si="85"/>
        <v>0</v>
      </c>
    </row>
    <row r="131" spans="6:71">
      <c r="F131" s="109"/>
      <c r="J131" s="110" t="str">
        <f t="shared" si="58"/>
        <v>Transferts</v>
      </c>
      <c r="K131" s="116">
        <f>IF(MONTH($B131)=1,IF($G131=Paramètres!F$22,$D131,0),0)</f>
        <v>0</v>
      </c>
      <c r="L131" s="116">
        <f>IF(MONTH($B131)=2,IF($G131=Paramètres!$F$22,$D131,0),0)</f>
        <v>0</v>
      </c>
      <c r="M131" s="116">
        <f>IF(MONTH($B131)=3,IF($G131=Paramètres!$F$22,$D131,0),0)</f>
        <v>0</v>
      </c>
      <c r="N131" s="116">
        <f>IF(MONTH($B131)=4,IF($G131=Paramètres!$F$22,$D131,0),0)</f>
        <v>0</v>
      </c>
      <c r="O131" s="116">
        <f>IF(MONTH($B131)=5,IF($G131=Paramètres!$F$22,$D131,0),0)</f>
        <v>0</v>
      </c>
      <c r="P131" s="116">
        <f>IF(MONTH($B131)=6,IF($G131=Paramètres!$F$22,$D131,0),0)</f>
        <v>0</v>
      </c>
      <c r="Q131" s="116">
        <f>IF(MONTH($B131)=9,IF($G131=Paramètres!$F$22,$D131,0),0)</f>
        <v>0</v>
      </c>
      <c r="R131" s="116">
        <f>IF(MONTH($B131)=10,IF($G131=Paramètres!$F$22,$D131,0),0)</f>
        <v>0</v>
      </c>
      <c r="S131" s="116">
        <f>IF(MONTH($B131)=11,IF($G131=Paramètres!$F$22,$D131,0),0)</f>
        <v>0</v>
      </c>
      <c r="T131" s="116">
        <f>IF(MONTH($B131)=30,IF($G131=Paramètres!$F$22,$D131,0),0)</f>
        <v>0</v>
      </c>
      <c r="U131" s="116">
        <f>IF(MONTH($A131)=11,IF($G131=Paramètres!$D$22,$D131,0),0)</f>
        <v>0</v>
      </c>
      <c r="V131" s="116">
        <f>IF(MONTH($A131)=12,IF($G131=Paramètres!$D$22,$D131,0),0)</f>
        <v>0</v>
      </c>
      <c r="W131" s="116">
        <f>IF(MONTH($A131)=2,IF($G131=Paramètres!$D$22,$D131,0),0)</f>
        <v>0</v>
      </c>
      <c r="X131" s="116">
        <f>IF(MONTH($A131)=4,IF($G131=Paramètres!$D$22,$D131,0),0)</f>
        <v>0</v>
      </c>
      <c r="Y131" s="116">
        <f>IF($G131=Paramètres!D$21,$D131,0)</f>
        <v>0</v>
      </c>
      <c r="Z131" s="116">
        <f>IF($G131=Paramètres!D$24,$D131,0)</f>
        <v>0</v>
      </c>
      <c r="AA131" s="116">
        <f>IF($G131=Paramètres!D$23,$D131,0)</f>
        <v>0</v>
      </c>
      <c r="AB131" s="116">
        <f>IF($G131=Paramètres!D$25,$D131,0)</f>
        <v>0</v>
      </c>
      <c r="AC131" s="116">
        <f>IF($G131=Paramètres!D$26,$D131,0)</f>
        <v>0</v>
      </c>
      <c r="AD131" s="116">
        <f>IF($G131=Paramètres!D$27,$D131,0)</f>
        <v>0</v>
      </c>
      <c r="AE131" s="116">
        <f>IF($G131=Paramètres!D$28,$D131,0)</f>
        <v>0</v>
      </c>
      <c r="AF131" s="116">
        <f>IF($G131=Paramètres!D$29,$D131,0)</f>
        <v>0</v>
      </c>
      <c r="AG131" s="116">
        <f>IF($G131=Paramètres!E$21,$D131,0)</f>
        <v>0</v>
      </c>
      <c r="AH131" s="116">
        <f>IF($G131=Paramètres!E$22,$D131,0)</f>
        <v>0</v>
      </c>
      <c r="AI131" s="116">
        <f>IF($G131=Paramètres!E$23,$D131,0)</f>
        <v>0</v>
      </c>
      <c r="AJ131" s="116">
        <f>IF($G131=Paramètres!E$24,$D131,0)</f>
        <v>0</v>
      </c>
      <c r="AK131" s="116">
        <f>IF($G131=Paramètres!E$25,$D131,0)</f>
        <v>0</v>
      </c>
      <c r="AL131" s="116">
        <f>IF($G131=Paramètres!F$21,$D131,0)</f>
        <v>0</v>
      </c>
      <c r="AM131" s="116">
        <f>IF($G131=Paramètres!F$22,$D131,0)</f>
        <v>0</v>
      </c>
      <c r="AN131" s="116">
        <f>IF($G131=Paramètres!F$23,$D131,0)</f>
        <v>0</v>
      </c>
      <c r="AO131" s="116">
        <f>IF($G131=Paramètres!F$24,$D131,0)</f>
        <v>0</v>
      </c>
      <c r="AP131" s="116">
        <f t="shared" si="59"/>
        <v>0</v>
      </c>
      <c r="AQ131" s="116">
        <f t="shared" si="60"/>
        <v>0</v>
      </c>
      <c r="AR131" s="116">
        <f>IF($G131=Paramètres!I$21,$D131,0)</f>
        <v>0</v>
      </c>
      <c r="AS131" s="116">
        <f>IF($G131=Paramètres!I$22,$D131,0)</f>
        <v>0</v>
      </c>
      <c r="AT131" s="116">
        <f>IF($G131=Paramètres!I$23,$D131,0)</f>
        <v>0</v>
      </c>
      <c r="AU131" s="116">
        <f t="shared" si="61"/>
        <v>0</v>
      </c>
      <c r="AV131" s="116">
        <f t="shared" si="62"/>
        <v>0</v>
      </c>
      <c r="AW131" s="116">
        <f t="shared" si="63"/>
        <v>0</v>
      </c>
      <c r="AX131" s="116">
        <f t="shared" si="64"/>
        <v>0</v>
      </c>
      <c r="AY131" s="116">
        <f t="shared" si="65"/>
        <v>0</v>
      </c>
      <c r="AZ131" s="116">
        <f t="shared" si="66"/>
        <v>0</v>
      </c>
      <c r="BA131" s="116">
        <f t="shared" si="67"/>
        <v>0</v>
      </c>
      <c r="BB131" s="116">
        <f t="shared" si="68"/>
        <v>0</v>
      </c>
      <c r="BC131" s="116">
        <f t="shared" si="69"/>
        <v>0</v>
      </c>
      <c r="BD131" s="116">
        <f t="shared" si="70"/>
        <v>0</v>
      </c>
      <c r="BE131" s="116">
        <f t="shared" si="71"/>
        <v>0</v>
      </c>
      <c r="BF131" s="116">
        <f t="shared" si="72"/>
        <v>0</v>
      </c>
      <c r="BG131" s="116">
        <f t="shared" si="73"/>
        <v>0</v>
      </c>
      <c r="BH131" s="116">
        <f t="shared" si="74"/>
        <v>0</v>
      </c>
      <c r="BI131" s="116">
        <f t="shared" si="75"/>
        <v>0</v>
      </c>
      <c r="BJ131" s="116">
        <f t="shared" si="76"/>
        <v>0</v>
      </c>
      <c r="BK131" s="116">
        <f t="shared" si="77"/>
        <v>0</v>
      </c>
      <c r="BL131" s="116">
        <f t="shared" si="78"/>
        <v>0</v>
      </c>
      <c r="BM131" s="116">
        <f t="shared" si="79"/>
        <v>0</v>
      </c>
      <c r="BN131" s="116">
        <f t="shared" si="80"/>
        <v>0</v>
      </c>
      <c r="BO131" s="116">
        <f t="shared" si="81"/>
        <v>0</v>
      </c>
      <c r="BP131" s="116">
        <f t="shared" si="82"/>
        <v>0</v>
      </c>
      <c r="BQ131" s="116">
        <f t="shared" si="83"/>
        <v>0</v>
      </c>
      <c r="BR131" s="116">
        <f t="shared" si="84"/>
        <v>0</v>
      </c>
      <c r="BS131" s="116">
        <f t="shared" si="85"/>
        <v>0</v>
      </c>
    </row>
    <row r="132" spans="6:71">
      <c r="F132" s="109"/>
      <c r="J132" s="110" t="str">
        <f t="shared" si="58"/>
        <v>Transferts</v>
      </c>
      <c r="K132" s="116">
        <f>IF(MONTH($B132)=1,IF($G132=Paramètres!F$22,$D132,0),0)</f>
        <v>0</v>
      </c>
      <c r="L132" s="116">
        <f>IF(MONTH($B132)=2,IF($G132=Paramètres!$F$22,$D132,0),0)</f>
        <v>0</v>
      </c>
      <c r="M132" s="116">
        <f>IF(MONTH($B132)=3,IF($G132=Paramètres!$F$22,$D132,0),0)</f>
        <v>0</v>
      </c>
      <c r="N132" s="116">
        <f>IF(MONTH($B132)=4,IF($G132=Paramètres!$F$22,$D132,0),0)</f>
        <v>0</v>
      </c>
      <c r="O132" s="116">
        <f>IF(MONTH($B132)=5,IF($G132=Paramètres!$F$22,$D132,0),0)</f>
        <v>0</v>
      </c>
      <c r="P132" s="116">
        <f>IF(MONTH($B132)=6,IF($G132=Paramètres!$F$22,$D132,0),0)</f>
        <v>0</v>
      </c>
      <c r="Q132" s="116">
        <f>IF(MONTH($B132)=9,IF($G132=Paramètres!$F$22,$D132,0),0)</f>
        <v>0</v>
      </c>
      <c r="R132" s="116">
        <f>IF(MONTH($B132)=10,IF($G132=Paramètres!$F$22,$D132,0),0)</f>
        <v>0</v>
      </c>
      <c r="S132" s="116">
        <f>IF(MONTH($B132)=11,IF($G132=Paramètres!$F$22,$D132,0),0)</f>
        <v>0</v>
      </c>
      <c r="T132" s="116">
        <f>IF(MONTH($B132)=30,IF($G132=Paramètres!$F$22,$D132,0),0)</f>
        <v>0</v>
      </c>
      <c r="U132" s="116">
        <f>IF(MONTH($A132)=11,IF($G132=Paramètres!$D$22,$D132,0),0)</f>
        <v>0</v>
      </c>
      <c r="V132" s="116">
        <f>IF(MONTH($A132)=12,IF($G132=Paramètres!$D$22,$D132,0),0)</f>
        <v>0</v>
      </c>
      <c r="W132" s="116">
        <f>IF(MONTH($A132)=2,IF($G132=Paramètres!$D$22,$D132,0),0)</f>
        <v>0</v>
      </c>
      <c r="X132" s="116">
        <f>IF(MONTH($A132)=4,IF($G132=Paramètres!$D$22,$D132,0),0)</f>
        <v>0</v>
      </c>
      <c r="Y132" s="116">
        <f>IF($G132=Paramètres!D$21,$D132,0)</f>
        <v>0</v>
      </c>
      <c r="Z132" s="116">
        <f>IF($G132=Paramètres!D$24,$D132,0)</f>
        <v>0</v>
      </c>
      <c r="AA132" s="116">
        <f>IF($G132=Paramètres!D$23,$D132,0)</f>
        <v>0</v>
      </c>
      <c r="AB132" s="116">
        <f>IF($G132=Paramètres!D$25,$D132,0)</f>
        <v>0</v>
      </c>
      <c r="AC132" s="116">
        <f>IF($G132=Paramètres!D$26,$D132,0)</f>
        <v>0</v>
      </c>
      <c r="AD132" s="116">
        <f>IF($G132=Paramètres!D$27,$D132,0)</f>
        <v>0</v>
      </c>
      <c r="AE132" s="116">
        <f>IF($G132=Paramètres!D$28,$D132,0)</f>
        <v>0</v>
      </c>
      <c r="AF132" s="116">
        <f>IF($G132=Paramètres!D$29,$D132,0)</f>
        <v>0</v>
      </c>
      <c r="AG132" s="116">
        <f>IF($G132=Paramètres!E$21,$D132,0)</f>
        <v>0</v>
      </c>
      <c r="AH132" s="116">
        <f>IF($G132=Paramètres!E$22,$D132,0)</f>
        <v>0</v>
      </c>
      <c r="AI132" s="116">
        <f>IF($G132=Paramètres!E$23,$D132,0)</f>
        <v>0</v>
      </c>
      <c r="AJ132" s="116">
        <f>IF($G132=Paramètres!E$24,$D132,0)</f>
        <v>0</v>
      </c>
      <c r="AK132" s="116">
        <f>IF($G132=Paramètres!E$25,$D132,0)</f>
        <v>0</v>
      </c>
      <c r="AL132" s="116">
        <f>IF($G132=Paramètres!F$21,$D132,0)</f>
        <v>0</v>
      </c>
      <c r="AM132" s="116">
        <f>IF($G132=Paramètres!F$22,$D132,0)</f>
        <v>0</v>
      </c>
      <c r="AN132" s="116">
        <f>IF($G132=Paramètres!F$23,$D132,0)</f>
        <v>0</v>
      </c>
      <c r="AO132" s="116">
        <f>IF($G132=Paramètres!F$24,$D132,0)</f>
        <v>0</v>
      </c>
      <c r="AP132" s="116">
        <f t="shared" ref="AP132:AP195" si="86">IF($G132=Finance,$D132,0)</f>
        <v>0</v>
      </c>
      <c r="AQ132" s="116">
        <f t="shared" ref="AQ132:AQ195" si="87">IF($G132=Exception,$D132,0)</f>
        <v>0</v>
      </c>
      <c r="AR132" s="116">
        <f>IF($G132=Paramètres!I$21,$D132,0)</f>
        <v>0</v>
      </c>
      <c r="AS132" s="116">
        <f>IF($G132=Paramètres!I$22,$D132,0)</f>
        <v>0</v>
      </c>
      <c r="AT132" s="116">
        <f>IF($G132=Paramètres!I$23,$D132,0)</f>
        <v>0</v>
      </c>
      <c r="AU132" s="116">
        <f t="shared" ref="AU132:AU195" si="88">IF($G132=Transferts,$D132,0)</f>
        <v>0</v>
      </c>
      <c r="AV132" s="116">
        <f t="shared" si="62"/>
        <v>0</v>
      </c>
      <c r="AW132" s="116">
        <f t="shared" si="63"/>
        <v>0</v>
      </c>
      <c r="AX132" s="116">
        <f t="shared" si="64"/>
        <v>0</v>
      </c>
      <c r="AY132" s="116">
        <f t="shared" si="65"/>
        <v>0</v>
      </c>
      <c r="AZ132" s="116">
        <f t="shared" si="66"/>
        <v>0</v>
      </c>
      <c r="BA132" s="116">
        <f t="shared" si="67"/>
        <v>0</v>
      </c>
      <c r="BB132" s="116">
        <f t="shared" si="68"/>
        <v>0</v>
      </c>
      <c r="BC132" s="116">
        <f t="shared" si="69"/>
        <v>0</v>
      </c>
      <c r="BD132" s="116">
        <f t="shared" si="70"/>
        <v>0</v>
      </c>
      <c r="BE132" s="116">
        <f t="shared" si="71"/>
        <v>0</v>
      </c>
      <c r="BF132" s="116">
        <f t="shared" si="72"/>
        <v>0</v>
      </c>
      <c r="BG132" s="116">
        <f t="shared" si="73"/>
        <v>0</v>
      </c>
      <c r="BH132" s="116">
        <f t="shared" si="74"/>
        <v>0</v>
      </c>
      <c r="BI132" s="116">
        <f t="shared" si="75"/>
        <v>0</v>
      </c>
      <c r="BJ132" s="116">
        <f t="shared" si="76"/>
        <v>0</v>
      </c>
      <c r="BK132" s="116">
        <f t="shared" si="77"/>
        <v>0</v>
      </c>
      <c r="BL132" s="116">
        <f t="shared" si="78"/>
        <v>0</v>
      </c>
      <c r="BM132" s="116">
        <f t="shared" si="79"/>
        <v>0</v>
      </c>
      <c r="BN132" s="116">
        <f t="shared" si="80"/>
        <v>0</v>
      </c>
      <c r="BO132" s="116">
        <f t="shared" si="81"/>
        <v>0</v>
      </c>
      <c r="BP132" s="116">
        <f t="shared" si="82"/>
        <v>0</v>
      </c>
      <c r="BQ132" s="116">
        <f t="shared" si="83"/>
        <v>0</v>
      </c>
      <c r="BR132" s="116">
        <f t="shared" si="84"/>
        <v>0</v>
      </c>
      <c r="BS132" s="116">
        <f t="shared" si="85"/>
        <v>0</v>
      </c>
    </row>
    <row r="133" spans="6:71">
      <c r="F133" s="109"/>
      <c r="J133" s="110" t="str">
        <f t="shared" ref="J133:J196" si="89">IF(LEFT($F133,2)="70","Ventes",IF(LEFT($F133,2)="74","Subventions",IF(LEFT($F133,2)="75","Gestionc",IF(LEFT($F133,2)="76","Finance",IF(LEFT($F133,2)="77","Exception",IF(LEFT($F133,2)="78","Reprises","Transferts"))))))</f>
        <v>Transferts</v>
      </c>
      <c r="K133" s="116">
        <f>IF(MONTH($B133)=1,IF($G133=Paramètres!F$22,$D133,0),0)</f>
        <v>0</v>
      </c>
      <c r="L133" s="116">
        <f>IF(MONTH($B133)=2,IF($G133=Paramètres!$F$22,$D133,0),0)</f>
        <v>0</v>
      </c>
      <c r="M133" s="116">
        <f>IF(MONTH($B133)=3,IF($G133=Paramètres!$F$22,$D133,0),0)</f>
        <v>0</v>
      </c>
      <c r="N133" s="116">
        <f>IF(MONTH($B133)=4,IF($G133=Paramètres!$F$22,$D133,0),0)</f>
        <v>0</v>
      </c>
      <c r="O133" s="116">
        <f>IF(MONTH($B133)=5,IF($G133=Paramètres!$F$22,$D133,0),0)</f>
        <v>0</v>
      </c>
      <c r="P133" s="116">
        <f>IF(MONTH($B133)=6,IF($G133=Paramètres!$F$22,$D133,0),0)</f>
        <v>0</v>
      </c>
      <c r="Q133" s="116">
        <f>IF(MONTH($B133)=9,IF($G133=Paramètres!$F$22,$D133,0),0)</f>
        <v>0</v>
      </c>
      <c r="R133" s="116">
        <f>IF(MONTH($B133)=10,IF($G133=Paramètres!$F$22,$D133,0),0)</f>
        <v>0</v>
      </c>
      <c r="S133" s="116">
        <f>IF(MONTH($B133)=11,IF($G133=Paramètres!$F$22,$D133,0),0)</f>
        <v>0</v>
      </c>
      <c r="T133" s="116">
        <f>IF(MONTH($B133)=30,IF($G133=Paramètres!$F$22,$D133,0),0)</f>
        <v>0</v>
      </c>
      <c r="U133" s="116">
        <f>IF(MONTH($A133)=11,IF($G133=Paramètres!$D$22,$D133,0),0)</f>
        <v>0</v>
      </c>
      <c r="V133" s="116">
        <f>IF(MONTH($A133)=12,IF($G133=Paramètres!$D$22,$D133,0),0)</f>
        <v>0</v>
      </c>
      <c r="W133" s="116">
        <f>IF(MONTH($A133)=2,IF($G133=Paramètres!$D$22,$D133,0),0)</f>
        <v>0</v>
      </c>
      <c r="X133" s="116">
        <f>IF(MONTH($A133)=4,IF($G133=Paramètres!$D$22,$D133,0),0)</f>
        <v>0</v>
      </c>
      <c r="Y133" s="116">
        <f>IF($G133=Paramètres!D$21,$D133,0)</f>
        <v>0</v>
      </c>
      <c r="Z133" s="116">
        <f>IF($G133=Paramètres!D$24,$D133,0)</f>
        <v>0</v>
      </c>
      <c r="AA133" s="116">
        <f>IF($G133=Paramètres!D$23,$D133,0)</f>
        <v>0</v>
      </c>
      <c r="AB133" s="116">
        <f>IF($G133=Paramètres!D$25,$D133,0)</f>
        <v>0</v>
      </c>
      <c r="AC133" s="116">
        <f>IF($G133=Paramètres!D$26,$D133,0)</f>
        <v>0</v>
      </c>
      <c r="AD133" s="116">
        <f>IF($G133=Paramètres!D$27,$D133,0)</f>
        <v>0</v>
      </c>
      <c r="AE133" s="116">
        <f>IF($G133=Paramètres!D$28,$D133,0)</f>
        <v>0</v>
      </c>
      <c r="AF133" s="116">
        <f>IF($G133=Paramètres!D$29,$D133,0)</f>
        <v>0</v>
      </c>
      <c r="AG133" s="116">
        <f>IF($G133=Paramètres!E$21,$D133,0)</f>
        <v>0</v>
      </c>
      <c r="AH133" s="116">
        <f>IF($G133=Paramètres!E$22,$D133,0)</f>
        <v>0</v>
      </c>
      <c r="AI133" s="116">
        <f>IF($G133=Paramètres!E$23,$D133,0)</f>
        <v>0</v>
      </c>
      <c r="AJ133" s="116">
        <f>IF($G133=Paramètres!E$24,$D133,0)</f>
        <v>0</v>
      </c>
      <c r="AK133" s="116">
        <f>IF($G133=Paramètres!E$25,$D133,0)</f>
        <v>0</v>
      </c>
      <c r="AL133" s="116">
        <f>IF($G133=Paramètres!F$21,$D133,0)</f>
        <v>0</v>
      </c>
      <c r="AM133" s="116">
        <f>IF($G133=Paramètres!F$22,$D133,0)</f>
        <v>0</v>
      </c>
      <c r="AN133" s="116">
        <f>IF($G133=Paramètres!F$23,$D133,0)</f>
        <v>0</v>
      </c>
      <c r="AO133" s="116">
        <f>IF($G133=Paramètres!F$24,$D133,0)</f>
        <v>0</v>
      </c>
      <c r="AP133" s="116">
        <f t="shared" si="86"/>
        <v>0</v>
      </c>
      <c r="AQ133" s="116">
        <f t="shared" si="87"/>
        <v>0</v>
      </c>
      <c r="AR133" s="116">
        <f>IF($G133=Paramètres!I$21,$D133,0)</f>
        <v>0</v>
      </c>
      <c r="AS133" s="116">
        <f>IF($G133=Paramètres!I$22,$D133,0)</f>
        <v>0</v>
      </c>
      <c r="AT133" s="116">
        <f>IF($G133=Paramètres!I$23,$D133,0)</f>
        <v>0</v>
      </c>
      <c r="AU133" s="116">
        <f t="shared" si="88"/>
        <v>0</v>
      </c>
      <c r="AV133" s="116">
        <f t="shared" ref="AV133:AV196" si="90">IF(MONTH($B133)=1,IF($E133="Caisse",$D133,0),0)</f>
        <v>0</v>
      </c>
      <c r="AW133" s="116">
        <f t="shared" ref="AW133:AW196" si="91">IF(MONTH($B133)=2,IF($E133="Caisse",$D133,0),0)</f>
        <v>0</v>
      </c>
      <c r="AX133" s="116">
        <f t="shared" ref="AX133:AX196" si="92">IF(MONTH($B133)=3,IF($E133="Caisse",$D133,0),0)</f>
        <v>0</v>
      </c>
      <c r="AY133" s="116">
        <f t="shared" ref="AY133:AY196" si="93">IF(MONTH($B133)=4,IF($E133="Caisse",$D133,0),0)</f>
        <v>0</v>
      </c>
      <c r="AZ133" s="116">
        <f t="shared" ref="AZ133:AZ196" si="94">IF(MONTH($B133)=5,IF($E133="Caisse",$D133,0),0)</f>
        <v>0</v>
      </c>
      <c r="BA133" s="116">
        <f t="shared" ref="BA133:BA196" si="95">IF(MONTH($B133)=6,IF($E133="Caisse",$D133,0),0)</f>
        <v>0</v>
      </c>
      <c r="BB133" s="116">
        <f t="shared" ref="BB133:BB196" si="96">IF(MONTH($B133)=7,IF($E133="Caisse",$D133,0),0)</f>
        <v>0</v>
      </c>
      <c r="BC133" s="116">
        <f t="shared" ref="BC133:BC196" si="97">IF(MONTH($B133)=8,IF($E133="Caisse",$D133,0),0)</f>
        <v>0</v>
      </c>
      <c r="BD133" s="116">
        <f t="shared" ref="BD133:BD196" si="98">IF(MONTH($B133)=9,IF($E133="Caisse",$D133,0),0)</f>
        <v>0</v>
      </c>
      <c r="BE133" s="116">
        <f t="shared" ref="BE133:BE196" si="99">IF(MONTH($B133)=10,IF($E133="Caisse",$D133,0),0)</f>
        <v>0</v>
      </c>
      <c r="BF133" s="116">
        <f t="shared" ref="BF133:BF196" si="100">IF(MONTH($B133)=11,IF($E133="Caisse",$D133,0),0)</f>
        <v>0</v>
      </c>
      <c r="BG133" s="116">
        <f t="shared" ref="BG133:BG196" si="101">IF(MONTH($B133)=12,IF($E133="Caisse",$D133,0),0)</f>
        <v>0</v>
      </c>
      <c r="BH133" s="116">
        <f t="shared" ref="BH133:BH196" si="102">IF(MONTH($B133)=1,IF($E133="Banque",$D133,0),0)</f>
        <v>0</v>
      </c>
      <c r="BI133" s="116">
        <f t="shared" ref="BI133:BI196" si="103">IF(MONTH($B133)=2,IF($E133="Banque",$D133,0),0)</f>
        <v>0</v>
      </c>
      <c r="BJ133" s="116">
        <f t="shared" ref="BJ133:BJ196" si="104">IF(MONTH($B133)=3,IF($E133="Banque",$D133,0),0)</f>
        <v>0</v>
      </c>
      <c r="BK133" s="116">
        <f t="shared" ref="BK133:BK196" si="105">IF(MONTH($B133)=4,IF($E133="Banque",$D133,0),0)</f>
        <v>0</v>
      </c>
      <c r="BL133" s="116">
        <f t="shared" ref="BL133:BL196" si="106">IF(MONTH($B133)=5,IF($E133="Banque",$D133,0),0)</f>
        <v>0</v>
      </c>
      <c r="BM133" s="116">
        <f t="shared" ref="BM133:BM196" si="107">IF(MONTH($B133)=6,IF($E133="Banque",$D133,0),0)</f>
        <v>0</v>
      </c>
      <c r="BN133" s="116">
        <f t="shared" ref="BN133:BN196" si="108">IF(MONTH($B133)=7,IF($E133="Banque",$D133,0),0)</f>
        <v>0</v>
      </c>
      <c r="BO133" s="116">
        <f t="shared" ref="BO133:BO196" si="109">IF(MONTH($B133)=8,IF($E133="Banque",$D133,0),0)</f>
        <v>0</v>
      </c>
      <c r="BP133" s="116">
        <f t="shared" ref="BP133:BP196" si="110">IF(MONTH($B133)=9,IF($E133="Banque",$D133,0),0)</f>
        <v>0</v>
      </c>
      <c r="BQ133" s="116">
        <f t="shared" ref="BQ133:BQ196" si="111">IF(MONTH($B133)=10,IF($E133="Banque",$D133,0),0)</f>
        <v>0</v>
      </c>
      <c r="BR133" s="116">
        <f t="shared" ref="BR133:BR196" si="112">IF(MONTH($B133)=11,IF($E133="Banque",$D133,0),0)</f>
        <v>0</v>
      </c>
      <c r="BS133" s="116">
        <f t="shared" ref="BS133:BS196" si="113">IF(MONTH($B133)=12,IF($E133="Banque",$D133,0),0)</f>
        <v>0</v>
      </c>
    </row>
    <row r="134" spans="6:71">
      <c r="F134" s="109"/>
      <c r="J134" s="110" t="str">
        <f t="shared" si="89"/>
        <v>Transferts</v>
      </c>
      <c r="K134" s="116">
        <f>IF(MONTH($B134)=1,IF($G134=Paramètres!F$22,$D134,0),0)</f>
        <v>0</v>
      </c>
      <c r="L134" s="116">
        <f>IF(MONTH($B134)=2,IF($G134=Paramètres!$F$22,$D134,0),0)</f>
        <v>0</v>
      </c>
      <c r="M134" s="116">
        <f>IF(MONTH($B134)=3,IF($G134=Paramètres!$F$22,$D134,0),0)</f>
        <v>0</v>
      </c>
      <c r="N134" s="116">
        <f>IF(MONTH($B134)=4,IF($G134=Paramètres!$F$22,$D134,0),0)</f>
        <v>0</v>
      </c>
      <c r="O134" s="116">
        <f>IF(MONTH($B134)=5,IF($G134=Paramètres!$F$22,$D134,0),0)</f>
        <v>0</v>
      </c>
      <c r="P134" s="116">
        <f>IF(MONTH($B134)=6,IF($G134=Paramètres!$F$22,$D134,0),0)</f>
        <v>0</v>
      </c>
      <c r="Q134" s="116">
        <f>IF(MONTH($B134)=9,IF($G134=Paramètres!$F$22,$D134,0),0)</f>
        <v>0</v>
      </c>
      <c r="R134" s="116">
        <f>IF(MONTH($B134)=10,IF($G134=Paramètres!$F$22,$D134,0),0)</f>
        <v>0</v>
      </c>
      <c r="S134" s="116">
        <f>IF(MONTH($B134)=11,IF($G134=Paramètres!$F$22,$D134,0),0)</f>
        <v>0</v>
      </c>
      <c r="T134" s="116">
        <f>IF(MONTH($B134)=30,IF($G134=Paramètres!$F$22,$D134,0),0)</f>
        <v>0</v>
      </c>
      <c r="U134" s="116">
        <f>IF(MONTH($A134)=11,IF($G134=Paramètres!$D$22,$D134,0),0)</f>
        <v>0</v>
      </c>
      <c r="V134" s="116">
        <f>IF(MONTH($A134)=12,IF($G134=Paramètres!$D$22,$D134,0),0)</f>
        <v>0</v>
      </c>
      <c r="W134" s="116">
        <f>IF(MONTH($A134)=2,IF($G134=Paramètres!$D$22,$D134,0),0)</f>
        <v>0</v>
      </c>
      <c r="X134" s="116">
        <f>IF(MONTH($A134)=4,IF($G134=Paramètres!$D$22,$D134,0),0)</f>
        <v>0</v>
      </c>
      <c r="Y134" s="116">
        <f>IF($G134=Paramètres!D$21,$D134,0)</f>
        <v>0</v>
      </c>
      <c r="Z134" s="116">
        <f>IF($G134=Paramètres!D$24,$D134,0)</f>
        <v>0</v>
      </c>
      <c r="AA134" s="116">
        <f>IF($G134=Paramètres!D$23,$D134,0)</f>
        <v>0</v>
      </c>
      <c r="AB134" s="116">
        <f>IF($G134=Paramètres!D$25,$D134,0)</f>
        <v>0</v>
      </c>
      <c r="AC134" s="116">
        <f>IF($G134=Paramètres!D$26,$D134,0)</f>
        <v>0</v>
      </c>
      <c r="AD134" s="116">
        <f>IF($G134=Paramètres!D$27,$D134,0)</f>
        <v>0</v>
      </c>
      <c r="AE134" s="116">
        <f>IF($G134=Paramètres!D$28,$D134,0)</f>
        <v>0</v>
      </c>
      <c r="AF134" s="116">
        <f>IF($G134=Paramètres!D$29,$D134,0)</f>
        <v>0</v>
      </c>
      <c r="AG134" s="116">
        <f>IF($G134=Paramètres!E$21,$D134,0)</f>
        <v>0</v>
      </c>
      <c r="AH134" s="116">
        <f>IF($G134=Paramètres!E$22,$D134,0)</f>
        <v>0</v>
      </c>
      <c r="AI134" s="116">
        <f>IF($G134=Paramètres!E$23,$D134,0)</f>
        <v>0</v>
      </c>
      <c r="AJ134" s="116">
        <f>IF($G134=Paramètres!E$24,$D134,0)</f>
        <v>0</v>
      </c>
      <c r="AK134" s="116">
        <f>IF($G134=Paramètres!E$25,$D134,0)</f>
        <v>0</v>
      </c>
      <c r="AL134" s="116">
        <f>IF($G134=Paramètres!F$21,$D134,0)</f>
        <v>0</v>
      </c>
      <c r="AM134" s="116">
        <f>IF($G134=Paramètres!F$22,$D134,0)</f>
        <v>0</v>
      </c>
      <c r="AN134" s="116">
        <f>IF($G134=Paramètres!F$23,$D134,0)</f>
        <v>0</v>
      </c>
      <c r="AO134" s="116">
        <f>IF($G134=Paramètres!F$24,$D134,0)</f>
        <v>0</v>
      </c>
      <c r="AP134" s="116">
        <f t="shared" si="86"/>
        <v>0</v>
      </c>
      <c r="AQ134" s="116">
        <f t="shared" si="87"/>
        <v>0</v>
      </c>
      <c r="AR134" s="116">
        <f>IF($G134=Paramètres!I$21,$D134,0)</f>
        <v>0</v>
      </c>
      <c r="AS134" s="116">
        <f>IF($G134=Paramètres!I$22,$D134,0)</f>
        <v>0</v>
      </c>
      <c r="AT134" s="116">
        <f>IF($G134=Paramètres!I$23,$D134,0)</f>
        <v>0</v>
      </c>
      <c r="AU134" s="116">
        <f t="shared" si="88"/>
        <v>0</v>
      </c>
      <c r="AV134" s="116">
        <f t="shared" si="90"/>
        <v>0</v>
      </c>
      <c r="AW134" s="116">
        <f t="shared" si="91"/>
        <v>0</v>
      </c>
      <c r="AX134" s="116">
        <f t="shared" si="92"/>
        <v>0</v>
      </c>
      <c r="AY134" s="116">
        <f t="shared" si="93"/>
        <v>0</v>
      </c>
      <c r="AZ134" s="116">
        <f t="shared" si="94"/>
        <v>0</v>
      </c>
      <c r="BA134" s="116">
        <f t="shared" si="95"/>
        <v>0</v>
      </c>
      <c r="BB134" s="116">
        <f t="shared" si="96"/>
        <v>0</v>
      </c>
      <c r="BC134" s="116">
        <f t="shared" si="97"/>
        <v>0</v>
      </c>
      <c r="BD134" s="116">
        <f t="shared" si="98"/>
        <v>0</v>
      </c>
      <c r="BE134" s="116">
        <f t="shared" si="99"/>
        <v>0</v>
      </c>
      <c r="BF134" s="116">
        <f t="shared" si="100"/>
        <v>0</v>
      </c>
      <c r="BG134" s="116">
        <f t="shared" si="101"/>
        <v>0</v>
      </c>
      <c r="BH134" s="116">
        <f t="shared" si="102"/>
        <v>0</v>
      </c>
      <c r="BI134" s="116">
        <f t="shared" si="103"/>
        <v>0</v>
      </c>
      <c r="BJ134" s="116">
        <f t="shared" si="104"/>
        <v>0</v>
      </c>
      <c r="BK134" s="116">
        <f t="shared" si="105"/>
        <v>0</v>
      </c>
      <c r="BL134" s="116">
        <f t="shared" si="106"/>
        <v>0</v>
      </c>
      <c r="BM134" s="116">
        <f t="shared" si="107"/>
        <v>0</v>
      </c>
      <c r="BN134" s="116">
        <f t="shared" si="108"/>
        <v>0</v>
      </c>
      <c r="BO134" s="116">
        <f t="shared" si="109"/>
        <v>0</v>
      </c>
      <c r="BP134" s="116">
        <f t="shared" si="110"/>
        <v>0</v>
      </c>
      <c r="BQ134" s="116">
        <f t="shared" si="111"/>
        <v>0</v>
      </c>
      <c r="BR134" s="116">
        <f t="shared" si="112"/>
        <v>0</v>
      </c>
      <c r="BS134" s="116">
        <f t="shared" si="113"/>
        <v>0</v>
      </c>
    </row>
    <row r="135" spans="6:71">
      <c r="F135" s="109"/>
      <c r="J135" s="110" t="str">
        <f t="shared" si="89"/>
        <v>Transferts</v>
      </c>
      <c r="K135" s="116">
        <f>IF(MONTH($B135)=1,IF($G135=Paramètres!F$22,$D135,0),0)</f>
        <v>0</v>
      </c>
      <c r="L135" s="116">
        <f>IF(MONTH($B135)=2,IF($G135=Paramètres!$F$22,$D135,0),0)</f>
        <v>0</v>
      </c>
      <c r="M135" s="116">
        <f>IF(MONTH($B135)=3,IF($G135=Paramètres!$F$22,$D135,0),0)</f>
        <v>0</v>
      </c>
      <c r="N135" s="116">
        <f>IF(MONTH($B135)=4,IF($G135=Paramètres!$F$22,$D135,0),0)</f>
        <v>0</v>
      </c>
      <c r="O135" s="116">
        <f>IF(MONTH($B135)=5,IF($G135=Paramètres!$F$22,$D135,0),0)</f>
        <v>0</v>
      </c>
      <c r="P135" s="116">
        <f>IF(MONTH($B135)=6,IF($G135=Paramètres!$F$22,$D135,0),0)</f>
        <v>0</v>
      </c>
      <c r="Q135" s="116">
        <f>IF(MONTH($B135)=9,IF($G135=Paramètres!$F$22,$D135,0),0)</f>
        <v>0</v>
      </c>
      <c r="R135" s="116">
        <f>IF(MONTH($B135)=10,IF($G135=Paramètres!$F$22,$D135,0),0)</f>
        <v>0</v>
      </c>
      <c r="S135" s="116">
        <f>IF(MONTH($B135)=11,IF($G135=Paramètres!$F$22,$D135,0),0)</f>
        <v>0</v>
      </c>
      <c r="T135" s="116">
        <f>IF(MONTH($B135)=30,IF($G135=Paramètres!$F$22,$D135,0),0)</f>
        <v>0</v>
      </c>
      <c r="U135" s="116">
        <f>IF(MONTH($A135)=11,IF($G135=Paramètres!$D$22,$D135,0),0)</f>
        <v>0</v>
      </c>
      <c r="V135" s="116">
        <f>IF(MONTH($A135)=12,IF($G135=Paramètres!$D$22,$D135,0),0)</f>
        <v>0</v>
      </c>
      <c r="W135" s="116">
        <f>IF(MONTH($A135)=2,IF($G135=Paramètres!$D$22,$D135,0),0)</f>
        <v>0</v>
      </c>
      <c r="X135" s="116">
        <f>IF(MONTH($A135)=4,IF($G135=Paramètres!$D$22,$D135,0),0)</f>
        <v>0</v>
      </c>
      <c r="Y135" s="116">
        <f>IF($G135=Paramètres!D$21,$D135,0)</f>
        <v>0</v>
      </c>
      <c r="Z135" s="116">
        <f>IF($G135=Paramètres!D$24,$D135,0)</f>
        <v>0</v>
      </c>
      <c r="AA135" s="116">
        <f>IF($G135=Paramètres!D$23,$D135,0)</f>
        <v>0</v>
      </c>
      <c r="AB135" s="116">
        <f>IF($G135=Paramètres!D$25,$D135,0)</f>
        <v>0</v>
      </c>
      <c r="AC135" s="116">
        <f>IF($G135=Paramètres!D$26,$D135,0)</f>
        <v>0</v>
      </c>
      <c r="AD135" s="116">
        <f>IF($G135=Paramètres!D$27,$D135,0)</f>
        <v>0</v>
      </c>
      <c r="AE135" s="116">
        <f>IF($G135=Paramètres!D$28,$D135,0)</f>
        <v>0</v>
      </c>
      <c r="AF135" s="116">
        <f>IF($G135=Paramètres!D$29,$D135,0)</f>
        <v>0</v>
      </c>
      <c r="AG135" s="116">
        <f>IF($G135=Paramètres!E$21,$D135,0)</f>
        <v>0</v>
      </c>
      <c r="AH135" s="116">
        <f>IF($G135=Paramètres!E$22,$D135,0)</f>
        <v>0</v>
      </c>
      <c r="AI135" s="116">
        <f>IF($G135=Paramètres!E$23,$D135,0)</f>
        <v>0</v>
      </c>
      <c r="AJ135" s="116">
        <f>IF($G135=Paramètres!E$24,$D135,0)</f>
        <v>0</v>
      </c>
      <c r="AK135" s="116">
        <f>IF($G135=Paramètres!E$25,$D135,0)</f>
        <v>0</v>
      </c>
      <c r="AL135" s="116">
        <f>IF($G135=Paramètres!F$21,$D135,0)</f>
        <v>0</v>
      </c>
      <c r="AM135" s="116">
        <f>IF($G135=Paramètres!F$22,$D135,0)</f>
        <v>0</v>
      </c>
      <c r="AN135" s="116">
        <f>IF($G135=Paramètres!F$23,$D135,0)</f>
        <v>0</v>
      </c>
      <c r="AO135" s="116">
        <f>IF($G135=Paramètres!F$24,$D135,0)</f>
        <v>0</v>
      </c>
      <c r="AP135" s="116">
        <f t="shared" si="86"/>
        <v>0</v>
      </c>
      <c r="AQ135" s="116">
        <f t="shared" si="87"/>
        <v>0</v>
      </c>
      <c r="AR135" s="116">
        <f>IF($G135=Paramètres!I$21,$D135,0)</f>
        <v>0</v>
      </c>
      <c r="AS135" s="116">
        <f>IF($G135=Paramètres!I$22,$D135,0)</f>
        <v>0</v>
      </c>
      <c r="AT135" s="116">
        <f>IF($G135=Paramètres!I$23,$D135,0)</f>
        <v>0</v>
      </c>
      <c r="AU135" s="116">
        <f t="shared" si="88"/>
        <v>0</v>
      </c>
      <c r="AV135" s="116">
        <f t="shared" si="90"/>
        <v>0</v>
      </c>
      <c r="AW135" s="116">
        <f t="shared" si="91"/>
        <v>0</v>
      </c>
      <c r="AX135" s="116">
        <f t="shared" si="92"/>
        <v>0</v>
      </c>
      <c r="AY135" s="116">
        <f t="shared" si="93"/>
        <v>0</v>
      </c>
      <c r="AZ135" s="116">
        <f t="shared" si="94"/>
        <v>0</v>
      </c>
      <c r="BA135" s="116">
        <f t="shared" si="95"/>
        <v>0</v>
      </c>
      <c r="BB135" s="116">
        <f t="shared" si="96"/>
        <v>0</v>
      </c>
      <c r="BC135" s="116">
        <f t="shared" si="97"/>
        <v>0</v>
      </c>
      <c r="BD135" s="116">
        <f t="shared" si="98"/>
        <v>0</v>
      </c>
      <c r="BE135" s="116">
        <f t="shared" si="99"/>
        <v>0</v>
      </c>
      <c r="BF135" s="116">
        <f t="shared" si="100"/>
        <v>0</v>
      </c>
      <c r="BG135" s="116">
        <f t="shared" si="101"/>
        <v>0</v>
      </c>
      <c r="BH135" s="116">
        <f t="shared" si="102"/>
        <v>0</v>
      </c>
      <c r="BI135" s="116">
        <f t="shared" si="103"/>
        <v>0</v>
      </c>
      <c r="BJ135" s="116">
        <f t="shared" si="104"/>
        <v>0</v>
      </c>
      <c r="BK135" s="116">
        <f t="shared" si="105"/>
        <v>0</v>
      </c>
      <c r="BL135" s="116">
        <f t="shared" si="106"/>
        <v>0</v>
      </c>
      <c r="BM135" s="116">
        <f t="shared" si="107"/>
        <v>0</v>
      </c>
      <c r="BN135" s="116">
        <f t="shared" si="108"/>
        <v>0</v>
      </c>
      <c r="BO135" s="116">
        <f t="shared" si="109"/>
        <v>0</v>
      </c>
      <c r="BP135" s="116">
        <f t="shared" si="110"/>
        <v>0</v>
      </c>
      <c r="BQ135" s="116">
        <f t="shared" si="111"/>
        <v>0</v>
      </c>
      <c r="BR135" s="116">
        <f t="shared" si="112"/>
        <v>0</v>
      </c>
      <c r="BS135" s="116">
        <f t="shared" si="113"/>
        <v>0</v>
      </c>
    </row>
    <row r="136" spans="6:71">
      <c r="F136" s="109"/>
      <c r="J136" s="110" t="str">
        <f t="shared" si="89"/>
        <v>Transferts</v>
      </c>
      <c r="K136" s="116">
        <f>IF(MONTH($B136)=1,IF($G136=Paramètres!F$22,$D136,0),0)</f>
        <v>0</v>
      </c>
      <c r="L136" s="116">
        <f>IF(MONTH($B136)=2,IF($G136=Paramètres!$F$22,$D136,0),0)</f>
        <v>0</v>
      </c>
      <c r="M136" s="116">
        <f>IF(MONTH($B136)=3,IF($G136=Paramètres!$F$22,$D136,0),0)</f>
        <v>0</v>
      </c>
      <c r="N136" s="116">
        <f>IF(MONTH($B136)=4,IF($G136=Paramètres!$F$22,$D136,0),0)</f>
        <v>0</v>
      </c>
      <c r="O136" s="116">
        <f>IF(MONTH($B136)=5,IF($G136=Paramètres!$F$22,$D136,0),0)</f>
        <v>0</v>
      </c>
      <c r="P136" s="116">
        <f>IF(MONTH($B136)=6,IF($G136=Paramètres!$F$22,$D136,0),0)</f>
        <v>0</v>
      </c>
      <c r="Q136" s="116">
        <f>IF(MONTH($B136)=9,IF($G136=Paramètres!$F$22,$D136,0),0)</f>
        <v>0</v>
      </c>
      <c r="R136" s="116">
        <f>IF(MONTH($B136)=10,IF($G136=Paramètres!$F$22,$D136,0),0)</f>
        <v>0</v>
      </c>
      <c r="S136" s="116">
        <f>IF(MONTH($B136)=11,IF($G136=Paramètres!$F$22,$D136,0),0)</f>
        <v>0</v>
      </c>
      <c r="T136" s="116">
        <f>IF(MONTH($B136)=30,IF($G136=Paramètres!$F$22,$D136,0),0)</f>
        <v>0</v>
      </c>
      <c r="U136" s="116">
        <f>IF(MONTH($A136)=11,IF($G136=Paramètres!$D$22,$D136,0),0)</f>
        <v>0</v>
      </c>
      <c r="V136" s="116">
        <f>IF(MONTH($A136)=12,IF($G136=Paramètres!$D$22,$D136,0),0)</f>
        <v>0</v>
      </c>
      <c r="W136" s="116">
        <f>IF(MONTH($A136)=2,IF($G136=Paramètres!$D$22,$D136,0),0)</f>
        <v>0</v>
      </c>
      <c r="X136" s="116">
        <f>IF(MONTH($A136)=4,IF($G136=Paramètres!$D$22,$D136,0),0)</f>
        <v>0</v>
      </c>
      <c r="Y136" s="116">
        <f>IF($G136=Paramètres!D$21,$D136,0)</f>
        <v>0</v>
      </c>
      <c r="Z136" s="116">
        <f>IF($G136=Paramètres!D$24,$D136,0)</f>
        <v>0</v>
      </c>
      <c r="AA136" s="116">
        <f>IF($G136=Paramètres!D$23,$D136,0)</f>
        <v>0</v>
      </c>
      <c r="AB136" s="116">
        <f>IF($G136=Paramètres!D$25,$D136,0)</f>
        <v>0</v>
      </c>
      <c r="AC136" s="116">
        <f>IF($G136=Paramètres!D$26,$D136,0)</f>
        <v>0</v>
      </c>
      <c r="AD136" s="116">
        <f>IF($G136=Paramètres!D$27,$D136,0)</f>
        <v>0</v>
      </c>
      <c r="AE136" s="116">
        <f>IF($G136=Paramètres!D$28,$D136,0)</f>
        <v>0</v>
      </c>
      <c r="AF136" s="116">
        <f>IF($G136=Paramètres!D$29,$D136,0)</f>
        <v>0</v>
      </c>
      <c r="AG136" s="116">
        <f>IF($G136=Paramètres!E$21,$D136,0)</f>
        <v>0</v>
      </c>
      <c r="AH136" s="116">
        <f>IF($G136=Paramètres!E$22,$D136,0)</f>
        <v>0</v>
      </c>
      <c r="AI136" s="116">
        <f>IF($G136=Paramètres!E$23,$D136,0)</f>
        <v>0</v>
      </c>
      <c r="AJ136" s="116">
        <f>IF($G136=Paramètres!E$24,$D136,0)</f>
        <v>0</v>
      </c>
      <c r="AK136" s="116">
        <f>IF($G136=Paramètres!E$25,$D136,0)</f>
        <v>0</v>
      </c>
      <c r="AL136" s="116">
        <f>IF($G136=Paramètres!F$21,$D136,0)</f>
        <v>0</v>
      </c>
      <c r="AM136" s="116">
        <f>IF($G136=Paramètres!F$22,$D136,0)</f>
        <v>0</v>
      </c>
      <c r="AN136" s="116">
        <f>IF($G136=Paramètres!F$23,$D136,0)</f>
        <v>0</v>
      </c>
      <c r="AO136" s="116">
        <f>IF($G136=Paramètres!F$24,$D136,0)</f>
        <v>0</v>
      </c>
      <c r="AP136" s="116">
        <f t="shared" si="86"/>
        <v>0</v>
      </c>
      <c r="AQ136" s="116">
        <f t="shared" si="87"/>
        <v>0</v>
      </c>
      <c r="AR136" s="116">
        <f>IF($G136=Paramètres!I$21,$D136,0)</f>
        <v>0</v>
      </c>
      <c r="AS136" s="116">
        <f>IF($G136=Paramètres!I$22,$D136,0)</f>
        <v>0</v>
      </c>
      <c r="AT136" s="116">
        <f>IF($G136=Paramètres!I$23,$D136,0)</f>
        <v>0</v>
      </c>
      <c r="AU136" s="116">
        <f t="shared" si="88"/>
        <v>0</v>
      </c>
      <c r="AV136" s="116">
        <f t="shared" si="90"/>
        <v>0</v>
      </c>
      <c r="AW136" s="116">
        <f t="shared" si="91"/>
        <v>0</v>
      </c>
      <c r="AX136" s="116">
        <f t="shared" si="92"/>
        <v>0</v>
      </c>
      <c r="AY136" s="116">
        <f t="shared" si="93"/>
        <v>0</v>
      </c>
      <c r="AZ136" s="116">
        <f t="shared" si="94"/>
        <v>0</v>
      </c>
      <c r="BA136" s="116">
        <f t="shared" si="95"/>
        <v>0</v>
      </c>
      <c r="BB136" s="116">
        <f t="shared" si="96"/>
        <v>0</v>
      </c>
      <c r="BC136" s="116">
        <f t="shared" si="97"/>
        <v>0</v>
      </c>
      <c r="BD136" s="116">
        <f t="shared" si="98"/>
        <v>0</v>
      </c>
      <c r="BE136" s="116">
        <f t="shared" si="99"/>
        <v>0</v>
      </c>
      <c r="BF136" s="116">
        <f t="shared" si="100"/>
        <v>0</v>
      </c>
      <c r="BG136" s="116">
        <f t="shared" si="101"/>
        <v>0</v>
      </c>
      <c r="BH136" s="116">
        <f t="shared" si="102"/>
        <v>0</v>
      </c>
      <c r="BI136" s="116">
        <f t="shared" si="103"/>
        <v>0</v>
      </c>
      <c r="BJ136" s="116">
        <f t="shared" si="104"/>
        <v>0</v>
      </c>
      <c r="BK136" s="116">
        <f t="shared" si="105"/>
        <v>0</v>
      </c>
      <c r="BL136" s="116">
        <f t="shared" si="106"/>
        <v>0</v>
      </c>
      <c r="BM136" s="116">
        <f t="shared" si="107"/>
        <v>0</v>
      </c>
      <c r="BN136" s="116">
        <f t="shared" si="108"/>
        <v>0</v>
      </c>
      <c r="BO136" s="116">
        <f t="shared" si="109"/>
        <v>0</v>
      </c>
      <c r="BP136" s="116">
        <f t="shared" si="110"/>
        <v>0</v>
      </c>
      <c r="BQ136" s="116">
        <f t="shared" si="111"/>
        <v>0</v>
      </c>
      <c r="BR136" s="116">
        <f t="shared" si="112"/>
        <v>0</v>
      </c>
      <c r="BS136" s="116">
        <f t="shared" si="113"/>
        <v>0</v>
      </c>
    </row>
    <row r="137" spans="6:71">
      <c r="F137" s="109"/>
      <c r="J137" s="110" t="str">
        <f t="shared" si="89"/>
        <v>Transferts</v>
      </c>
      <c r="K137" s="116">
        <f>IF(MONTH($B137)=1,IF($G137=Paramètres!F$22,$D137,0),0)</f>
        <v>0</v>
      </c>
      <c r="L137" s="116">
        <f>IF(MONTH($B137)=2,IF($G137=Paramètres!$F$22,$D137,0),0)</f>
        <v>0</v>
      </c>
      <c r="M137" s="116">
        <f>IF(MONTH($B137)=3,IF($G137=Paramètres!$F$22,$D137,0),0)</f>
        <v>0</v>
      </c>
      <c r="N137" s="116">
        <f>IF(MONTH($B137)=4,IF($G137=Paramètres!$F$22,$D137,0),0)</f>
        <v>0</v>
      </c>
      <c r="O137" s="116">
        <f>IF(MONTH($B137)=5,IF($G137=Paramètres!$F$22,$D137,0),0)</f>
        <v>0</v>
      </c>
      <c r="P137" s="116">
        <f>IF(MONTH($B137)=6,IF($G137=Paramètres!$F$22,$D137,0),0)</f>
        <v>0</v>
      </c>
      <c r="Q137" s="116">
        <f>IF(MONTH($B137)=9,IF($G137=Paramètres!$F$22,$D137,0),0)</f>
        <v>0</v>
      </c>
      <c r="R137" s="116">
        <f>IF(MONTH($B137)=10,IF($G137=Paramètres!$F$22,$D137,0),0)</f>
        <v>0</v>
      </c>
      <c r="S137" s="116">
        <f>IF(MONTH($B137)=11,IF($G137=Paramètres!$F$22,$D137,0),0)</f>
        <v>0</v>
      </c>
      <c r="T137" s="116">
        <f>IF(MONTH($B137)=30,IF($G137=Paramètres!$F$22,$D137,0),0)</f>
        <v>0</v>
      </c>
      <c r="U137" s="116">
        <f>IF(MONTH($A137)=11,IF($G137=Paramètres!$D$22,$D137,0),0)</f>
        <v>0</v>
      </c>
      <c r="V137" s="116">
        <f>IF(MONTH($A137)=12,IF($G137=Paramètres!$D$22,$D137,0),0)</f>
        <v>0</v>
      </c>
      <c r="W137" s="116">
        <f>IF(MONTH($A137)=2,IF($G137=Paramètres!$D$22,$D137,0),0)</f>
        <v>0</v>
      </c>
      <c r="X137" s="116">
        <f>IF(MONTH($A137)=4,IF($G137=Paramètres!$D$22,$D137,0),0)</f>
        <v>0</v>
      </c>
      <c r="Y137" s="116">
        <f>IF($G137=Paramètres!D$21,$D137,0)</f>
        <v>0</v>
      </c>
      <c r="Z137" s="116">
        <f>IF($G137=Paramètres!D$24,$D137,0)</f>
        <v>0</v>
      </c>
      <c r="AA137" s="116">
        <f>IF($G137=Paramètres!D$23,$D137,0)</f>
        <v>0</v>
      </c>
      <c r="AB137" s="116">
        <f>IF($G137=Paramètres!D$25,$D137,0)</f>
        <v>0</v>
      </c>
      <c r="AC137" s="116">
        <f>IF($G137=Paramètres!D$26,$D137,0)</f>
        <v>0</v>
      </c>
      <c r="AD137" s="116">
        <f>IF($G137=Paramètres!D$27,$D137,0)</f>
        <v>0</v>
      </c>
      <c r="AE137" s="116">
        <f>IF($G137=Paramètres!D$28,$D137,0)</f>
        <v>0</v>
      </c>
      <c r="AF137" s="116">
        <f>IF($G137=Paramètres!D$29,$D137,0)</f>
        <v>0</v>
      </c>
      <c r="AG137" s="116">
        <f>IF($G137=Paramètres!E$21,$D137,0)</f>
        <v>0</v>
      </c>
      <c r="AH137" s="116">
        <f>IF($G137=Paramètres!E$22,$D137,0)</f>
        <v>0</v>
      </c>
      <c r="AI137" s="116">
        <f>IF($G137=Paramètres!E$23,$D137,0)</f>
        <v>0</v>
      </c>
      <c r="AJ137" s="116">
        <f>IF($G137=Paramètres!E$24,$D137,0)</f>
        <v>0</v>
      </c>
      <c r="AK137" s="116">
        <f>IF($G137=Paramètres!E$25,$D137,0)</f>
        <v>0</v>
      </c>
      <c r="AL137" s="116">
        <f>IF($G137=Paramètres!F$21,$D137,0)</f>
        <v>0</v>
      </c>
      <c r="AM137" s="116">
        <f>IF($G137=Paramètres!F$22,$D137,0)</f>
        <v>0</v>
      </c>
      <c r="AN137" s="116">
        <f>IF($G137=Paramètres!F$23,$D137,0)</f>
        <v>0</v>
      </c>
      <c r="AO137" s="116">
        <f>IF($G137=Paramètres!F$24,$D137,0)</f>
        <v>0</v>
      </c>
      <c r="AP137" s="116">
        <f t="shared" si="86"/>
        <v>0</v>
      </c>
      <c r="AQ137" s="116">
        <f t="shared" si="87"/>
        <v>0</v>
      </c>
      <c r="AR137" s="116">
        <f>IF($G137=Paramètres!I$21,$D137,0)</f>
        <v>0</v>
      </c>
      <c r="AS137" s="116">
        <f>IF($G137=Paramètres!I$22,$D137,0)</f>
        <v>0</v>
      </c>
      <c r="AT137" s="116">
        <f>IF($G137=Paramètres!I$23,$D137,0)</f>
        <v>0</v>
      </c>
      <c r="AU137" s="116">
        <f t="shared" si="88"/>
        <v>0</v>
      </c>
      <c r="AV137" s="116">
        <f t="shared" si="90"/>
        <v>0</v>
      </c>
      <c r="AW137" s="116">
        <f t="shared" si="91"/>
        <v>0</v>
      </c>
      <c r="AX137" s="116">
        <f t="shared" si="92"/>
        <v>0</v>
      </c>
      <c r="AY137" s="116">
        <f t="shared" si="93"/>
        <v>0</v>
      </c>
      <c r="AZ137" s="116">
        <f t="shared" si="94"/>
        <v>0</v>
      </c>
      <c r="BA137" s="116">
        <f t="shared" si="95"/>
        <v>0</v>
      </c>
      <c r="BB137" s="116">
        <f t="shared" si="96"/>
        <v>0</v>
      </c>
      <c r="BC137" s="116">
        <f t="shared" si="97"/>
        <v>0</v>
      </c>
      <c r="BD137" s="116">
        <f t="shared" si="98"/>
        <v>0</v>
      </c>
      <c r="BE137" s="116">
        <f t="shared" si="99"/>
        <v>0</v>
      </c>
      <c r="BF137" s="116">
        <f t="shared" si="100"/>
        <v>0</v>
      </c>
      <c r="BG137" s="116">
        <f t="shared" si="101"/>
        <v>0</v>
      </c>
      <c r="BH137" s="116">
        <f t="shared" si="102"/>
        <v>0</v>
      </c>
      <c r="BI137" s="116">
        <f t="shared" si="103"/>
        <v>0</v>
      </c>
      <c r="BJ137" s="116">
        <f t="shared" si="104"/>
        <v>0</v>
      </c>
      <c r="BK137" s="116">
        <f t="shared" si="105"/>
        <v>0</v>
      </c>
      <c r="BL137" s="116">
        <f t="shared" si="106"/>
        <v>0</v>
      </c>
      <c r="BM137" s="116">
        <f t="shared" si="107"/>
        <v>0</v>
      </c>
      <c r="BN137" s="116">
        <f t="shared" si="108"/>
        <v>0</v>
      </c>
      <c r="BO137" s="116">
        <f t="shared" si="109"/>
        <v>0</v>
      </c>
      <c r="BP137" s="116">
        <f t="shared" si="110"/>
        <v>0</v>
      </c>
      <c r="BQ137" s="116">
        <f t="shared" si="111"/>
        <v>0</v>
      </c>
      <c r="BR137" s="116">
        <f t="shared" si="112"/>
        <v>0</v>
      </c>
      <c r="BS137" s="116">
        <f t="shared" si="113"/>
        <v>0</v>
      </c>
    </row>
    <row r="138" spans="6:71">
      <c r="F138" s="109"/>
      <c r="J138" s="110" t="str">
        <f t="shared" si="89"/>
        <v>Transferts</v>
      </c>
      <c r="K138" s="116">
        <f>IF(MONTH($B138)=1,IF($G138=Paramètres!F$22,$D138,0),0)</f>
        <v>0</v>
      </c>
      <c r="L138" s="116">
        <f>IF(MONTH($B138)=2,IF($G138=Paramètres!$F$22,$D138,0),0)</f>
        <v>0</v>
      </c>
      <c r="M138" s="116">
        <f>IF(MONTH($B138)=3,IF($G138=Paramètres!$F$22,$D138,0),0)</f>
        <v>0</v>
      </c>
      <c r="N138" s="116">
        <f>IF(MONTH($B138)=4,IF($G138=Paramètres!$F$22,$D138,0),0)</f>
        <v>0</v>
      </c>
      <c r="O138" s="116">
        <f>IF(MONTH($B138)=5,IF($G138=Paramètres!$F$22,$D138,0),0)</f>
        <v>0</v>
      </c>
      <c r="P138" s="116">
        <f>IF(MONTH($B138)=6,IF($G138=Paramètres!$F$22,$D138,0),0)</f>
        <v>0</v>
      </c>
      <c r="Q138" s="116">
        <f>IF(MONTH($B138)=9,IF($G138=Paramètres!$F$22,$D138,0),0)</f>
        <v>0</v>
      </c>
      <c r="R138" s="116">
        <f>IF(MONTH($B138)=10,IF($G138=Paramètres!$F$22,$D138,0),0)</f>
        <v>0</v>
      </c>
      <c r="S138" s="116">
        <f>IF(MONTH($B138)=11,IF($G138=Paramètres!$F$22,$D138,0),0)</f>
        <v>0</v>
      </c>
      <c r="T138" s="116">
        <f>IF(MONTH($B138)=30,IF($G138=Paramètres!$F$22,$D138,0),0)</f>
        <v>0</v>
      </c>
      <c r="U138" s="116">
        <f>IF(MONTH($A138)=11,IF($G138=Paramètres!$D$22,$D138,0),0)</f>
        <v>0</v>
      </c>
      <c r="V138" s="116">
        <f>IF(MONTH($A138)=12,IF($G138=Paramètres!$D$22,$D138,0),0)</f>
        <v>0</v>
      </c>
      <c r="W138" s="116">
        <f>IF(MONTH($A138)=2,IF($G138=Paramètres!$D$22,$D138,0),0)</f>
        <v>0</v>
      </c>
      <c r="X138" s="116">
        <f>IF(MONTH($A138)=4,IF($G138=Paramètres!$D$22,$D138,0),0)</f>
        <v>0</v>
      </c>
      <c r="Y138" s="116">
        <f>IF($G138=Paramètres!D$21,$D138,0)</f>
        <v>0</v>
      </c>
      <c r="Z138" s="116">
        <f>IF($G138=Paramètres!D$24,$D138,0)</f>
        <v>0</v>
      </c>
      <c r="AA138" s="116">
        <f>IF($G138=Paramètres!D$23,$D138,0)</f>
        <v>0</v>
      </c>
      <c r="AB138" s="116">
        <f>IF($G138=Paramètres!D$25,$D138,0)</f>
        <v>0</v>
      </c>
      <c r="AC138" s="116">
        <f>IF($G138=Paramètres!D$26,$D138,0)</f>
        <v>0</v>
      </c>
      <c r="AD138" s="116">
        <f>IF($G138=Paramètres!D$27,$D138,0)</f>
        <v>0</v>
      </c>
      <c r="AE138" s="116">
        <f>IF($G138=Paramètres!D$28,$D138,0)</f>
        <v>0</v>
      </c>
      <c r="AF138" s="116">
        <f>IF($G138=Paramètres!D$29,$D138,0)</f>
        <v>0</v>
      </c>
      <c r="AG138" s="116">
        <f>IF($G138=Paramètres!E$21,$D138,0)</f>
        <v>0</v>
      </c>
      <c r="AH138" s="116">
        <f>IF($G138=Paramètres!E$22,$D138,0)</f>
        <v>0</v>
      </c>
      <c r="AI138" s="116">
        <f>IF($G138=Paramètres!E$23,$D138,0)</f>
        <v>0</v>
      </c>
      <c r="AJ138" s="116">
        <f>IF($G138=Paramètres!E$24,$D138,0)</f>
        <v>0</v>
      </c>
      <c r="AK138" s="116">
        <f>IF($G138=Paramètres!E$25,$D138,0)</f>
        <v>0</v>
      </c>
      <c r="AL138" s="116">
        <f>IF($G138=Paramètres!F$21,$D138,0)</f>
        <v>0</v>
      </c>
      <c r="AM138" s="116">
        <f>IF($G138=Paramètres!F$22,$D138,0)</f>
        <v>0</v>
      </c>
      <c r="AN138" s="116">
        <f>IF($G138=Paramètres!F$23,$D138,0)</f>
        <v>0</v>
      </c>
      <c r="AO138" s="116">
        <f>IF($G138=Paramètres!F$24,$D138,0)</f>
        <v>0</v>
      </c>
      <c r="AP138" s="116">
        <f t="shared" si="86"/>
        <v>0</v>
      </c>
      <c r="AQ138" s="116">
        <f t="shared" si="87"/>
        <v>0</v>
      </c>
      <c r="AR138" s="116">
        <f>IF($G138=Paramètres!I$21,$D138,0)</f>
        <v>0</v>
      </c>
      <c r="AS138" s="116">
        <f>IF($G138=Paramètres!I$22,$D138,0)</f>
        <v>0</v>
      </c>
      <c r="AT138" s="116">
        <f>IF($G138=Paramètres!I$23,$D138,0)</f>
        <v>0</v>
      </c>
      <c r="AU138" s="116">
        <f t="shared" si="88"/>
        <v>0</v>
      </c>
      <c r="AV138" s="116">
        <f t="shared" si="90"/>
        <v>0</v>
      </c>
      <c r="AW138" s="116">
        <f t="shared" si="91"/>
        <v>0</v>
      </c>
      <c r="AX138" s="116">
        <f t="shared" si="92"/>
        <v>0</v>
      </c>
      <c r="AY138" s="116">
        <f t="shared" si="93"/>
        <v>0</v>
      </c>
      <c r="AZ138" s="116">
        <f t="shared" si="94"/>
        <v>0</v>
      </c>
      <c r="BA138" s="116">
        <f t="shared" si="95"/>
        <v>0</v>
      </c>
      <c r="BB138" s="116">
        <f t="shared" si="96"/>
        <v>0</v>
      </c>
      <c r="BC138" s="116">
        <f t="shared" si="97"/>
        <v>0</v>
      </c>
      <c r="BD138" s="116">
        <f t="shared" si="98"/>
        <v>0</v>
      </c>
      <c r="BE138" s="116">
        <f t="shared" si="99"/>
        <v>0</v>
      </c>
      <c r="BF138" s="116">
        <f t="shared" si="100"/>
        <v>0</v>
      </c>
      <c r="BG138" s="116">
        <f t="shared" si="101"/>
        <v>0</v>
      </c>
      <c r="BH138" s="116">
        <f t="shared" si="102"/>
        <v>0</v>
      </c>
      <c r="BI138" s="116">
        <f t="shared" si="103"/>
        <v>0</v>
      </c>
      <c r="BJ138" s="116">
        <f t="shared" si="104"/>
        <v>0</v>
      </c>
      <c r="BK138" s="116">
        <f t="shared" si="105"/>
        <v>0</v>
      </c>
      <c r="BL138" s="116">
        <f t="shared" si="106"/>
        <v>0</v>
      </c>
      <c r="BM138" s="116">
        <f t="shared" si="107"/>
        <v>0</v>
      </c>
      <c r="BN138" s="116">
        <f t="shared" si="108"/>
        <v>0</v>
      </c>
      <c r="BO138" s="116">
        <f t="shared" si="109"/>
        <v>0</v>
      </c>
      <c r="BP138" s="116">
        <f t="shared" si="110"/>
        <v>0</v>
      </c>
      <c r="BQ138" s="116">
        <f t="shared" si="111"/>
        <v>0</v>
      </c>
      <c r="BR138" s="116">
        <f t="shared" si="112"/>
        <v>0</v>
      </c>
      <c r="BS138" s="116">
        <f t="shared" si="113"/>
        <v>0</v>
      </c>
    </row>
    <row r="139" spans="6:71">
      <c r="F139" s="109"/>
      <c r="J139" s="110" t="str">
        <f t="shared" si="89"/>
        <v>Transferts</v>
      </c>
      <c r="K139" s="116">
        <f>IF(MONTH($B139)=1,IF($G139=Paramètres!F$22,$D139,0),0)</f>
        <v>0</v>
      </c>
      <c r="L139" s="116">
        <f>IF(MONTH($B139)=2,IF($G139=Paramètres!$F$22,$D139,0),0)</f>
        <v>0</v>
      </c>
      <c r="M139" s="116">
        <f>IF(MONTH($B139)=3,IF($G139=Paramètres!$F$22,$D139,0),0)</f>
        <v>0</v>
      </c>
      <c r="N139" s="116">
        <f>IF(MONTH($B139)=4,IF($G139=Paramètres!$F$22,$D139,0),0)</f>
        <v>0</v>
      </c>
      <c r="O139" s="116">
        <f>IF(MONTH($B139)=5,IF($G139=Paramètres!$F$22,$D139,0),0)</f>
        <v>0</v>
      </c>
      <c r="P139" s="116">
        <f>IF(MONTH($B139)=6,IF($G139=Paramètres!$F$22,$D139,0),0)</f>
        <v>0</v>
      </c>
      <c r="Q139" s="116">
        <f>IF(MONTH($B139)=9,IF($G139=Paramètres!$F$22,$D139,0),0)</f>
        <v>0</v>
      </c>
      <c r="R139" s="116">
        <f>IF(MONTH($B139)=10,IF($G139=Paramètres!$F$22,$D139,0),0)</f>
        <v>0</v>
      </c>
      <c r="S139" s="116">
        <f>IF(MONTH($B139)=11,IF($G139=Paramètres!$F$22,$D139,0),0)</f>
        <v>0</v>
      </c>
      <c r="T139" s="116">
        <f>IF(MONTH($B139)=30,IF($G139=Paramètres!$F$22,$D139,0),0)</f>
        <v>0</v>
      </c>
      <c r="U139" s="116">
        <f>IF(MONTH($A139)=11,IF($G139=Paramètres!$D$22,$D139,0),0)</f>
        <v>0</v>
      </c>
      <c r="V139" s="116">
        <f>IF(MONTH($A139)=12,IF($G139=Paramètres!$D$22,$D139,0),0)</f>
        <v>0</v>
      </c>
      <c r="W139" s="116">
        <f>IF(MONTH($A139)=2,IF($G139=Paramètres!$D$22,$D139,0),0)</f>
        <v>0</v>
      </c>
      <c r="X139" s="116">
        <f>IF(MONTH($A139)=4,IF($G139=Paramètres!$D$22,$D139,0),0)</f>
        <v>0</v>
      </c>
      <c r="Y139" s="116">
        <f>IF($G139=Paramètres!D$21,$D139,0)</f>
        <v>0</v>
      </c>
      <c r="Z139" s="116">
        <f>IF($G139=Paramètres!D$24,$D139,0)</f>
        <v>0</v>
      </c>
      <c r="AA139" s="116">
        <f>IF($G139=Paramètres!D$23,$D139,0)</f>
        <v>0</v>
      </c>
      <c r="AB139" s="116">
        <f>IF($G139=Paramètres!D$25,$D139,0)</f>
        <v>0</v>
      </c>
      <c r="AC139" s="116">
        <f>IF($G139=Paramètres!D$26,$D139,0)</f>
        <v>0</v>
      </c>
      <c r="AD139" s="116">
        <f>IF($G139=Paramètres!D$27,$D139,0)</f>
        <v>0</v>
      </c>
      <c r="AE139" s="116">
        <f>IF($G139=Paramètres!D$28,$D139,0)</f>
        <v>0</v>
      </c>
      <c r="AF139" s="116">
        <f>IF($G139=Paramètres!D$29,$D139,0)</f>
        <v>0</v>
      </c>
      <c r="AG139" s="116">
        <f>IF($G139=Paramètres!E$21,$D139,0)</f>
        <v>0</v>
      </c>
      <c r="AH139" s="116">
        <f>IF($G139=Paramètres!E$22,$D139,0)</f>
        <v>0</v>
      </c>
      <c r="AI139" s="116">
        <f>IF($G139=Paramètres!E$23,$D139,0)</f>
        <v>0</v>
      </c>
      <c r="AJ139" s="116">
        <f>IF($G139=Paramètres!E$24,$D139,0)</f>
        <v>0</v>
      </c>
      <c r="AK139" s="116">
        <f>IF($G139=Paramètres!E$25,$D139,0)</f>
        <v>0</v>
      </c>
      <c r="AL139" s="116">
        <f>IF($G139=Paramètres!F$21,$D139,0)</f>
        <v>0</v>
      </c>
      <c r="AM139" s="116">
        <f>IF($G139=Paramètres!F$22,$D139,0)</f>
        <v>0</v>
      </c>
      <c r="AN139" s="116">
        <f>IF($G139=Paramètres!F$23,$D139,0)</f>
        <v>0</v>
      </c>
      <c r="AO139" s="116">
        <f>IF($G139=Paramètres!F$24,$D139,0)</f>
        <v>0</v>
      </c>
      <c r="AP139" s="116">
        <f t="shared" si="86"/>
        <v>0</v>
      </c>
      <c r="AQ139" s="116">
        <f t="shared" si="87"/>
        <v>0</v>
      </c>
      <c r="AR139" s="116">
        <f>IF($G139=Paramètres!I$21,$D139,0)</f>
        <v>0</v>
      </c>
      <c r="AS139" s="116">
        <f>IF($G139=Paramètres!I$22,$D139,0)</f>
        <v>0</v>
      </c>
      <c r="AT139" s="116">
        <f>IF($G139=Paramètres!I$23,$D139,0)</f>
        <v>0</v>
      </c>
      <c r="AU139" s="116">
        <f t="shared" si="88"/>
        <v>0</v>
      </c>
      <c r="AV139" s="116">
        <f t="shared" si="90"/>
        <v>0</v>
      </c>
      <c r="AW139" s="116">
        <f t="shared" si="91"/>
        <v>0</v>
      </c>
      <c r="AX139" s="116">
        <f t="shared" si="92"/>
        <v>0</v>
      </c>
      <c r="AY139" s="116">
        <f t="shared" si="93"/>
        <v>0</v>
      </c>
      <c r="AZ139" s="116">
        <f t="shared" si="94"/>
        <v>0</v>
      </c>
      <c r="BA139" s="116">
        <f t="shared" si="95"/>
        <v>0</v>
      </c>
      <c r="BB139" s="116">
        <f t="shared" si="96"/>
        <v>0</v>
      </c>
      <c r="BC139" s="116">
        <f t="shared" si="97"/>
        <v>0</v>
      </c>
      <c r="BD139" s="116">
        <f t="shared" si="98"/>
        <v>0</v>
      </c>
      <c r="BE139" s="116">
        <f t="shared" si="99"/>
        <v>0</v>
      </c>
      <c r="BF139" s="116">
        <f t="shared" si="100"/>
        <v>0</v>
      </c>
      <c r="BG139" s="116">
        <f t="shared" si="101"/>
        <v>0</v>
      </c>
      <c r="BH139" s="116">
        <f t="shared" si="102"/>
        <v>0</v>
      </c>
      <c r="BI139" s="116">
        <f t="shared" si="103"/>
        <v>0</v>
      </c>
      <c r="BJ139" s="116">
        <f t="shared" si="104"/>
        <v>0</v>
      </c>
      <c r="BK139" s="116">
        <f t="shared" si="105"/>
        <v>0</v>
      </c>
      <c r="BL139" s="116">
        <f t="shared" si="106"/>
        <v>0</v>
      </c>
      <c r="BM139" s="116">
        <f t="shared" si="107"/>
        <v>0</v>
      </c>
      <c r="BN139" s="116">
        <f t="shared" si="108"/>
        <v>0</v>
      </c>
      <c r="BO139" s="116">
        <f t="shared" si="109"/>
        <v>0</v>
      </c>
      <c r="BP139" s="116">
        <f t="shared" si="110"/>
        <v>0</v>
      </c>
      <c r="BQ139" s="116">
        <f t="shared" si="111"/>
        <v>0</v>
      </c>
      <c r="BR139" s="116">
        <f t="shared" si="112"/>
        <v>0</v>
      </c>
      <c r="BS139" s="116">
        <f t="shared" si="113"/>
        <v>0</v>
      </c>
    </row>
    <row r="140" spans="6:71">
      <c r="F140" s="109"/>
      <c r="J140" s="110" t="str">
        <f t="shared" si="89"/>
        <v>Transferts</v>
      </c>
      <c r="K140" s="116">
        <f>IF(MONTH($B140)=1,IF($G140=Paramètres!F$22,$D140,0),0)</f>
        <v>0</v>
      </c>
      <c r="L140" s="116">
        <f>IF(MONTH($B140)=2,IF($G140=Paramètres!$F$22,$D140,0),0)</f>
        <v>0</v>
      </c>
      <c r="M140" s="116">
        <f>IF(MONTH($B140)=3,IF($G140=Paramètres!$F$22,$D140,0),0)</f>
        <v>0</v>
      </c>
      <c r="N140" s="116">
        <f>IF(MONTH($B140)=4,IF($G140=Paramètres!$F$22,$D140,0),0)</f>
        <v>0</v>
      </c>
      <c r="O140" s="116">
        <f>IF(MONTH($B140)=5,IF($G140=Paramètres!$F$22,$D140,0),0)</f>
        <v>0</v>
      </c>
      <c r="P140" s="116">
        <f>IF(MONTH($B140)=6,IF($G140=Paramètres!$F$22,$D140,0),0)</f>
        <v>0</v>
      </c>
      <c r="Q140" s="116">
        <f>IF(MONTH($B140)=9,IF($G140=Paramètres!$F$22,$D140,0),0)</f>
        <v>0</v>
      </c>
      <c r="R140" s="116">
        <f>IF(MONTH($B140)=10,IF($G140=Paramètres!$F$22,$D140,0),0)</f>
        <v>0</v>
      </c>
      <c r="S140" s="116">
        <f>IF(MONTH($B140)=11,IF($G140=Paramètres!$F$22,$D140,0),0)</f>
        <v>0</v>
      </c>
      <c r="T140" s="116">
        <f>IF(MONTH($B140)=30,IF($G140=Paramètres!$F$22,$D140,0),0)</f>
        <v>0</v>
      </c>
      <c r="U140" s="116">
        <f>IF(MONTH($A140)=11,IF($G140=Paramètres!$D$22,$D140,0),0)</f>
        <v>0</v>
      </c>
      <c r="V140" s="116">
        <f>IF(MONTH($A140)=12,IF($G140=Paramètres!$D$22,$D140,0),0)</f>
        <v>0</v>
      </c>
      <c r="W140" s="116">
        <f>IF(MONTH($A140)=2,IF($G140=Paramètres!$D$22,$D140,0),0)</f>
        <v>0</v>
      </c>
      <c r="X140" s="116">
        <f>IF(MONTH($A140)=4,IF($G140=Paramètres!$D$22,$D140,0),0)</f>
        <v>0</v>
      </c>
      <c r="Y140" s="116">
        <f>IF($G140=Paramètres!D$21,$D140,0)</f>
        <v>0</v>
      </c>
      <c r="Z140" s="116">
        <f>IF($G140=Paramètres!D$24,$D140,0)</f>
        <v>0</v>
      </c>
      <c r="AA140" s="116">
        <f>IF($G140=Paramètres!D$23,$D140,0)</f>
        <v>0</v>
      </c>
      <c r="AB140" s="116">
        <f>IF($G140=Paramètres!D$25,$D140,0)</f>
        <v>0</v>
      </c>
      <c r="AC140" s="116">
        <f>IF($G140=Paramètres!D$26,$D140,0)</f>
        <v>0</v>
      </c>
      <c r="AD140" s="116">
        <f>IF($G140=Paramètres!D$27,$D140,0)</f>
        <v>0</v>
      </c>
      <c r="AE140" s="116">
        <f>IF($G140=Paramètres!D$28,$D140,0)</f>
        <v>0</v>
      </c>
      <c r="AF140" s="116">
        <f>IF($G140=Paramètres!D$29,$D140,0)</f>
        <v>0</v>
      </c>
      <c r="AG140" s="116">
        <f>IF($G140=Paramètres!E$21,$D140,0)</f>
        <v>0</v>
      </c>
      <c r="AH140" s="116">
        <f>IF($G140=Paramètres!E$22,$D140,0)</f>
        <v>0</v>
      </c>
      <c r="AI140" s="116">
        <f>IF($G140=Paramètres!E$23,$D140,0)</f>
        <v>0</v>
      </c>
      <c r="AJ140" s="116">
        <f>IF($G140=Paramètres!E$24,$D140,0)</f>
        <v>0</v>
      </c>
      <c r="AK140" s="116">
        <f>IF($G140=Paramètres!E$25,$D140,0)</f>
        <v>0</v>
      </c>
      <c r="AL140" s="116">
        <f>IF($G140=Paramètres!F$21,$D140,0)</f>
        <v>0</v>
      </c>
      <c r="AM140" s="116">
        <f>IF($G140=Paramètres!F$22,$D140,0)</f>
        <v>0</v>
      </c>
      <c r="AN140" s="116">
        <f>IF($G140=Paramètres!F$23,$D140,0)</f>
        <v>0</v>
      </c>
      <c r="AO140" s="116">
        <f>IF($G140=Paramètres!F$24,$D140,0)</f>
        <v>0</v>
      </c>
      <c r="AP140" s="116">
        <f t="shared" si="86"/>
        <v>0</v>
      </c>
      <c r="AQ140" s="116">
        <f t="shared" si="87"/>
        <v>0</v>
      </c>
      <c r="AR140" s="116">
        <f>IF($G140=Paramètres!I$21,$D140,0)</f>
        <v>0</v>
      </c>
      <c r="AS140" s="116">
        <f>IF($G140=Paramètres!I$22,$D140,0)</f>
        <v>0</v>
      </c>
      <c r="AT140" s="116">
        <f>IF($G140=Paramètres!I$23,$D140,0)</f>
        <v>0</v>
      </c>
      <c r="AU140" s="116">
        <f t="shared" si="88"/>
        <v>0</v>
      </c>
      <c r="AV140" s="116">
        <f t="shared" si="90"/>
        <v>0</v>
      </c>
      <c r="AW140" s="116">
        <f t="shared" si="91"/>
        <v>0</v>
      </c>
      <c r="AX140" s="116">
        <f t="shared" si="92"/>
        <v>0</v>
      </c>
      <c r="AY140" s="116">
        <f t="shared" si="93"/>
        <v>0</v>
      </c>
      <c r="AZ140" s="116">
        <f t="shared" si="94"/>
        <v>0</v>
      </c>
      <c r="BA140" s="116">
        <f t="shared" si="95"/>
        <v>0</v>
      </c>
      <c r="BB140" s="116">
        <f t="shared" si="96"/>
        <v>0</v>
      </c>
      <c r="BC140" s="116">
        <f t="shared" si="97"/>
        <v>0</v>
      </c>
      <c r="BD140" s="116">
        <f t="shared" si="98"/>
        <v>0</v>
      </c>
      <c r="BE140" s="116">
        <f t="shared" si="99"/>
        <v>0</v>
      </c>
      <c r="BF140" s="116">
        <f t="shared" si="100"/>
        <v>0</v>
      </c>
      <c r="BG140" s="116">
        <f t="shared" si="101"/>
        <v>0</v>
      </c>
      <c r="BH140" s="116">
        <f t="shared" si="102"/>
        <v>0</v>
      </c>
      <c r="BI140" s="116">
        <f t="shared" si="103"/>
        <v>0</v>
      </c>
      <c r="BJ140" s="116">
        <f t="shared" si="104"/>
        <v>0</v>
      </c>
      <c r="BK140" s="116">
        <f t="shared" si="105"/>
        <v>0</v>
      </c>
      <c r="BL140" s="116">
        <f t="shared" si="106"/>
        <v>0</v>
      </c>
      <c r="BM140" s="116">
        <f t="shared" si="107"/>
        <v>0</v>
      </c>
      <c r="BN140" s="116">
        <f t="shared" si="108"/>
        <v>0</v>
      </c>
      <c r="BO140" s="116">
        <f t="shared" si="109"/>
        <v>0</v>
      </c>
      <c r="BP140" s="116">
        <f t="shared" si="110"/>
        <v>0</v>
      </c>
      <c r="BQ140" s="116">
        <f t="shared" si="111"/>
        <v>0</v>
      </c>
      <c r="BR140" s="116">
        <f t="shared" si="112"/>
        <v>0</v>
      </c>
      <c r="BS140" s="116">
        <f t="shared" si="113"/>
        <v>0</v>
      </c>
    </row>
    <row r="141" spans="6:71">
      <c r="F141" s="109"/>
      <c r="J141" s="110" t="str">
        <f t="shared" si="89"/>
        <v>Transferts</v>
      </c>
      <c r="K141" s="116">
        <f>IF(MONTH($B141)=1,IF($G141=Paramètres!F$22,$D141,0),0)</f>
        <v>0</v>
      </c>
      <c r="L141" s="116">
        <f>IF(MONTH($B141)=2,IF($G141=Paramètres!$F$22,$D141,0),0)</f>
        <v>0</v>
      </c>
      <c r="M141" s="116">
        <f>IF(MONTH($B141)=3,IF($G141=Paramètres!$F$22,$D141,0),0)</f>
        <v>0</v>
      </c>
      <c r="N141" s="116">
        <f>IF(MONTH($B141)=4,IF($G141=Paramètres!$F$22,$D141,0),0)</f>
        <v>0</v>
      </c>
      <c r="O141" s="116">
        <f>IF(MONTH($B141)=5,IF($G141=Paramètres!$F$22,$D141,0),0)</f>
        <v>0</v>
      </c>
      <c r="P141" s="116">
        <f>IF(MONTH($B141)=6,IF($G141=Paramètres!$F$22,$D141,0),0)</f>
        <v>0</v>
      </c>
      <c r="Q141" s="116">
        <f>IF(MONTH($B141)=9,IF($G141=Paramètres!$F$22,$D141,0),0)</f>
        <v>0</v>
      </c>
      <c r="R141" s="116">
        <f>IF(MONTH($B141)=10,IF($G141=Paramètres!$F$22,$D141,0),0)</f>
        <v>0</v>
      </c>
      <c r="S141" s="116">
        <f>IF(MONTH($B141)=11,IF($G141=Paramètres!$F$22,$D141,0),0)</f>
        <v>0</v>
      </c>
      <c r="T141" s="116">
        <f>IF(MONTH($B141)=30,IF($G141=Paramètres!$F$22,$D141,0),0)</f>
        <v>0</v>
      </c>
      <c r="U141" s="116">
        <f>IF(MONTH($A141)=11,IF($G141=Paramètres!$D$22,$D141,0),0)</f>
        <v>0</v>
      </c>
      <c r="V141" s="116">
        <f>IF(MONTH($A141)=12,IF($G141=Paramètres!$D$22,$D141,0),0)</f>
        <v>0</v>
      </c>
      <c r="W141" s="116">
        <f>IF(MONTH($A141)=2,IF($G141=Paramètres!$D$22,$D141,0),0)</f>
        <v>0</v>
      </c>
      <c r="X141" s="116">
        <f>IF(MONTH($A141)=4,IF($G141=Paramètres!$D$22,$D141,0),0)</f>
        <v>0</v>
      </c>
      <c r="Y141" s="116">
        <f>IF($G141=Paramètres!D$21,$D141,0)</f>
        <v>0</v>
      </c>
      <c r="Z141" s="116">
        <f>IF($G141=Paramètres!D$24,$D141,0)</f>
        <v>0</v>
      </c>
      <c r="AA141" s="116">
        <f>IF($G141=Paramètres!D$23,$D141,0)</f>
        <v>0</v>
      </c>
      <c r="AB141" s="116">
        <f>IF($G141=Paramètres!D$25,$D141,0)</f>
        <v>0</v>
      </c>
      <c r="AC141" s="116">
        <f>IF($G141=Paramètres!D$26,$D141,0)</f>
        <v>0</v>
      </c>
      <c r="AD141" s="116">
        <f>IF($G141=Paramètres!D$27,$D141,0)</f>
        <v>0</v>
      </c>
      <c r="AE141" s="116">
        <f>IF($G141=Paramètres!D$28,$D141,0)</f>
        <v>0</v>
      </c>
      <c r="AF141" s="116">
        <f>IF($G141=Paramètres!D$29,$D141,0)</f>
        <v>0</v>
      </c>
      <c r="AG141" s="116">
        <f>IF($G141=Paramètres!E$21,$D141,0)</f>
        <v>0</v>
      </c>
      <c r="AH141" s="116">
        <f>IF($G141=Paramètres!E$22,$D141,0)</f>
        <v>0</v>
      </c>
      <c r="AI141" s="116">
        <f>IF($G141=Paramètres!E$23,$D141,0)</f>
        <v>0</v>
      </c>
      <c r="AJ141" s="116">
        <f>IF($G141=Paramètres!E$24,$D141,0)</f>
        <v>0</v>
      </c>
      <c r="AK141" s="116">
        <f>IF($G141=Paramètres!E$25,$D141,0)</f>
        <v>0</v>
      </c>
      <c r="AL141" s="116">
        <f>IF($G141=Paramètres!F$21,$D141,0)</f>
        <v>0</v>
      </c>
      <c r="AM141" s="116">
        <f>IF($G141=Paramètres!F$22,$D141,0)</f>
        <v>0</v>
      </c>
      <c r="AN141" s="116">
        <f>IF($G141=Paramètres!F$23,$D141,0)</f>
        <v>0</v>
      </c>
      <c r="AO141" s="116">
        <f>IF($G141=Paramètres!F$24,$D141,0)</f>
        <v>0</v>
      </c>
      <c r="AP141" s="116">
        <f t="shared" si="86"/>
        <v>0</v>
      </c>
      <c r="AQ141" s="116">
        <f t="shared" si="87"/>
        <v>0</v>
      </c>
      <c r="AR141" s="116">
        <f>IF($G141=Paramètres!I$21,$D141,0)</f>
        <v>0</v>
      </c>
      <c r="AS141" s="116">
        <f>IF($G141=Paramètres!I$22,$D141,0)</f>
        <v>0</v>
      </c>
      <c r="AT141" s="116">
        <f>IF($G141=Paramètres!I$23,$D141,0)</f>
        <v>0</v>
      </c>
      <c r="AU141" s="116">
        <f t="shared" si="88"/>
        <v>0</v>
      </c>
      <c r="AV141" s="116">
        <f t="shared" si="90"/>
        <v>0</v>
      </c>
      <c r="AW141" s="116">
        <f t="shared" si="91"/>
        <v>0</v>
      </c>
      <c r="AX141" s="116">
        <f t="shared" si="92"/>
        <v>0</v>
      </c>
      <c r="AY141" s="116">
        <f t="shared" si="93"/>
        <v>0</v>
      </c>
      <c r="AZ141" s="116">
        <f t="shared" si="94"/>
        <v>0</v>
      </c>
      <c r="BA141" s="116">
        <f t="shared" si="95"/>
        <v>0</v>
      </c>
      <c r="BB141" s="116">
        <f t="shared" si="96"/>
        <v>0</v>
      </c>
      <c r="BC141" s="116">
        <f t="shared" si="97"/>
        <v>0</v>
      </c>
      <c r="BD141" s="116">
        <f t="shared" si="98"/>
        <v>0</v>
      </c>
      <c r="BE141" s="116">
        <f t="shared" si="99"/>
        <v>0</v>
      </c>
      <c r="BF141" s="116">
        <f t="shared" si="100"/>
        <v>0</v>
      </c>
      <c r="BG141" s="116">
        <f t="shared" si="101"/>
        <v>0</v>
      </c>
      <c r="BH141" s="116">
        <f t="shared" si="102"/>
        <v>0</v>
      </c>
      <c r="BI141" s="116">
        <f t="shared" si="103"/>
        <v>0</v>
      </c>
      <c r="BJ141" s="116">
        <f t="shared" si="104"/>
        <v>0</v>
      </c>
      <c r="BK141" s="116">
        <f t="shared" si="105"/>
        <v>0</v>
      </c>
      <c r="BL141" s="116">
        <f t="shared" si="106"/>
        <v>0</v>
      </c>
      <c r="BM141" s="116">
        <f t="shared" si="107"/>
        <v>0</v>
      </c>
      <c r="BN141" s="116">
        <f t="shared" si="108"/>
        <v>0</v>
      </c>
      <c r="BO141" s="116">
        <f t="shared" si="109"/>
        <v>0</v>
      </c>
      <c r="BP141" s="116">
        <f t="shared" si="110"/>
        <v>0</v>
      </c>
      <c r="BQ141" s="116">
        <f t="shared" si="111"/>
        <v>0</v>
      </c>
      <c r="BR141" s="116">
        <f t="shared" si="112"/>
        <v>0</v>
      </c>
      <c r="BS141" s="116">
        <f t="shared" si="113"/>
        <v>0</v>
      </c>
    </row>
    <row r="142" spans="6:71">
      <c r="F142" s="109"/>
      <c r="J142" s="110" t="str">
        <f t="shared" si="89"/>
        <v>Transferts</v>
      </c>
      <c r="K142" s="116">
        <f>IF(MONTH($B142)=1,IF($G142=Paramètres!F$22,$D142,0),0)</f>
        <v>0</v>
      </c>
      <c r="L142" s="116">
        <f>IF(MONTH($B142)=2,IF($G142=Paramètres!$F$22,$D142,0),0)</f>
        <v>0</v>
      </c>
      <c r="M142" s="116">
        <f>IF(MONTH($B142)=3,IF($G142=Paramètres!$F$22,$D142,0),0)</f>
        <v>0</v>
      </c>
      <c r="N142" s="116">
        <f>IF(MONTH($B142)=4,IF($G142=Paramètres!$F$22,$D142,0),0)</f>
        <v>0</v>
      </c>
      <c r="O142" s="116">
        <f>IF(MONTH($B142)=5,IF($G142=Paramètres!$F$22,$D142,0),0)</f>
        <v>0</v>
      </c>
      <c r="P142" s="116">
        <f>IF(MONTH($B142)=6,IF($G142=Paramètres!$F$22,$D142,0),0)</f>
        <v>0</v>
      </c>
      <c r="Q142" s="116">
        <f>IF(MONTH($B142)=9,IF($G142=Paramètres!$F$22,$D142,0),0)</f>
        <v>0</v>
      </c>
      <c r="R142" s="116">
        <f>IF(MONTH($B142)=10,IF($G142=Paramètres!$F$22,$D142,0),0)</f>
        <v>0</v>
      </c>
      <c r="S142" s="116">
        <f>IF(MONTH($B142)=11,IF($G142=Paramètres!$F$22,$D142,0),0)</f>
        <v>0</v>
      </c>
      <c r="T142" s="116">
        <f>IF(MONTH($B142)=30,IF($G142=Paramètres!$F$22,$D142,0),0)</f>
        <v>0</v>
      </c>
      <c r="U142" s="116">
        <f>IF(MONTH($A142)=11,IF($G142=Paramètres!$D$22,$D142,0),0)</f>
        <v>0</v>
      </c>
      <c r="V142" s="116">
        <f>IF(MONTH($A142)=12,IF($G142=Paramètres!$D$22,$D142,0),0)</f>
        <v>0</v>
      </c>
      <c r="W142" s="116">
        <f>IF(MONTH($A142)=2,IF($G142=Paramètres!$D$22,$D142,0),0)</f>
        <v>0</v>
      </c>
      <c r="X142" s="116">
        <f>IF(MONTH($A142)=4,IF($G142=Paramètres!$D$22,$D142,0),0)</f>
        <v>0</v>
      </c>
      <c r="Y142" s="116">
        <f>IF($G142=Paramètres!D$21,$D142,0)</f>
        <v>0</v>
      </c>
      <c r="Z142" s="116">
        <f>IF($G142=Paramètres!D$24,$D142,0)</f>
        <v>0</v>
      </c>
      <c r="AA142" s="116">
        <f>IF($G142=Paramètres!D$23,$D142,0)</f>
        <v>0</v>
      </c>
      <c r="AB142" s="116">
        <f>IF($G142=Paramètres!D$25,$D142,0)</f>
        <v>0</v>
      </c>
      <c r="AC142" s="116">
        <f>IF($G142=Paramètres!D$26,$D142,0)</f>
        <v>0</v>
      </c>
      <c r="AD142" s="116">
        <f>IF($G142=Paramètres!D$27,$D142,0)</f>
        <v>0</v>
      </c>
      <c r="AE142" s="116">
        <f>IF($G142=Paramètres!D$28,$D142,0)</f>
        <v>0</v>
      </c>
      <c r="AF142" s="116">
        <f>IF($G142=Paramètres!D$29,$D142,0)</f>
        <v>0</v>
      </c>
      <c r="AG142" s="116">
        <f>IF($G142=Paramètres!E$21,$D142,0)</f>
        <v>0</v>
      </c>
      <c r="AH142" s="116">
        <f>IF($G142=Paramètres!E$22,$D142,0)</f>
        <v>0</v>
      </c>
      <c r="AI142" s="116">
        <f>IF($G142=Paramètres!E$23,$D142,0)</f>
        <v>0</v>
      </c>
      <c r="AJ142" s="116">
        <f>IF($G142=Paramètres!E$24,$D142,0)</f>
        <v>0</v>
      </c>
      <c r="AK142" s="116">
        <f>IF($G142=Paramètres!E$25,$D142,0)</f>
        <v>0</v>
      </c>
      <c r="AL142" s="116">
        <f>IF($G142=Paramètres!F$21,$D142,0)</f>
        <v>0</v>
      </c>
      <c r="AM142" s="116">
        <f>IF($G142=Paramètres!F$22,$D142,0)</f>
        <v>0</v>
      </c>
      <c r="AN142" s="116">
        <f>IF($G142=Paramètres!F$23,$D142,0)</f>
        <v>0</v>
      </c>
      <c r="AO142" s="116">
        <f>IF($G142=Paramètres!F$24,$D142,0)</f>
        <v>0</v>
      </c>
      <c r="AP142" s="116">
        <f t="shared" si="86"/>
        <v>0</v>
      </c>
      <c r="AQ142" s="116">
        <f t="shared" si="87"/>
        <v>0</v>
      </c>
      <c r="AR142" s="116">
        <f>IF($G142=Paramètres!I$21,$D142,0)</f>
        <v>0</v>
      </c>
      <c r="AS142" s="116">
        <f>IF($G142=Paramètres!I$22,$D142,0)</f>
        <v>0</v>
      </c>
      <c r="AT142" s="116">
        <f>IF($G142=Paramètres!I$23,$D142,0)</f>
        <v>0</v>
      </c>
      <c r="AU142" s="116">
        <f t="shared" si="88"/>
        <v>0</v>
      </c>
      <c r="AV142" s="116">
        <f t="shared" si="90"/>
        <v>0</v>
      </c>
      <c r="AW142" s="116">
        <f t="shared" si="91"/>
        <v>0</v>
      </c>
      <c r="AX142" s="116">
        <f t="shared" si="92"/>
        <v>0</v>
      </c>
      <c r="AY142" s="116">
        <f t="shared" si="93"/>
        <v>0</v>
      </c>
      <c r="AZ142" s="116">
        <f t="shared" si="94"/>
        <v>0</v>
      </c>
      <c r="BA142" s="116">
        <f t="shared" si="95"/>
        <v>0</v>
      </c>
      <c r="BB142" s="116">
        <f t="shared" si="96"/>
        <v>0</v>
      </c>
      <c r="BC142" s="116">
        <f t="shared" si="97"/>
        <v>0</v>
      </c>
      <c r="BD142" s="116">
        <f t="shared" si="98"/>
        <v>0</v>
      </c>
      <c r="BE142" s="116">
        <f t="shared" si="99"/>
        <v>0</v>
      </c>
      <c r="BF142" s="116">
        <f t="shared" si="100"/>
        <v>0</v>
      </c>
      <c r="BG142" s="116">
        <f t="shared" si="101"/>
        <v>0</v>
      </c>
      <c r="BH142" s="116">
        <f t="shared" si="102"/>
        <v>0</v>
      </c>
      <c r="BI142" s="116">
        <f t="shared" si="103"/>
        <v>0</v>
      </c>
      <c r="BJ142" s="116">
        <f t="shared" si="104"/>
        <v>0</v>
      </c>
      <c r="BK142" s="116">
        <f t="shared" si="105"/>
        <v>0</v>
      </c>
      <c r="BL142" s="116">
        <f t="shared" si="106"/>
        <v>0</v>
      </c>
      <c r="BM142" s="116">
        <f t="shared" si="107"/>
        <v>0</v>
      </c>
      <c r="BN142" s="116">
        <f t="shared" si="108"/>
        <v>0</v>
      </c>
      <c r="BO142" s="116">
        <f t="shared" si="109"/>
        <v>0</v>
      </c>
      <c r="BP142" s="116">
        <f t="shared" si="110"/>
        <v>0</v>
      </c>
      <c r="BQ142" s="116">
        <f t="shared" si="111"/>
        <v>0</v>
      </c>
      <c r="BR142" s="116">
        <f t="shared" si="112"/>
        <v>0</v>
      </c>
      <c r="BS142" s="116">
        <f t="shared" si="113"/>
        <v>0</v>
      </c>
    </row>
    <row r="143" spans="6:71">
      <c r="F143" s="109"/>
      <c r="J143" s="110" t="str">
        <f t="shared" si="89"/>
        <v>Transferts</v>
      </c>
      <c r="K143" s="116">
        <f>IF(MONTH($B143)=1,IF($G143=Paramètres!F$22,$D143,0),0)</f>
        <v>0</v>
      </c>
      <c r="L143" s="116">
        <f>IF(MONTH($B143)=2,IF($G143=Paramètres!$F$22,$D143,0),0)</f>
        <v>0</v>
      </c>
      <c r="M143" s="116">
        <f>IF(MONTH($B143)=3,IF($G143=Paramètres!$F$22,$D143,0),0)</f>
        <v>0</v>
      </c>
      <c r="N143" s="116">
        <f>IF(MONTH($B143)=4,IF($G143=Paramètres!$F$22,$D143,0),0)</f>
        <v>0</v>
      </c>
      <c r="O143" s="116">
        <f>IF(MONTH($B143)=5,IF($G143=Paramètres!$F$22,$D143,0),0)</f>
        <v>0</v>
      </c>
      <c r="P143" s="116">
        <f>IF(MONTH($B143)=6,IF($G143=Paramètres!$F$22,$D143,0),0)</f>
        <v>0</v>
      </c>
      <c r="Q143" s="116">
        <f>IF(MONTH($B143)=9,IF($G143=Paramètres!$F$22,$D143,0),0)</f>
        <v>0</v>
      </c>
      <c r="R143" s="116">
        <f>IF(MONTH($B143)=10,IF($G143=Paramètres!$F$22,$D143,0),0)</f>
        <v>0</v>
      </c>
      <c r="S143" s="116">
        <f>IF(MONTH($B143)=11,IF($G143=Paramètres!$F$22,$D143,0),0)</f>
        <v>0</v>
      </c>
      <c r="T143" s="116">
        <f>IF(MONTH($B143)=30,IF($G143=Paramètres!$F$22,$D143,0),0)</f>
        <v>0</v>
      </c>
      <c r="U143" s="116">
        <f>IF(MONTH($A143)=11,IF($G143=Paramètres!$D$22,$D143,0),0)</f>
        <v>0</v>
      </c>
      <c r="V143" s="116">
        <f>IF(MONTH($A143)=12,IF($G143=Paramètres!$D$22,$D143,0),0)</f>
        <v>0</v>
      </c>
      <c r="W143" s="116">
        <f>IF(MONTH($A143)=2,IF($G143=Paramètres!$D$22,$D143,0),0)</f>
        <v>0</v>
      </c>
      <c r="X143" s="116">
        <f>IF(MONTH($A143)=4,IF($G143=Paramètres!$D$22,$D143,0),0)</f>
        <v>0</v>
      </c>
      <c r="Y143" s="116">
        <f>IF($G143=Paramètres!D$21,$D143,0)</f>
        <v>0</v>
      </c>
      <c r="Z143" s="116">
        <f>IF($G143=Paramètres!D$24,$D143,0)</f>
        <v>0</v>
      </c>
      <c r="AA143" s="116">
        <f>IF($G143=Paramètres!D$23,$D143,0)</f>
        <v>0</v>
      </c>
      <c r="AB143" s="116">
        <f>IF($G143=Paramètres!D$25,$D143,0)</f>
        <v>0</v>
      </c>
      <c r="AC143" s="116">
        <f>IF($G143=Paramètres!D$26,$D143,0)</f>
        <v>0</v>
      </c>
      <c r="AD143" s="116">
        <f>IF($G143=Paramètres!D$27,$D143,0)</f>
        <v>0</v>
      </c>
      <c r="AE143" s="116">
        <f>IF($G143=Paramètres!D$28,$D143,0)</f>
        <v>0</v>
      </c>
      <c r="AF143" s="116">
        <f>IF($G143=Paramètres!D$29,$D143,0)</f>
        <v>0</v>
      </c>
      <c r="AG143" s="116">
        <f>IF($G143=Paramètres!E$21,$D143,0)</f>
        <v>0</v>
      </c>
      <c r="AH143" s="116">
        <f>IF($G143=Paramètres!E$22,$D143,0)</f>
        <v>0</v>
      </c>
      <c r="AI143" s="116">
        <f>IF($G143=Paramètres!E$23,$D143,0)</f>
        <v>0</v>
      </c>
      <c r="AJ143" s="116">
        <f>IF($G143=Paramètres!E$24,$D143,0)</f>
        <v>0</v>
      </c>
      <c r="AK143" s="116">
        <f>IF($G143=Paramètres!E$25,$D143,0)</f>
        <v>0</v>
      </c>
      <c r="AL143" s="116">
        <f>IF($G143=Paramètres!F$21,$D143,0)</f>
        <v>0</v>
      </c>
      <c r="AM143" s="116">
        <f>IF($G143=Paramètres!F$22,$D143,0)</f>
        <v>0</v>
      </c>
      <c r="AN143" s="116">
        <f>IF($G143=Paramètres!F$23,$D143,0)</f>
        <v>0</v>
      </c>
      <c r="AO143" s="116">
        <f>IF($G143=Paramètres!F$24,$D143,0)</f>
        <v>0</v>
      </c>
      <c r="AP143" s="116">
        <f t="shared" si="86"/>
        <v>0</v>
      </c>
      <c r="AQ143" s="116">
        <f t="shared" si="87"/>
        <v>0</v>
      </c>
      <c r="AR143" s="116">
        <f>IF($G143=Paramètres!I$21,$D143,0)</f>
        <v>0</v>
      </c>
      <c r="AS143" s="116">
        <f>IF($G143=Paramètres!I$22,$D143,0)</f>
        <v>0</v>
      </c>
      <c r="AT143" s="116">
        <f>IF($G143=Paramètres!I$23,$D143,0)</f>
        <v>0</v>
      </c>
      <c r="AU143" s="116">
        <f t="shared" si="88"/>
        <v>0</v>
      </c>
      <c r="AV143" s="116">
        <f t="shared" si="90"/>
        <v>0</v>
      </c>
      <c r="AW143" s="116">
        <f t="shared" si="91"/>
        <v>0</v>
      </c>
      <c r="AX143" s="116">
        <f t="shared" si="92"/>
        <v>0</v>
      </c>
      <c r="AY143" s="116">
        <f t="shared" si="93"/>
        <v>0</v>
      </c>
      <c r="AZ143" s="116">
        <f t="shared" si="94"/>
        <v>0</v>
      </c>
      <c r="BA143" s="116">
        <f t="shared" si="95"/>
        <v>0</v>
      </c>
      <c r="BB143" s="116">
        <f t="shared" si="96"/>
        <v>0</v>
      </c>
      <c r="BC143" s="116">
        <f t="shared" si="97"/>
        <v>0</v>
      </c>
      <c r="BD143" s="116">
        <f t="shared" si="98"/>
        <v>0</v>
      </c>
      <c r="BE143" s="116">
        <f t="shared" si="99"/>
        <v>0</v>
      </c>
      <c r="BF143" s="116">
        <f t="shared" si="100"/>
        <v>0</v>
      </c>
      <c r="BG143" s="116">
        <f t="shared" si="101"/>
        <v>0</v>
      </c>
      <c r="BH143" s="116">
        <f t="shared" si="102"/>
        <v>0</v>
      </c>
      <c r="BI143" s="116">
        <f t="shared" si="103"/>
        <v>0</v>
      </c>
      <c r="BJ143" s="116">
        <f t="shared" si="104"/>
        <v>0</v>
      </c>
      <c r="BK143" s="116">
        <f t="shared" si="105"/>
        <v>0</v>
      </c>
      <c r="BL143" s="116">
        <f t="shared" si="106"/>
        <v>0</v>
      </c>
      <c r="BM143" s="116">
        <f t="shared" si="107"/>
        <v>0</v>
      </c>
      <c r="BN143" s="116">
        <f t="shared" si="108"/>
        <v>0</v>
      </c>
      <c r="BO143" s="116">
        <f t="shared" si="109"/>
        <v>0</v>
      </c>
      <c r="BP143" s="116">
        <f t="shared" si="110"/>
        <v>0</v>
      </c>
      <c r="BQ143" s="116">
        <f t="shared" si="111"/>
        <v>0</v>
      </c>
      <c r="BR143" s="116">
        <f t="shared" si="112"/>
        <v>0</v>
      </c>
      <c r="BS143" s="116">
        <f t="shared" si="113"/>
        <v>0</v>
      </c>
    </row>
    <row r="144" spans="6:71">
      <c r="F144" s="109"/>
      <c r="J144" s="110" t="str">
        <f t="shared" si="89"/>
        <v>Transferts</v>
      </c>
      <c r="K144" s="116">
        <f>IF(MONTH($B144)=1,IF($G144=Paramètres!F$22,$D144,0),0)</f>
        <v>0</v>
      </c>
      <c r="L144" s="116">
        <f>IF(MONTH($B144)=2,IF($G144=Paramètres!$F$22,$D144,0),0)</f>
        <v>0</v>
      </c>
      <c r="M144" s="116">
        <f>IF(MONTH($B144)=3,IF($G144=Paramètres!$F$22,$D144,0),0)</f>
        <v>0</v>
      </c>
      <c r="N144" s="116">
        <f>IF(MONTH($B144)=4,IF($G144=Paramètres!$F$22,$D144,0),0)</f>
        <v>0</v>
      </c>
      <c r="O144" s="116">
        <f>IF(MONTH($B144)=5,IF($G144=Paramètres!$F$22,$D144,0),0)</f>
        <v>0</v>
      </c>
      <c r="P144" s="116">
        <f>IF(MONTH($B144)=6,IF($G144=Paramètres!$F$22,$D144,0),0)</f>
        <v>0</v>
      </c>
      <c r="Q144" s="116">
        <f>IF(MONTH($B144)=9,IF($G144=Paramètres!$F$22,$D144,0),0)</f>
        <v>0</v>
      </c>
      <c r="R144" s="116">
        <f>IF(MONTH($B144)=10,IF($G144=Paramètres!$F$22,$D144,0),0)</f>
        <v>0</v>
      </c>
      <c r="S144" s="116">
        <f>IF(MONTH($B144)=11,IF($G144=Paramètres!$F$22,$D144,0),0)</f>
        <v>0</v>
      </c>
      <c r="T144" s="116">
        <f>IF(MONTH($B144)=30,IF($G144=Paramètres!$F$22,$D144,0),0)</f>
        <v>0</v>
      </c>
      <c r="U144" s="116">
        <f>IF(MONTH($A144)=11,IF($G144=Paramètres!$D$22,$D144,0),0)</f>
        <v>0</v>
      </c>
      <c r="V144" s="116">
        <f>IF(MONTH($A144)=12,IF($G144=Paramètres!$D$22,$D144,0),0)</f>
        <v>0</v>
      </c>
      <c r="W144" s="116">
        <f>IF(MONTH($A144)=2,IF($G144=Paramètres!$D$22,$D144,0),0)</f>
        <v>0</v>
      </c>
      <c r="X144" s="116">
        <f>IF(MONTH($A144)=4,IF($G144=Paramètres!$D$22,$D144,0),0)</f>
        <v>0</v>
      </c>
      <c r="Y144" s="116">
        <f>IF($G144=Paramètres!D$21,$D144,0)</f>
        <v>0</v>
      </c>
      <c r="Z144" s="116">
        <f>IF($G144=Paramètres!D$24,$D144,0)</f>
        <v>0</v>
      </c>
      <c r="AA144" s="116">
        <f>IF($G144=Paramètres!D$23,$D144,0)</f>
        <v>0</v>
      </c>
      <c r="AB144" s="116">
        <f>IF($G144=Paramètres!D$25,$D144,0)</f>
        <v>0</v>
      </c>
      <c r="AC144" s="116">
        <f>IF($G144=Paramètres!D$26,$D144,0)</f>
        <v>0</v>
      </c>
      <c r="AD144" s="116">
        <f>IF($G144=Paramètres!D$27,$D144,0)</f>
        <v>0</v>
      </c>
      <c r="AE144" s="116">
        <f>IF($G144=Paramètres!D$28,$D144,0)</f>
        <v>0</v>
      </c>
      <c r="AF144" s="116">
        <f>IF($G144=Paramètres!D$29,$D144,0)</f>
        <v>0</v>
      </c>
      <c r="AG144" s="116">
        <f>IF($G144=Paramètres!E$21,$D144,0)</f>
        <v>0</v>
      </c>
      <c r="AH144" s="116">
        <f>IF($G144=Paramètres!E$22,$D144,0)</f>
        <v>0</v>
      </c>
      <c r="AI144" s="116">
        <f>IF($G144=Paramètres!E$23,$D144,0)</f>
        <v>0</v>
      </c>
      <c r="AJ144" s="116">
        <f>IF($G144=Paramètres!E$24,$D144,0)</f>
        <v>0</v>
      </c>
      <c r="AK144" s="116">
        <f>IF($G144=Paramètres!E$25,$D144,0)</f>
        <v>0</v>
      </c>
      <c r="AL144" s="116">
        <f>IF($G144=Paramètres!F$21,$D144,0)</f>
        <v>0</v>
      </c>
      <c r="AM144" s="116">
        <f>IF($G144=Paramètres!F$22,$D144,0)</f>
        <v>0</v>
      </c>
      <c r="AN144" s="116">
        <f>IF($G144=Paramètres!F$23,$D144,0)</f>
        <v>0</v>
      </c>
      <c r="AO144" s="116">
        <f>IF($G144=Paramètres!F$24,$D144,0)</f>
        <v>0</v>
      </c>
      <c r="AP144" s="116">
        <f t="shared" si="86"/>
        <v>0</v>
      </c>
      <c r="AQ144" s="116">
        <f t="shared" si="87"/>
        <v>0</v>
      </c>
      <c r="AR144" s="116">
        <f>IF($G144=Paramètres!I$21,$D144,0)</f>
        <v>0</v>
      </c>
      <c r="AS144" s="116">
        <f>IF($G144=Paramètres!I$22,$D144,0)</f>
        <v>0</v>
      </c>
      <c r="AT144" s="116">
        <f>IF($G144=Paramètres!I$23,$D144,0)</f>
        <v>0</v>
      </c>
      <c r="AU144" s="116">
        <f t="shared" si="88"/>
        <v>0</v>
      </c>
      <c r="AV144" s="116">
        <f t="shared" si="90"/>
        <v>0</v>
      </c>
      <c r="AW144" s="116">
        <f t="shared" si="91"/>
        <v>0</v>
      </c>
      <c r="AX144" s="116">
        <f t="shared" si="92"/>
        <v>0</v>
      </c>
      <c r="AY144" s="116">
        <f t="shared" si="93"/>
        <v>0</v>
      </c>
      <c r="AZ144" s="116">
        <f t="shared" si="94"/>
        <v>0</v>
      </c>
      <c r="BA144" s="116">
        <f t="shared" si="95"/>
        <v>0</v>
      </c>
      <c r="BB144" s="116">
        <f t="shared" si="96"/>
        <v>0</v>
      </c>
      <c r="BC144" s="116">
        <f t="shared" si="97"/>
        <v>0</v>
      </c>
      <c r="BD144" s="116">
        <f t="shared" si="98"/>
        <v>0</v>
      </c>
      <c r="BE144" s="116">
        <f t="shared" si="99"/>
        <v>0</v>
      </c>
      <c r="BF144" s="116">
        <f t="shared" si="100"/>
        <v>0</v>
      </c>
      <c r="BG144" s="116">
        <f t="shared" si="101"/>
        <v>0</v>
      </c>
      <c r="BH144" s="116">
        <f t="shared" si="102"/>
        <v>0</v>
      </c>
      <c r="BI144" s="116">
        <f t="shared" si="103"/>
        <v>0</v>
      </c>
      <c r="BJ144" s="116">
        <f t="shared" si="104"/>
        <v>0</v>
      </c>
      <c r="BK144" s="116">
        <f t="shared" si="105"/>
        <v>0</v>
      </c>
      <c r="BL144" s="116">
        <f t="shared" si="106"/>
        <v>0</v>
      </c>
      <c r="BM144" s="116">
        <f t="shared" si="107"/>
        <v>0</v>
      </c>
      <c r="BN144" s="116">
        <f t="shared" si="108"/>
        <v>0</v>
      </c>
      <c r="BO144" s="116">
        <f t="shared" si="109"/>
        <v>0</v>
      </c>
      <c r="BP144" s="116">
        <f t="shared" si="110"/>
        <v>0</v>
      </c>
      <c r="BQ144" s="116">
        <f t="shared" si="111"/>
        <v>0</v>
      </c>
      <c r="BR144" s="116">
        <f t="shared" si="112"/>
        <v>0</v>
      </c>
      <c r="BS144" s="116">
        <f t="shared" si="113"/>
        <v>0</v>
      </c>
    </row>
    <row r="145" spans="6:71">
      <c r="F145" s="109"/>
      <c r="J145" s="110" t="str">
        <f t="shared" si="89"/>
        <v>Transferts</v>
      </c>
      <c r="K145" s="116">
        <f>IF(MONTH($B145)=1,IF($G145=Paramètres!F$22,$D145,0),0)</f>
        <v>0</v>
      </c>
      <c r="L145" s="116">
        <f>IF(MONTH($B145)=2,IF($G145=Paramètres!$F$22,$D145,0),0)</f>
        <v>0</v>
      </c>
      <c r="M145" s="116">
        <f>IF(MONTH($B145)=3,IF($G145=Paramètres!$F$22,$D145,0),0)</f>
        <v>0</v>
      </c>
      <c r="N145" s="116">
        <f>IF(MONTH($B145)=4,IF($G145=Paramètres!$F$22,$D145,0),0)</f>
        <v>0</v>
      </c>
      <c r="O145" s="116">
        <f>IF(MONTH($B145)=5,IF($G145=Paramètres!$F$22,$D145,0),0)</f>
        <v>0</v>
      </c>
      <c r="P145" s="116">
        <f>IF(MONTH($B145)=6,IF($G145=Paramètres!$F$22,$D145,0),0)</f>
        <v>0</v>
      </c>
      <c r="Q145" s="116">
        <f>IF(MONTH($B145)=9,IF($G145=Paramètres!$F$22,$D145,0),0)</f>
        <v>0</v>
      </c>
      <c r="R145" s="116">
        <f>IF(MONTH($B145)=10,IF($G145=Paramètres!$F$22,$D145,0),0)</f>
        <v>0</v>
      </c>
      <c r="S145" s="116">
        <f>IF(MONTH($B145)=11,IF($G145=Paramètres!$F$22,$D145,0),0)</f>
        <v>0</v>
      </c>
      <c r="T145" s="116">
        <f>IF(MONTH($B145)=30,IF($G145=Paramètres!$F$22,$D145,0),0)</f>
        <v>0</v>
      </c>
      <c r="U145" s="116">
        <f>IF(MONTH($A145)=11,IF($G145=Paramètres!$D$22,$D145,0),0)</f>
        <v>0</v>
      </c>
      <c r="V145" s="116">
        <f>IF(MONTH($A145)=12,IF($G145=Paramètres!$D$22,$D145,0),0)</f>
        <v>0</v>
      </c>
      <c r="W145" s="116">
        <f>IF(MONTH($A145)=2,IF($G145=Paramètres!$D$22,$D145,0),0)</f>
        <v>0</v>
      </c>
      <c r="X145" s="116">
        <f>IF(MONTH($A145)=4,IF($G145=Paramètres!$D$22,$D145,0),0)</f>
        <v>0</v>
      </c>
      <c r="Y145" s="116">
        <f>IF($G145=Paramètres!D$21,$D145,0)</f>
        <v>0</v>
      </c>
      <c r="Z145" s="116">
        <f>IF($G145=Paramètres!D$24,$D145,0)</f>
        <v>0</v>
      </c>
      <c r="AA145" s="116">
        <f>IF($G145=Paramètres!D$23,$D145,0)</f>
        <v>0</v>
      </c>
      <c r="AB145" s="116">
        <f>IF($G145=Paramètres!D$25,$D145,0)</f>
        <v>0</v>
      </c>
      <c r="AC145" s="116">
        <f>IF($G145=Paramètres!D$26,$D145,0)</f>
        <v>0</v>
      </c>
      <c r="AD145" s="116">
        <f>IF($G145=Paramètres!D$27,$D145,0)</f>
        <v>0</v>
      </c>
      <c r="AE145" s="116">
        <f>IF($G145=Paramètres!D$28,$D145,0)</f>
        <v>0</v>
      </c>
      <c r="AF145" s="116">
        <f>IF($G145=Paramètres!D$29,$D145,0)</f>
        <v>0</v>
      </c>
      <c r="AG145" s="116">
        <f>IF($G145=Paramètres!E$21,$D145,0)</f>
        <v>0</v>
      </c>
      <c r="AH145" s="116">
        <f>IF($G145=Paramètres!E$22,$D145,0)</f>
        <v>0</v>
      </c>
      <c r="AI145" s="116">
        <f>IF($G145=Paramètres!E$23,$D145,0)</f>
        <v>0</v>
      </c>
      <c r="AJ145" s="116">
        <f>IF($G145=Paramètres!E$24,$D145,0)</f>
        <v>0</v>
      </c>
      <c r="AK145" s="116">
        <f>IF($G145=Paramètres!E$25,$D145,0)</f>
        <v>0</v>
      </c>
      <c r="AL145" s="116">
        <f>IF($G145=Paramètres!F$21,$D145,0)</f>
        <v>0</v>
      </c>
      <c r="AM145" s="116">
        <f>IF($G145=Paramètres!F$22,$D145,0)</f>
        <v>0</v>
      </c>
      <c r="AN145" s="116">
        <f>IF($G145=Paramètres!F$23,$D145,0)</f>
        <v>0</v>
      </c>
      <c r="AO145" s="116">
        <f>IF($G145=Paramètres!F$24,$D145,0)</f>
        <v>0</v>
      </c>
      <c r="AP145" s="116">
        <f t="shared" si="86"/>
        <v>0</v>
      </c>
      <c r="AQ145" s="116">
        <f t="shared" si="87"/>
        <v>0</v>
      </c>
      <c r="AR145" s="116">
        <f>IF($G145=Paramètres!I$21,$D145,0)</f>
        <v>0</v>
      </c>
      <c r="AS145" s="116">
        <f>IF($G145=Paramètres!I$22,$D145,0)</f>
        <v>0</v>
      </c>
      <c r="AT145" s="116">
        <f>IF($G145=Paramètres!I$23,$D145,0)</f>
        <v>0</v>
      </c>
      <c r="AU145" s="116">
        <f t="shared" si="88"/>
        <v>0</v>
      </c>
      <c r="AV145" s="116">
        <f t="shared" si="90"/>
        <v>0</v>
      </c>
      <c r="AW145" s="116">
        <f t="shared" si="91"/>
        <v>0</v>
      </c>
      <c r="AX145" s="116">
        <f t="shared" si="92"/>
        <v>0</v>
      </c>
      <c r="AY145" s="116">
        <f t="shared" si="93"/>
        <v>0</v>
      </c>
      <c r="AZ145" s="116">
        <f t="shared" si="94"/>
        <v>0</v>
      </c>
      <c r="BA145" s="116">
        <f t="shared" si="95"/>
        <v>0</v>
      </c>
      <c r="BB145" s="116">
        <f t="shared" si="96"/>
        <v>0</v>
      </c>
      <c r="BC145" s="116">
        <f t="shared" si="97"/>
        <v>0</v>
      </c>
      <c r="BD145" s="116">
        <f t="shared" si="98"/>
        <v>0</v>
      </c>
      <c r="BE145" s="116">
        <f t="shared" si="99"/>
        <v>0</v>
      </c>
      <c r="BF145" s="116">
        <f t="shared" si="100"/>
        <v>0</v>
      </c>
      <c r="BG145" s="116">
        <f t="shared" si="101"/>
        <v>0</v>
      </c>
      <c r="BH145" s="116">
        <f t="shared" si="102"/>
        <v>0</v>
      </c>
      <c r="BI145" s="116">
        <f t="shared" si="103"/>
        <v>0</v>
      </c>
      <c r="BJ145" s="116">
        <f t="shared" si="104"/>
        <v>0</v>
      </c>
      <c r="BK145" s="116">
        <f t="shared" si="105"/>
        <v>0</v>
      </c>
      <c r="BL145" s="116">
        <f t="shared" si="106"/>
        <v>0</v>
      </c>
      <c r="BM145" s="116">
        <f t="shared" si="107"/>
        <v>0</v>
      </c>
      <c r="BN145" s="116">
        <f t="shared" si="108"/>
        <v>0</v>
      </c>
      <c r="BO145" s="116">
        <f t="shared" si="109"/>
        <v>0</v>
      </c>
      <c r="BP145" s="116">
        <f t="shared" si="110"/>
        <v>0</v>
      </c>
      <c r="BQ145" s="116">
        <f t="shared" si="111"/>
        <v>0</v>
      </c>
      <c r="BR145" s="116">
        <f t="shared" si="112"/>
        <v>0</v>
      </c>
      <c r="BS145" s="116">
        <f t="shared" si="113"/>
        <v>0</v>
      </c>
    </row>
    <row r="146" spans="6:71">
      <c r="F146" s="109"/>
      <c r="J146" s="110" t="str">
        <f t="shared" si="89"/>
        <v>Transferts</v>
      </c>
      <c r="K146" s="116">
        <f>IF(MONTH($B146)=1,IF($G146=Paramètres!F$22,$D146,0),0)</f>
        <v>0</v>
      </c>
      <c r="L146" s="116">
        <f>IF(MONTH($B146)=2,IF($G146=Paramètres!$F$22,$D146,0),0)</f>
        <v>0</v>
      </c>
      <c r="M146" s="116">
        <f>IF(MONTH($B146)=3,IF($G146=Paramètres!$F$22,$D146,0),0)</f>
        <v>0</v>
      </c>
      <c r="N146" s="116">
        <f>IF(MONTH($B146)=4,IF($G146=Paramètres!$F$22,$D146,0),0)</f>
        <v>0</v>
      </c>
      <c r="O146" s="116">
        <f>IF(MONTH($B146)=5,IF($G146=Paramètres!$F$22,$D146,0),0)</f>
        <v>0</v>
      </c>
      <c r="P146" s="116">
        <f>IF(MONTH($B146)=6,IF($G146=Paramètres!$F$22,$D146,0),0)</f>
        <v>0</v>
      </c>
      <c r="Q146" s="116">
        <f>IF(MONTH($B146)=9,IF($G146=Paramètres!$F$22,$D146,0),0)</f>
        <v>0</v>
      </c>
      <c r="R146" s="116">
        <f>IF(MONTH($B146)=10,IF($G146=Paramètres!$F$22,$D146,0),0)</f>
        <v>0</v>
      </c>
      <c r="S146" s="116">
        <f>IF(MONTH($B146)=11,IF($G146=Paramètres!$F$22,$D146,0),0)</f>
        <v>0</v>
      </c>
      <c r="T146" s="116">
        <f>IF(MONTH($B146)=30,IF($G146=Paramètres!$F$22,$D146,0),0)</f>
        <v>0</v>
      </c>
      <c r="U146" s="116">
        <f>IF(MONTH($A146)=11,IF($G146=Paramètres!$D$22,$D146,0),0)</f>
        <v>0</v>
      </c>
      <c r="V146" s="116">
        <f>IF(MONTH($A146)=12,IF($G146=Paramètres!$D$22,$D146,0),0)</f>
        <v>0</v>
      </c>
      <c r="W146" s="116">
        <f>IF(MONTH($A146)=2,IF($G146=Paramètres!$D$22,$D146,0),0)</f>
        <v>0</v>
      </c>
      <c r="X146" s="116">
        <f>IF(MONTH($A146)=4,IF($G146=Paramètres!$D$22,$D146,0),0)</f>
        <v>0</v>
      </c>
      <c r="Y146" s="116">
        <f>IF($G146=Paramètres!D$21,$D146,0)</f>
        <v>0</v>
      </c>
      <c r="Z146" s="116">
        <f>IF($G146=Paramètres!D$24,$D146,0)</f>
        <v>0</v>
      </c>
      <c r="AA146" s="116">
        <f>IF($G146=Paramètres!D$23,$D146,0)</f>
        <v>0</v>
      </c>
      <c r="AB146" s="116">
        <f>IF($G146=Paramètres!D$25,$D146,0)</f>
        <v>0</v>
      </c>
      <c r="AC146" s="116">
        <f>IF($G146=Paramètres!D$26,$D146,0)</f>
        <v>0</v>
      </c>
      <c r="AD146" s="116">
        <f>IF($G146=Paramètres!D$27,$D146,0)</f>
        <v>0</v>
      </c>
      <c r="AE146" s="116">
        <f>IF($G146=Paramètres!D$28,$D146,0)</f>
        <v>0</v>
      </c>
      <c r="AF146" s="116">
        <f>IF($G146=Paramètres!D$29,$D146,0)</f>
        <v>0</v>
      </c>
      <c r="AG146" s="116">
        <f>IF($G146=Paramètres!E$21,$D146,0)</f>
        <v>0</v>
      </c>
      <c r="AH146" s="116">
        <f>IF($G146=Paramètres!E$22,$D146,0)</f>
        <v>0</v>
      </c>
      <c r="AI146" s="116">
        <f>IF($G146=Paramètres!E$23,$D146,0)</f>
        <v>0</v>
      </c>
      <c r="AJ146" s="116">
        <f>IF($G146=Paramètres!E$24,$D146,0)</f>
        <v>0</v>
      </c>
      <c r="AK146" s="116">
        <f>IF($G146=Paramètres!E$25,$D146,0)</f>
        <v>0</v>
      </c>
      <c r="AL146" s="116">
        <f>IF($G146=Paramètres!F$21,$D146,0)</f>
        <v>0</v>
      </c>
      <c r="AM146" s="116">
        <f>IF($G146=Paramètres!F$22,$D146,0)</f>
        <v>0</v>
      </c>
      <c r="AN146" s="116">
        <f>IF($G146=Paramètres!F$23,$D146,0)</f>
        <v>0</v>
      </c>
      <c r="AO146" s="116">
        <f>IF($G146=Paramètres!F$24,$D146,0)</f>
        <v>0</v>
      </c>
      <c r="AP146" s="116">
        <f t="shared" si="86"/>
        <v>0</v>
      </c>
      <c r="AQ146" s="116">
        <f t="shared" si="87"/>
        <v>0</v>
      </c>
      <c r="AR146" s="116">
        <f>IF($G146=Paramètres!I$21,$D146,0)</f>
        <v>0</v>
      </c>
      <c r="AS146" s="116">
        <f>IF($G146=Paramètres!I$22,$D146,0)</f>
        <v>0</v>
      </c>
      <c r="AT146" s="116">
        <f>IF($G146=Paramètres!I$23,$D146,0)</f>
        <v>0</v>
      </c>
      <c r="AU146" s="116">
        <f t="shared" si="88"/>
        <v>0</v>
      </c>
      <c r="AV146" s="116">
        <f t="shared" si="90"/>
        <v>0</v>
      </c>
      <c r="AW146" s="116">
        <f t="shared" si="91"/>
        <v>0</v>
      </c>
      <c r="AX146" s="116">
        <f t="shared" si="92"/>
        <v>0</v>
      </c>
      <c r="AY146" s="116">
        <f t="shared" si="93"/>
        <v>0</v>
      </c>
      <c r="AZ146" s="116">
        <f t="shared" si="94"/>
        <v>0</v>
      </c>
      <c r="BA146" s="116">
        <f t="shared" si="95"/>
        <v>0</v>
      </c>
      <c r="BB146" s="116">
        <f t="shared" si="96"/>
        <v>0</v>
      </c>
      <c r="BC146" s="116">
        <f t="shared" si="97"/>
        <v>0</v>
      </c>
      <c r="BD146" s="116">
        <f t="shared" si="98"/>
        <v>0</v>
      </c>
      <c r="BE146" s="116">
        <f t="shared" si="99"/>
        <v>0</v>
      </c>
      <c r="BF146" s="116">
        <f t="shared" si="100"/>
        <v>0</v>
      </c>
      <c r="BG146" s="116">
        <f t="shared" si="101"/>
        <v>0</v>
      </c>
      <c r="BH146" s="116">
        <f t="shared" si="102"/>
        <v>0</v>
      </c>
      <c r="BI146" s="116">
        <f t="shared" si="103"/>
        <v>0</v>
      </c>
      <c r="BJ146" s="116">
        <f t="shared" si="104"/>
        <v>0</v>
      </c>
      <c r="BK146" s="116">
        <f t="shared" si="105"/>
        <v>0</v>
      </c>
      <c r="BL146" s="116">
        <f t="shared" si="106"/>
        <v>0</v>
      </c>
      <c r="BM146" s="116">
        <f t="shared" si="107"/>
        <v>0</v>
      </c>
      <c r="BN146" s="116">
        <f t="shared" si="108"/>
        <v>0</v>
      </c>
      <c r="BO146" s="116">
        <f t="shared" si="109"/>
        <v>0</v>
      </c>
      <c r="BP146" s="116">
        <f t="shared" si="110"/>
        <v>0</v>
      </c>
      <c r="BQ146" s="116">
        <f t="shared" si="111"/>
        <v>0</v>
      </c>
      <c r="BR146" s="116">
        <f t="shared" si="112"/>
        <v>0</v>
      </c>
      <c r="BS146" s="116">
        <f t="shared" si="113"/>
        <v>0</v>
      </c>
    </row>
    <row r="147" spans="6:71">
      <c r="F147" s="109"/>
      <c r="J147" s="110" t="str">
        <f t="shared" si="89"/>
        <v>Transferts</v>
      </c>
      <c r="K147" s="116">
        <f>IF(MONTH($B147)=1,IF($G147=Paramètres!F$22,$D147,0),0)</f>
        <v>0</v>
      </c>
      <c r="L147" s="116">
        <f>IF(MONTH($B147)=2,IF($G147=Paramètres!$F$22,$D147,0),0)</f>
        <v>0</v>
      </c>
      <c r="M147" s="116">
        <f>IF(MONTH($B147)=3,IF($G147=Paramètres!$F$22,$D147,0),0)</f>
        <v>0</v>
      </c>
      <c r="N147" s="116">
        <f>IF(MONTH($B147)=4,IF($G147=Paramètres!$F$22,$D147,0),0)</f>
        <v>0</v>
      </c>
      <c r="O147" s="116">
        <f>IF(MONTH($B147)=5,IF($G147=Paramètres!$F$22,$D147,0),0)</f>
        <v>0</v>
      </c>
      <c r="P147" s="116">
        <f>IF(MONTH($B147)=6,IF($G147=Paramètres!$F$22,$D147,0),0)</f>
        <v>0</v>
      </c>
      <c r="Q147" s="116">
        <f>IF(MONTH($B147)=9,IF($G147=Paramètres!$F$22,$D147,0),0)</f>
        <v>0</v>
      </c>
      <c r="R147" s="116">
        <f>IF(MONTH($B147)=10,IF($G147=Paramètres!$F$22,$D147,0),0)</f>
        <v>0</v>
      </c>
      <c r="S147" s="116">
        <f>IF(MONTH($B147)=11,IF($G147=Paramètres!$F$22,$D147,0),0)</f>
        <v>0</v>
      </c>
      <c r="T147" s="116">
        <f>IF(MONTH($B147)=30,IF($G147=Paramètres!$F$22,$D147,0),0)</f>
        <v>0</v>
      </c>
      <c r="U147" s="116">
        <f>IF(MONTH($A147)=11,IF($G147=Paramètres!$D$22,$D147,0),0)</f>
        <v>0</v>
      </c>
      <c r="V147" s="116">
        <f>IF(MONTH($A147)=12,IF($G147=Paramètres!$D$22,$D147,0),0)</f>
        <v>0</v>
      </c>
      <c r="W147" s="116">
        <f>IF(MONTH($A147)=2,IF($G147=Paramètres!$D$22,$D147,0),0)</f>
        <v>0</v>
      </c>
      <c r="X147" s="116">
        <f>IF(MONTH($A147)=4,IF($G147=Paramètres!$D$22,$D147,0),0)</f>
        <v>0</v>
      </c>
      <c r="Y147" s="116">
        <f>IF($G147=Paramètres!D$21,$D147,0)</f>
        <v>0</v>
      </c>
      <c r="Z147" s="116">
        <f>IF($G147=Paramètres!D$24,$D147,0)</f>
        <v>0</v>
      </c>
      <c r="AA147" s="116">
        <f>IF($G147=Paramètres!D$23,$D147,0)</f>
        <v>0</v>
      </c>
      <c r="AB147" s="116">
        <f>IF($G147=Paramètres!D$25,$D147,0)</f>
        <v>0</v>
      </c>
      <c r="AC147" s="116">
        <f>IF($G147=Paramètres!D$26,$D147,0)</f>
        <v>0</v>
      </c>
      <c r="AD147" s="116">
        <f>IF($G147=Paramètres!D$27,$D147,0)</f>
        <v>0</v>
      </c>
      <c r="AE147" s="116">
        <f>IF($G147=Paramètres!D$28,$D147,0)</f>
        <v>0</v>
      </c>
      <c r="AF147" s="116">
        <f>IF($G147=Paramètres!D$29,$D147,0)</f>
        <v>0</v>
      </c>
      <c r="AG147" s="116">
        <f>IF($G147=Paramètres!E$21,$D147,0)</f>
        <v>0</v>
      </c>
      <c r="AH147" s="116">
        <f>IF($G147=Paramètres!E$22,$D147,0)</f>
        <v>0</v>
      </c>
      <c r="AI147" s="116">
        <f>IF($G147=Paramètres!E$23,$D147,0)</f>
        <v>0</v>
      </c>
      <c r="AJ147" s="116">
        <f>IF($G147=Paramètres!E$24,$D147,0)</f>
        <v>0</v>
      </c>
      <c r="AK147" s="116">
        <f>IF($G147=Paramètres!E$25,$D147,0)</f>
        <v>0</v>
      </c>
      <c r="AL147" s="116">
        <f>IF($G147=Paramètres!F$21,$D147,0)</f>
        <v>0</v>
      </c>
      <c r="AM147" s="116">
        <f>IF($G147=Paramètres!F$22,$D147,0)</f>
        <v>0</v>
      </c>
      <c r="AN147" s="116">
        <f>IF($G147=Paramètres!F$23,$D147,0)</f>
        <v>0</v>
      </c>
      <c r="AO147" s="116">
        <f>IF($G147=Paramètres!F$24,$D147,0)</f>
        <v>0</v>
      </c>
      <c r="AP147" s="116">
        <f t="shared" si="86"/>
        <v>0</v>
      </c>
      <c r="AQ147" s="116">
        <f t="shared" si="87"/>
        <v>0</v>
      </c>
      <c r="AR147" s="116">
        <f>IF($G147=Paramètres!I$21,$D147,0)</f>
        <v>0</v>
      </c>
      <c r="AS147" s="116">
        <f>IF($G147=Paramètres!I$22,$D147,0)</f>
        <v>0</v>
      </c>
      <c r="AT147" s="116">
        <f>IF($G147=Paramètres!I$23,$D147,0)</f>
        <v>0</v>
      </c>
      <c r="AU147" s="116">
        <f t="shared" si="88"/>
        <v>0</v>
      </c>
      <c r="AV147" s="116">
        <f t="shared" si="90"/>
        <v>0</v>
      </c>
      <c r="AW147" s="116">
        <f t="shared" si="91"/>
        <v>0</v>
      </c>
      <c r="AX147" s="116">
        <f t="shared" si="92"/>
        <v>0</v>
      </c>
      <c r="AY147" s="116">
        <f t="shared" si="93"/>
        <v>0</v>
      </c>
      <c r="AZ147" s="116">
        <f t="shared" si="94"/>
        <v>0</v>
      </c>
      <c r="BA147" s="116">
        <f t="shared" si="95"/>
        <v>0</v>
      </c>
      <c r="BB147" s="116">
        <f t="shared" si="96"/>
        <v>0</v>
      </c>
      <c r="BC147" s="116">
        <f t="shared" si="97"/>
        <v>0</v>
      </c>
      <c r="BD147" s="116">
        <f t="shared" si="98"/>
        <v>0</v>
      </c>
      <c r="BE147" s="116">
        <f t="shared" si="99"/>
        <v>0</v>
      </c>
      <c r="BF147" s="116">
        <f t="shared" si="100"/>
        <v>0</v>
      </c>
      <c r="BG147" s="116">
        <f t="shared" si="101"/>
        <v>0</v>
      </c>
      <c r="BH147" s="116">
        <f t="shared" si="102"/>
        <v>0</v>
      </c>
      <c r="BI147" s="116">
        <f t="shared" si="103"/>
        <v>0</v>
      </c>
      <c r="BJ147" s="116">
        <f t="shared" si="104"/>
        <v>0</v>
      </c>
      <c r="BK147" s="116">
        <f t="shared" si="105"/>
        <v>0</v>
      </c>
      <c r="BL147" s="116">
        <f t="shared" si="106"/>
        <v>0</v>
      </c>
      <c r="BM147" s="116">
        <f t="shared" si="107"/>
        <v>0</v>
      </c>
      <c r="BN147" s="116">
        <f t="shared" si="108"/>
        <v>0</v>
      </c>
      <c r="BO147" s="116">
        <f t="shared" si="109"/>
        <v>0</v>
      </c>
      <c r="BP147" s="116">
        <f t="shared" si="110"/>
        <v>0</v>
      </c>
      <c r="BQ147" s="116">
        <f t="shared" si="111"/>
        <v>0</v>
      </c>
      <c r="BR147" s="116">
        <f t="shared" si="112"/>
        <v>0</v>
      </c>
      <c r="BS147" s="116">
        <f t="shared" si="113"/>
        <v>0</v>
      </c>
    </row>
    <row r="148" spans="6:71">
      <c r="F148" s="109"/>
      <c r="J148" s="110" t="str">
        <f t="shared" si="89"/>
        <v>Transferts</v>
      </c>
      <c r="K148" s="116">
        <f>IF(MONTH($B148)=1,IF($G148=Paramètres!F$22,$D148,0),0)</f>
        <v>0</v>
      </c>
      <c r="L148" s="116">
        <f>IF(MONTH($B148)=2,IF($G148=Paramètres!$F$22,$D148,0),0)</f>
        <v>0</v>
      </c>
      <c r="M148" s="116">
        <f>IF(MONTH($B148)=3,IF($G148=Paramètres!$F$22,$D148,0),0)</f>
        <v>0</v>
      </c>
      <c r="N148" s="116">
        <f>IF(MONTH($B148)=4,IF($G148=Paramètres!$F$22,$D148,0),0)</f>
        <v>0</v>
      </c>
      <c r="O148" s="116">
        <f>IF(MONTH($B148)=5,IF($G148=Paramètres!$F$22,$D148,0),0)</f>
        <v>0</v>
      </c>
      <c r="P148" s="116">
        <f>IF(MONTH($B148)=6,IF($G148=Paramètres!$F$22,$D148,0),0)</f>
        <v>0</v>
      </c>
      <c r="Q148" s="116">
        <f>IF(MONTH($B148)=9,IF($G148=Paramètres!$F$22,$D148,0),0)</f>
        <v>0</v>
      </c>
      <c r="R148" s="116">
        <f>IF(MONTH($B148)=10,IF($G148=Paramètres!$F$22,$D148,0),0)</f>
        <v>0</v>
      </c>
      <c r="S148" s="116">
        <f>IF(MONTH($B148)=11,IF($G148=Paramètres!$F$22,$D148,0),0)</f>
        <v>0</v>
      </c>
      <c r="T148" s="116">
        <f>IF(MONTH($B148)=30,IF($G148=Paramètres!$F$22,$D148,0),0)</f>
        <v>0</v>
      </c>
      <c r="U148" s="116">
        <f>IF(MONTH($A148)=11,IF($G148=Paramètres!$D$22,$D148,0),0)</f>
        <v>0</v>
      </c>
      <c r="V148" s="116">
        <f>IF(MONTH($A148)=12,IF($G148=Paramètres!$D$22,$D148,0),0)</f>
        <v>0</v>
      </c>
      <c r="W148" s="116">
        <f>IF(MONTH($A148)=2,IF($G148=Paramètres!$D$22,$D148,0),0)</f>
        <v>0</v>
      </c>
      <c r="X148" s="116">
        <f>IF(MONTH($A148)=4,IF($G148=Paramètres!$D$22,$D148,0),0)</f>
        <v>0</v>
      </c>
      <c r="Y148" s="116">
        <f>IF($G148=Paramètres!D$21,$D148,0)</f>
        <v>0</v>
      </c>
      <c r="Z148" s="116">
        <f>IF($G148=Paramètres!D$24,$D148,0)</f>
        <v>0</v>
      </c>
      <c r="AA148" s="116">
        <f>IF($G148=Paramètres!D$23,$D148,0)</f>
        <v>0</v>
      </c>
      <c r="AB148" s="116">
        <f>IF($G148=Paramètres!D$25,$D148,0)</f>
        <v>0</v>
      </c>
      <c r="AC148" s="116">
        <f>IF($G148=Paramètres!D$26,$D148,0)</f>
        <v>0</v>
      </c>
      <c r="AD148" s="116">
        <f>IF($G148=Paramètres!D$27,$D148,0)</f>
        <v>0</v>
      </c>
      <c r="AE148" s="116">
        <f>IF($G148=Paramètres!D$28,$D148,0)</f>
        <v>0</v>
      </c>
      <c r="AF148" s="116">
        <f>IF($G148=Paramètres!D$29,$D148,0)</f>
        <v>0</v>
      </c>
      <c r="AG148" s="116">
        <f>IF($G148=Paramètres!E$21,$D148,0)</f>
        <v>0</v>
      </c>
      <c r="AH148" s="116">
        <f>IF($G148=Paramètres!E$22,$D148,0)</f>
        <v>0</v>
      </c>
      <c r="AI148" s="116">
        <f>IF($G148=Paramètres!E$23,$D148,0)</f>
        <v>0</v>
      </c>
      <c r="AJ148" s="116">
        <f>IF($G148=Paramètres!E$24,$D148,0)</f>
        <v>0</v>
      </c>
      <c r="AK148" s="116">
        <f>IF($G148=Paramètres!E$25,$D148,0)</f>
        <v>0</v>
      </c>
      <c r="AL148" s="116">
        <f>IF($G148=Paramètres!F$21,$D148,0)</f>
        <v>0</v>
      </c>
      <c r="AM148" s="116">
        <f>IF($G148=Paramètres!F$22,$D148,0)</f>
        <v>0</v>
      </c>
      <c r="AN148" s="116">
        <f>IF($G148=Paramètres!F$23,$D148,0)</f>
        <v>0</v>
      </c>
      <c r="AO148" s="116">
        <f>IF($G148=Paramètres!F$24,$D148,0)</f>
        <v>0</v>
      </c>
      <c r="AP148" s="116">
        <f t="shared" si="86"/>
        <v>0</v>
      </c>
      <c r="AQ148" s="116">
        <f t="shared" si="87"/>
        <v>0</v>
      </c>
      <c r="AR148" s="116">
        <f>IF($G148=Paramètres!I$21,$D148,0)</f>
        <v>0</v>
      </c>
      <c r="AS148" s="116">
        <f>IF($G148=Paramètres!I$22,$D148,0)</f>
        <v>0</v>
      </c>
      <c r="AT148" s="116">
        <f>IF($G148=Paramètres!I$23,$D148,0)</f>
        <v>0</v>
      </c>
      <c r="AU148" s="116">
        <f t="shared" si="88"/>
        <v>0</v>
      </c>
      <c r="AV148" s="116">
        <f t="shared" si="90"/>
        <v>0</v>
      </c>
      <c r="AW148" s="116">
        <f t="shared" si="91"/>
        <v>0</v>
      </c>
      <c r="AX148" s="116">
        <f t="shared" si="92"/>
        <v>0</v>
      </c>
      <c r="AY148" s="116">
        <f t="shared" si="93"/>
        <v>0</v>
      </c>
      <c r="AZ148" s="116">
        <f t="shared" si="94"/>
        <v>0</v>
      </c>
      <c r="BA148" s="116">
        <f t="shared" si="95"/>
        <v>0</v>
      </c>
      <c r="BB148" s="116">
        <f t="shared" si="96"/>
        <v>0</v>
      </c>
      <c r="BC148" s="116">
        <f t="shared" si="97"/>
        <v>0</v>
      </c>
      <c r="BD148" s="116">
        <f t="shared" si="98"/>
        <v>0</v>
      </c>
      <c r="BE148" s="116">
        <f t="shared" si="99"/>
        <v>0</v>
      </c>
      <c r="BF148" s="116">
        <f t="shared" si="100"/>
        <v>0</v>
      </c>
      <c r="BG148" s="116">
        <f t="shared" si="101"/>
        <v>0</v>
      </c>
      <c r="BH148" s="116">
        <f t="shared" si="102"/>
        <v>0</v>
      </c>
      <c r="BI148" s="116">
        <f t="shared" si="103"/>
        <v>0</v>
      </c>
      <c r="BJ148" s="116">
        <f t="shared" si="104"/>
        <v>0</v>
      </c>
      <c r="BK148" s="116">
        <f t="shared" si="105"/>
        <v>0</v>
      </c>
      <c r="BL148" s="116">
        <f t="shared" si="106"/>
        <v>0</v>
      </c>
      <c r="BM148" s="116">
        <f t="shared" si="107"/>
        <v>0</v>
      </c>
      <c r="BN148" s="116">
        <f t="shared" si="108"/>
        <v>0</v>
      </c>
      <c r="BO148" s="116">
        <f t="shared" si="109"/>
        <v>0</v>
      </c>
      <c r="BP148" s="116">
        <f t="shared" si="110"/>
        <v>0</v>
      </c>
      <c r="BQ148" s="116">
        <f t="shared" si="111"/>
        <v>0</v>
      </c>
      <c r="BR148" s="116">
        <f t="shared" si="112"/>
        <v>0</v>
      </c>
      <c r="BS148" s="116">
        <f t="shared" si="113"/>
        <v>0</v>
      </c>
    </row>
    <row r="149" spans="6:71">
      <c r="F149" s="109"/>
      <c r="J149" s="110" t="str">
        <f t="shared" si="89"/>
        <v>Transferts</v>
      </c>
      <c r="K149" s="116">
        <f>IF(MONTH($B149)=1,IF($G149=Paramètres!F$22,$D149,0),0)</f>
        <v>0</v>
      </c>
      <c r="L149" s="116">
        <f>IF(MONTH($B149)=2,IF($G149=Paramètres!$F$22,$D149,0),0)</f>
        <v>0</v>
      </c>
      <c r="M149" s="116">
        <f>IF(MONTH($B149)=3,IF($G149=Paramètres!$F$22,$D149,0),0)</f>
        <v>0</v>
      </c>
      <c r="N149" s="116">
        <f>IF(MONTH($B149)=4,IF($G149=Paramètres!$F$22,$D149,0),0)</f>
        <v>0</v>
      </c>
      <c r="O149" s="116">
        <f>IF(MONTH($B149)=5,IF($G149=Paramètres!$F$22,$D149,0),0)</f>
        <v>0</v>
      </c>
      <c r="P149" s="116">
        <f>IF(MONTH($B149)=6,IF($G149=Paramètres!$F$22,$D149,0),0)</f>
        <v>0</v>
      </c>
      <c r="Q149" s="116">
        <f>IF(MONTH($B149)=9,IF($G149=Paramètres!$F$22,$D149,0),0)</f>
        <v>0</v>
      </c>
      <c r="R149" s="116">
        <f>IF(MONTH($B149)=10,IF($G149=Paramètres!$F$22,$D149,0),0)</f>
        <v>0</v>
      </c>
      <c r="S149" s="116">
        <f>IF(MONTH($B149)=11,IF($G149=Paramètres!$F$22,$D149,0),0)</f>
        <v>0</v>
      </c>
      <c r="T149" s="116">
        <f>IF(MONTH($B149)=30,IF($G149=Paramètres!$F$22,$D149,0),0)</f>
        <v>0</v>
      </c>
      <c r="U149" s="116">
        <f>IF(MONTH($A149)=11,IF($G149=Paramètres!$D$22,$D149,0),0)</f>
        <v>0</v>
      </c>
      <c r="V149" s="116">
        <f>IF(MONTH($A149)=12,IF($G149=Paramètres!$D$22,$D149,0),0)</f>
        <v>0</v>
      </c>
      <c r="W149" s="116">
        <f>IF(MONTH($A149)=2,IF($G149=Paramètres!$D$22,$D149,0),0)</f>
        <v>0</v>
      </c>
      <c r="X149" s="116">
        <f>IF(MONTH($A149)=4,IF($G149=Paramètres!$D$22,$D149,0),0)</f>
        <v>0</v>
      </c>
      <c r="Y149" s="116">
        <f>IF($G149=Paramètres!D$21,$D149,0)</f>
        <v>0</v>
      </c>
      <c r="Z149" s="116">
        <f>IF($G149=Paramètres!D$24,$D149,0)</f>
        <v>0</v>
      </c>
      <c r="AA149" s="116">
        <f>IF($G149=Paramètres!D$23,$D149,0)</f>
        <v>0</v>
      </c>
      <c r="AB149" s="116">
        <f>IF($G149=Paramètres!D$25,$D149,0)</f>
        <v>0</v>
      </c>
      <c r="AC149" s="116">
        <f>IF($G149=Paramètres!D$26,$D149,0)</f>
        <v>0</v>
      </c>
      <c r="AD149" s="116">
        <f>IF($G149=Paramètres!D$27,$D149,0)</f>
        <v>0</v>
      </c>
      <c r="AE149" s="116">
        <f>IF($G149=Paramètres!D$28,$D149,0)</f>
        <v>0</v>
      </c>
      <c r="AF149" s="116">
        <f>IF($G149=Paramètres!D$29,$D149,0)</f>
        <v>0</v>
      </c>
      <c r="AG149" s="116">
        <f>IF($G149=Paramètres!E$21,$D149,0)</f>
        <v>0</v>
      </c>
      <c r="AH149" s="116">
        <f>IF($G149=Paramètres!E$22,$D149,0)</f>
        <v>0</v>
      </c>
      <c r="AI149" s="116">
        <f>IF($G149=Paramètres!E$23,$D149,0)</f>
        <v>0</v>
      </c>
      <c r="AJ149" s="116">
        <f>IF($G149=Paramètres!E$24,$D149,0)</f>
        <v>0</v>
      </c>
      <c r="AK149" s="116">
        <f>IF($G149=Paramètres!E$25,$D149,0)</f>
        <v>0</v>
      </c>
      <c r="AL149" s="116">
        <f>IF($G149=Paramètres!F$21,$D149,0)</f>
        <v>0</v>
      </c>
      <c r="AM149" s="116">
        <f>IF($G149=Paramètres!F$22,$D149,0)</f>
        <v>0</v>
      </c>
      <c r="AN149" s="116">
        <f>IF($G149=Paramètres!F$23,$D149,0)</f>
        <v>0</v>
      </c>
      <c r="AO149" s="116">
        <f>IF($G149=Paramètres!F$24,$D149,0)</f>
        <v>0</v>
      </c>
      <c r="AP149" s="116">
        <f t="shared" si="86"/>
        <v>0</v>
      </c>
      <c r="AQ149" s="116">
        <f t="shared" si="87"/>
        <v>0</v>
      </c>
      <c r="AR149" s="116">
        <f>IF($G149=Paramètres!I$21,$D149,0)</f>
        <v>0</v>
      </c>
      <c r="AS149" s="116">
        <f>IF($G149=Paramètres!I$22,$D149,0)</f>
        <v>0</v>
      </c>
      <c r="AT149" s="116">
        <f>IF($G149=Paramètres!I$23,$D149,0)</f>
        <v>0</v>
      </c>
      <c r="AU149" s="116">
        <f t="shared" si="88"/>
        <v>0</v>
      </c>
      <c r="AV149" s="116">
        <f t="shared" si="90"/>
        <v>0</v>
      </c>
      <c r="AW149" s="116">
        <f t="shared" si="91"/>
        <v>0</v>
      </c>
      <c r="AX149" s="116">
        <f t="shared" si="92"/>
        <v>0</v>
      </c>
      <c r="AY149" s="116">
        <f t="shared" si="93"/>
        <v>0</v>
      </c>
      <c r="AZ149" s="116">
        <f t="shared" si="94"/>
        <v>0</v>
      </c>
      <c r="BA149" s="116">
        <f t="shared" si="95"/>
        <v>0</v>
      </c>
      <c r="BB149" s="116">
        <f t="shared" si="96"/>
        <v>0</v>
      </c>
      <c r="BC149" s="116">
        <f t="shared" si="97"/>
        <v>0</v>
      </c>
      <c r="BD149" s="116">
        <f t="shared" si="98"/>
        <v>0</v>
      </c>
      <c r="BE149" s="116">
        <f t="shared" si="99"/>
        <v>0</v>
      </c>
      <c r="BF149" s="116">
        <f t="shared" si="100"/>
        <v>0</v>
      </c>
      <c r="BG149" s="116">
        <f t="shared" si="101"/>
        <v>0</v>
      </c>
      <c r="BH149" s="116">
        <f t="shared" si="102"/>
        <v>0</v>
      </c>
      <c r="BI149" s="116">
        <f t="shared" si="103"/>
        <v>0</v>
      </c>
      <c r="BJ149" s="116">
        <f t="shared" si="104"/>
        <v>0</v>
      </c>
      <c r="BK149" s="116">
        <f t="shared" si="105"/>
        <v>0</v>
      </c>
      <c r="BL149" s="116">
        <f t="shared" si="106"/>
        <v>0</v>
      </c>
      <c r="BM149" s="116">
        <f t="shared" si="107"/>
        <v>0</v>
      </c>
      <c r="BN149" s="116">
        <f t="shared" si="108"/>
        <v>0</v>
      </c>
      <c r="BO149" s="116">
        <f t="shared" si="109"/>
        <v>0</v>
      </c>
      <c r="BP149" s="116">
        <f t="shared" si="110"/>
        <v>0</v>
      </c>
      <c r="BQ149" s="116">
        <f t="shared" si="111"/>
        <v>0</v>
      </c>
      <c r="BR149" s="116">
        <f t="shared" si="112"/>
        <v>0</v>
      </c>
      <c r="BS149" s="116">
        <f t="shared" si="113"/>
        <v>0</v>
      </c>
    </row>
    <row r="150" spans="6:71">
      <c r="F150" s="109"/>
      <c r="J150" s="110" t="str">
        <f t="shared" si="89"/>
        <v>Transferts</v>
      </c>
      <c r="K150" s="116">
        <f>IF(MONTH($B150)=1,IF($G150=Paramètres!F$22,$D150,0),0)</f>
        <v>0</v>
      </c>
      <c r="L150" s="116">
        <f>IF(MONTH($B150)=2,IF($G150=Paramètres!$F$22,$D150,0),0)</f>
        <v>0</v>
      </c>
      <c r="M150" s="116">
        <f>IF(MONTH($B150)=3,IF($G150=Paramètres!$F$22,$D150,0),0)</f>
        <v>0</v>
      </c>
      <c r="N150" s="116">
        <f>IF(MONTH($B150)=4,IF($G150=Paramètres!$F$22,$D150,0),0)</f>
        <v>0</v>
      </c>
      <c r="O150" s="116">
        <f>IF(MONTH($B150)=5,IF($G150=Paramètres!$F$22,$D150,0),0)</f>
        <v>0</v>
      </c>
      <c r="P150" s="116">
        <f>IF(MONTH($B150)=6,IF($G150=Paramètres!$F$22,$D150,0),0)</f>
        <v>0</v>
      </c>
      <c r="Q150" s="116">
        <f>IF(MONTH($B150)=9,IF($G150=Paramètres!$F$22,$D150,0),0)</f>
        <v>0</v>
      </c>
      <c r="R150" s="116">
        <f>IF(MONTH($B150)=10,IF($G150=Paramètres!$F$22,$D150,0),0)</f>
        <v>0</v>
      </c>
      <c r="S150" s="116">
        <f>IF(MONTH($B150)=11,IF($G150=Paramètres!$F$22,$D150,0),0)</f>
        <v>0</v>
      </c>
      <c r="T150" s="116">
        <f>IF(MONTH($B150)=30,IF($G150=Paramètres!$F$22,$D150,0),0)</f>
        <v>0</v>
      </c>
      <c r="U150" s="116">
        <f>IF(MONTH($A150)=11,IF($G150=Paramètres!$D$22,$D150,0),0)</f>
        <v>0</v>
      </c>
      <c r="V150" s="116">
        <f>IF(MONTH($A150)=12,IF($G150=Paramètres!$D$22,$D150,0),0)</f>
        <v>0</v>
      </c>
      <c r="W150" s="116">
        <f>IF(MONTH($A150)=2,IF($G150=Paramètres!$D$22,$D150,0),0)</f>
        <v>0</v>
      </c>
      <c r="X150" s="116">
        <f>IF(MONTH($A150)=4,IF($G150=Paramètres!$D$22,$D150,0),0)</f>
        <v>0</v>
      </c>
      <c r="Y150" s="116">
        <f>IF($G150=Paramètres!D$21,$D150,0)</f>
        <v>0</v>
      </c>
      <c r="Z150" s="116">
        <f>IF($G150=Paramètres!D$24,$D150,0)</f>
        <v>0</v>
      </c>
      <c r="AA150" s="116">
        <f>IF($G150=Paramètres!D$23,$D150,0)</f>
        <v>0</v>
      </c>
      <c r="AB150" s="116">
        <f>IF($G150=Paramètres!D$25,$D150,0)</f>
        <v>0</v>
      </c>
      <c r="AC150" s="116">
        <f>IF($G150=Paramètres!D$26,$D150,0)</f>
        <v>0</v>
      </c>
      <c r="AD150" s="116">
        <f>IF($G150=Paramètres!D$27,$D150,0)</f>
        <v>0</v>
      </c>
      <c r="AE150" s="116">
        <f>IF($G150=Paramètres!D$28,$D150,0)</f>
        <v>0</v>
      </c>
      <c r="AF150" s="116">
        <f>IF($G150=Paramètres!D$29,$D150,0)</f>
        <v>0</v>
      </c>
      <c r="AG150" s="116">
        <f>IF($G150=Paramètres!E$21,$D150,0)</f>
        <v>0</v>
      </c>
      <c r="AH150" s="116">
        <f>IF($G150=Paramètres!E$22,$D150,0)</f>
        <v>0</v>
      </c>
      <c r="AI150" s="116">
        <f>IF($G150=Paramètres!E$23,$D150,0)</f>
        <v>0</v>
      </c>
      <c r="AJ150" s="116">
        <f>IF($G150=Paramètres!E$24,$D150,0)</f>
        <v>0</v>
      </c>
      <c r="AK150" s="116">
        <f>IF($G150=Paramètres!E$25,$D150,0)</f>
        <v>0</v>
      </c>
      <c r="AL150" s="116">
        <f>IF($G150=Paramètres!F$21,$D150,0)</f>
        <v>0</v>
      </c>
      <c r="AM150" s="116">
        <f>IF($G150=Paramètres!F$22,$D150,0)</f>
        <v>0</v>
      </c>
      <c r="AN150" s="116">
        <f>IF($G150=Paramètres!F$23,$D150,0)</f>
        <v>0</v>
      </c>
      <c r="AO150" s="116">
        <f>IF($G150=Paramètres!F$24,$D150,0)</f>
        <v>0</v>
      </c>
      <c r="AP150" s="116">
        <f t="shared" si="86"/>
        <v>0</v>
      </c>
      <c r="AQ150" s="116">
        <f t="shared" si="87"/>
        <v>0</v>
      </c>
      <c r="AR150" s="116">
        <f>IF($G150=Paramètres!I$21,$D150,0)</f>
        <v>0</v>
      </c>
      <c r="AS150" s="116">
        <f>IF($G150=Paramètres!I$22,$D150,0)</f>
        <v>0</v>
      </c>
      <c r="AT150" s="116">
        <f>IF($G150=Paramètres!I$23,$D150,0)</f>
        <v>0</v>
      </c>
      <c r="AU150" s="116">
        <f t="shared" si="88"/>
        <v>0</v>
      </c>
      <c r="AV150" s="116">
        <f t="shared" si="90"/>
        <v>0</v>
      </c>
      <c r="AW150" s="116">
        <f t="shared" si="91"/>
        <v>0</v>
      </c>
      <c r="AX150" s="116">
        <f t="shared" si="92"/>
        <v>0</v>
      </c>
      <c r="AY150" s="116">
        <f t="shared" si="93"/>
        <v>0</v>
      </c>
      <c r="AZ150" s="116">
        <f t="shared" si="94"/>
        <v>0</v>
      </c>
      <c r="BA150" s="116">
        <f t="shared" si="95"/>
        <v>0</v>
      </c>
      <c r="BB150" s="116">
        <f t="shared" si="96"/>
        <v>0</v>
      </c>
      <c r="BC150" s="116">
        <f t="shared" si="97"/>
        <v>0</v>
      </c>
      <c r="BD150" s="116">
        <f t="shared" si="98"/>
        <v>0</v>
      </c>
      <c r="BE150" s="116">
        <f t="shared" si="99"/>
        <v>0</v>
      </c>
      <c r="BF150" s="116">
        <f t="shared" si="100"/>
        <v>0</v>
      </c>
      <c r="BG150" s="116">
        <f t="shared" si="101"/>
        <v>0</v>
      </c>
      <c r="BH150" s="116">
        <f t="shared" si="102"/>
        <v>0</v>
      </c>
      <c r="BI150" s="116">
        <f t="shared" si="103"/>
        <v>0</v>
      </c>
      <c r="BJ150" s="116">
        <f t="shared" si="104"/>
        <v>0</v>
      </c>
      <c r="BK150" s="116">
        <f t="shared" si="105"/>
        <v>0</v>
      </c>
      <c r="BL150" s="116">
        <f t="shared" si="106"/>
        <v>0</v>
      </c>
      <c r="BM150" s="116">
        <f t="shared" si="107"/>
        <v>0</v>
      </c>
      <c r="BN150" s="116">
        <f t="shared" si="108"/>
        <v>0</v>
      </c>
      <c r="BO150" s="116">
        <f t="shared" si="109"/>
        <v>0</v>
      </c>
      <c r="BP150" s="116">
        <f t="shared" si="110"/>
        <v>0</v>
      </c>
      <c r="BQ150" s="116">
        <f t="shared" si="111"/>
        <v>0</v>
      </c>
      <c r="BR150" s="116">
        <f t="shared" si="112"/>
        <v>0</v>
      </c>
      <c r="BS150" s="116">
        <f t="shared" si="113"/>
        <v>0</v>
      </c>
    </row>
    <row r="151" spans="6:71">
      <c r="F151" s="109"/>
      <c r="J151" s="110" t="str">
        <f t="shared" si="89"/>
        <v>Transferts</v>
      </c>
      <c r="K151" s="116">
        <f>IF(MONTH($B151)=1,IF($G151=Paramètres!F$22,$D151,0),0)</f>
        <v>0</v>
      </c>
      <c r="L151" s="116">
        <f>IF(MONTH($B151)=2,IF($G151=Paramètres!$F$22,$D151,0),0)</f>
        <v>0</v>
      </c>
      <c r="M151" s="116">
        <f>IF(MONTH($B151)=3,IF($G151=Paramètres!$F$22,$D151,0),0)</f>
        <v>0</v>
      </c>
      <c r="N151" s="116">
        <f>IF(MONTH($B151)=4,IF($G151=Paramètres!$F$22,$D151,0),0)</f>
        <v>0</v>
      </c>
      <c r="O151" s="116">
        <f>IF(MONTH($B151)=5,IF($G151=Paramètres!$F$22,$D151,0),0)</f>
        <v>0</v>
      </c>
      <c r="P151" s="116">
        <f>IF(MONTH($B151)=6,IF($G151=Paramètres!$F$22,$D151,0),0)</f>
        <v>0</v>
      </c>
      <c r="Q151" s="116">
        <f>IF(MONTH($B151)=9,IF($G151=Paramètres!$F$22,$D151,0),0)</f>
        <v>0</v>
      </c>
      <c r="R151" s="116">
        <f>IF(MONTH($B151)=10,IF($G151=Paramètres!$F$22,$D151,0),0)</f>
        <v>0</v>
      </c>
      <c r="S151" s="116">
        <f>IF(MONTH($B151)=11,IF($G151=Paramètres!$F$22,$D151,0),0)</f>
        <v>0</v>
      </c>
      <c r="T151" s="116">
        <f>IF(MONTH($B151)=30,IF($G151=Paramètres!$F$22,$D151,0),0)</f>
        <v>0</v>
      </c>
      <c r="U151" s="116">
        <f>IF(MONTH($A151)=11,IF($G151=Paramètres!$D$22,$D151,0),0)</f>
        <v>0</v>
      </c>
      <c r="V151" s="116">
        <f>IF(MONTH($A151)=12,IF($G151=Paramètres!$D$22,$D151,0),0)</f>
        <v>0</v>
      </c>
      <c r="W151" s="116">
        <f>IF(MONTH($A151)=2,IF($G151=Paramètres!$D$22,$D151,0),0)</f>
        <v>0</v>
      </c>
      <c r="X151" s="116">
        <f>IF(MONTH($A151)=4,IF($G151=Paramètres!$D$22,$D151,0),0)</f>
        <v>0</v>
      </c>
      <c r="Y151" s="116">
        <f>IF($G151=Paramètres!D$21,$D151,0)</f>
        <v>0</v>
      </c>
      <c r="Z151" s="116">
        <f>IF($G151=Paramètres!D$24,$D151,0)</f>
        <v>0</v>
      </c>
      <c r="AA151" s="116">
        <f>IF($G151=Paramètres!D$23,$D151,0)</f>
        <v>0</v>
      </c>
      <c r="AB151" s="116">
        <f>IF($G151=Paramètres!D$25,$D151,0)</f>
        <v>0</v>
      </c>
      <c r="AC151" s="116">
        <f>IF($G151=Paramètres!D$26,$D151,0)</f>
        <v>0</v>
      </c>
      <c r="AD151" s="116">
        <f>IF($G151=Paramètres!D$27,$D151,0)</f>
        <v>0</v>
      </c>
      <c r="AE151" s="116">
        <f>IF($G151=Paramètres!D$28,$D151,0)</f>
        <v>0</v>
      </c>
      <c r="AF151" s="116">
        <f>IF($G151=Paramètres!D$29,$D151,0)</f>
        <v>0</v>
      </c>
      <c r="AG151" s="116">
        <f>IF($G151=Paramètres!E$21,$D151,0)</f>
        <v>0</v>
      </c>
      <c r="AH151" s="116">
        <f>IF($G151=Paramètres!E$22,$D151,0)</f>
        <v>0</v>
      </c>
      <c r="AI151" s="116">
        <f>IF($G151=Paramètres!E$23,$D151,0)</f>
        <v>0</v>
      </c>
      <c r="AJ151" s="116">
        <f>IF($G151=Paramètres!E$24,$D151,0)</f>
        <v>0</v>
      </c>
      <c r="AK151" s="116">
        <f>IF($G151=Paramètres!E$25,$D151,0)</f>
        <v>0</v>
      </c>
      <c r="AL151" s="116">
        <f>IF($G151=Paramètres!F$21,$D151,0)</f>
        <v>0</v>
      </c>
      <c r="AM151" s="116">
        <f>IF($G151=Paramètres!F$22,$D151,0)</f>
        <v>0</v>
      </c>
      <c r="AN151" s="116">
        <f>IF($G151=Paramètres!F$23,$D151,0)</f>
        <v>0</v>
      </c>
      <c r="AO151" s="116">
        <f>IF($G151=Paramètres!F$24,$D151,0)</f>
        <v>0</v>
      </c>
      <c r="AP151" s="116">
        <f t="shared" si="86"/>
        <v>0</v>
      </c>
      <c r="AQ151" s="116">
        <f t="shared" si="87"/>
        <v>0</v>
      </c>
      <c r="AR151" s="116">
        <f>IF($G151=Paramètres!I$21,$D151,0)</f>
        <v>0</v>
      </c>
      <c r="AS151" s="116">
        <f>IF($G151=Paramètres!I$22,$D151,0)</f>
        <v>0</v>
      </c>
      <c r="AT151" s="116">
        <f>IF($G151=Paramètres!I$23,$D151,0)</f>
        <v>0</v>
      </c>
      <c r="AU151" s="116">
        <f t="shared" si="88"/>
        <v>0</v>
      </c>
      <c r="AV151" s="116">
        <f t="shared" si="90"/>
        <v>0</v>
      </c>
      <c r="AW151" s="116">
        <f t="shared" si="91"/>
        <v>0</v>
      </c>
      <c r="AX151" s="116">
        <f t="shared" si="92"/>
        <v>0</v>
      </c>
      <c r="AY151" s="116">
        <f t="shared" si="93"/>
        <v>0</v>
      </c>
      <c r="AZ151" s="116">
        <f t="shared" si="94"/>
        <v>0</v>
      </c>
      <c r="BA151" s="116">
        <f t="shared" si="95"/>
        <v>0</v>
      </c>
      <c r="BB151" s="116">
        <f t="shared" si="96"/>
        <v>0</v>
      </c>
      <c r="BC151" s="116">
        <f t="shared" si="97"/>
        <v>0</v>
      </c>
      <c r="BD151" s="116">
        <f t="shared" si="98"/>
        <v>0</v>
      </c>
      <c r="BE151" s="116">
        <f t="shared" si="99"/>
        <v>0</v>
      </c>
      <c r="BF151" s="116">
        <f t="shared" si="100"/>
        <v>0</v>
      </c>
      <c r="BG151" s="116">
        <f t="shared" si="101"/>
        <v>0</v>
      </c>
      <c r="BH151" s="116">
        <f t="shared" si="102"/>
        <v>0</v>
      </c>
      <c r="BI151" s="116">
        <f t="shared" si="103"/>
        <v>0</v>
      </c>
      <c r="BJ151" s="116">
        <f t="shared" si="104"/>
        <v>0</v>
      </c>
      <c r="BK151" s="116">
        <f t="shared" si="105"/>
        <v>0</v>
      </c>
      <c r="BL151" s="116">
        <f t="shared" si="106"/>
        <v>0</v>
      </c>
      <c r="BM151" s="116">
        <f t="shared" si="107"/>
        <v>0</v>
      </c>
      <c r="BN151" s="116">
        <f t="shared" si="108"/>
        <v>0</v>
      </c>
      <c r="BO151" s="116">
        <f t="shared" si="109"/>
        <v>0</v>
      </c>
      <c r="BP151" s="116">
        <f t="shared" si="110"/>
        <v>0</v>
      </c>
      <c r="BQ151" s="116">
        <f t="shared" si="111"/>
        <v>0</v>
      </c>
      <c r="BR151" s="116">
        <f t="shared" si="112"/>
        <v>0</v>
      </c>
      <c r="BS151" s="116">
        <f t="shared" si="113"/>
        <v>0</v>
      </c>
    </row>
    <row r="152" spans="6:71">
      <c r="F152" s="109"/>
      <c r="J152" s="110" t="str">
        <f t="shared" si="89"/>
        <v>Transferts</v>
      </c>
      <c r="K152" s="116">
        <f>IF(MONTH($B152)=1,IF($G152=Paramètres!F$22,$D152,0),0)</f>
        <v>0</v>
      </c>
      <c r="L152" s="116">
        <f>IF(MONTH($B152)=2,IF($G152=Paramètres!$F$22,$D152,0),0)</f>
        <v>0</v>
      </c>
      <c r="M152" s="116">
        <f>IF(MONTH($B152)=3,IF($G152=Paramètres!$F$22,$D152,0),0)</f>
        <v>0</v>
      </c>
      <c r="N152" s="116">
        <f>IF(MONTH($B152)=4,IF($G152=Paramètres!$F$22,$D152,0),0)</f>
        <v>0</v>
      </c>
      <c r="O152" s="116">
        <f>IF(MONTH($B152)=5,IF($G152=Paramètres!$F$22,$D152,0),0)</f>
        <v>0</v>
      </c>
      <c r="P152" s="116">
        <f>IF(MONTH($B152)=6,IF($G152=Paramètres!$F$22,$D152,0),0)</f>
        <v>0</v>
      </c>
      <c r="Q152" s="116">
        <f>IF(MONTH($B152)=9,IF($G152=Paramètres!$F$22,$D152,0),0)</f>
        <v>0</v>
      </c>
      <c r="R152" s="116">
        <f>IF(MONTH($B152)=10,IF($G152=Paramètres!$F$22,$D152,0),0)</f>
        <v>0</v>
      </c>
      <c r="S152" s="116">
        <f>IF(MONTH($B152)=11,IF($G152=Paramètres!$F$22,$D152,0),0)</f>
        <v>0</v>
      </c>
      <c r="T152" s="116">
        <f>IF(MONTH($B152)=30,IF($G152=Paramètres!$F$22,$D152,0),0)</f>
        <v>0</v>
      </c>
      <c r="U152" s="116">
        <f>IF(MONTH($A152)=11,IF($G152=Paramètres!$D$22,$D152,0),0)</f>
        <v>0</v>
      </c>
      <c r="V152" s="116">
        <f>IF(MONTH($A152)=12,IF($G152=Paramètres!$D$22,$D152,0),0)</f>
        <v>0</v>
      </c>
      <c r="W152" s="116">
        <f>IF(MONTH($A152)=2,IF($G152=Paramètres!$D$22,$D152,0),0)</f>
        <v>0</v>
      </c>
      <c r="X152" s="116">
        <f>IF(MONTH($A152)=4,IF($G152=Paramètres!$D$22,$D152,0),0)</f>
        <v>0</v>
      </c>
      <c r="Y152" s="116">
        <f>IF($G152=Paramètres!D$21,$D152,0)</f>
        <v>0</v>
      </c>
      <c r="Z152" s="116">
        <f>IF($G152=Paramètres!D$24,$D152,0)</f>
        <v>0</v>
      </c>
      <c r="AA152" s="116">
        <f>IF($G152=Paramètres!D$23,$D152,0)</f>
        <v>0</v>
      </c>
      <c r="AB152" s="116">
        <f>IF($G152=Paramètres!D$25,$D152,0)</f>
        <v>0</v>
      </c>
      <c r="AC152" s="116">
        <f>IF($G152=Paramètres!D$26,$D152,0)</f>
        <v>0</v>
      </c>
      <c r="AD152" s="116">
        <f>IF($G152=Paramètres!D$27,$D152,0)</f>
        <v>0</v>
      </c>
      <c r="AE152" s="116">
        <f>IF($G152=Paramètres!D$28,$D152,0)</f>
        <v>0</v>
      </c>
      <c r="AF152" s="116">
        <f>IF($G152=Paramètres!D$29,$D152,0)</f>
        <v>0</v>
      </c>
      <c r="AG152" s="116">
        <f>IF($G152=Paramètres!E$21,$D152,0)</f>
        <v>0</v>
      </c>
      <c r="AH152" s="116">
        <f>IF($G152=Paramètres!E$22,$D152,0)</f>
        <v>0</v>
      </c>
      <c r="AI152" s="116">
        <f>IF($G152=Paramètres!E$23,$D152,0)</f>
        <v>0</v>
      </c>
      <c r="AJ152" s="116">
        <f>IF($G152=Paramètres!E$24,$D152,0)</f>
        <v>0</v>
      </c>
      <c r="AK152" s="116">
        <f>IF($G152=Paramètres!E$25,$D152,0)</f>
        <v>0</v>
      </c>
      <c r="AL152" s="116">
        <f>IF($G152=Paramètres!F$21,$D152,0)</f>
        <v>0</v>
      </c>
      <c r="AM152" s="116">
        <f>IF($G152=Paramètres!F$22,$D152,0)</f>
        <v>0</v>
      </c>
      <c r="AN152" s="116">
        <f>IF($G152=Paramètres!F$23,$D152,0)</f>
        <v>0</v>
      </c>
      <c r="AO152" s="116">
        <f>IF($G152=Paramètres!F$24,$D152,0)</f>
        <v>0</v>
      </c>
      <c r="AP152" s="116">
        <f t="shared" si="86"/>
        <v>0</v>
      </c>
      <c r="AQ152" s="116">
        <f t="shared" si="87"/>
        <v>0</v>
      </c>
      <c r="AR152" s="116">
        <f>IF($G152=Paramètres!I$21,$D152,0)</f>
        <v>0</v>
      </c>
      <c r="AS152" s="116">
        <f>IF($G152=Paramètres!I$22,$D152,0)</f>
        <v>0</v>
      </c>
      <c r="AT152" s="116">
        <f>IF($G152=Paramètres!I$23,$D152,0)</f>
        <v>0</v>
      </c>
      <c r="AU152" s="116">
        <f t="shared" si="88"/>
        <v>0</v>
      </c>
      <c r="AV152" s="116">
        <f t="shared" si="90"/>
        <v>0</v>
      </c>
      <c r="AW152" s="116">
        <f t="shared" si="91"/>
        <v>0</v>
      </c>
      <c r="AX152" s="116">
        <f t="shared" si="92"/>
        <v>0</v>
      </c>
      <c r="AY152" s="116">
        <f t="shared" si="93"/>
        <v>0</v>
      </c>
      <c r="AZ152" s="116">
        <f t="shared" si="94"/>
        <v>0</v>
      </c>
      <c r="BA152" s="116">
        <f t="shared" si="95"/>
        <v>0</v>
      </c>
      <c r="BB152" s="116">
        <f t="shared" si="96"/>
        <v>0</v>
      </c>
      <c r="BC152" s="116">
        <f t="shared" si="97"/>
        <v>0</v>
      </c>
      <c r="BD152" s="116">
        <f t="shared" si="98"/>
        <v>0</v>
      </c>
      <c r="BE152" s="116">
        <f t="shared" si="99"/>
        <v>0</v>
      </c>
      <c r="BF152" s="116">
        <f t="shared" si="100"/>
        <v>0</v>
      </c>
      <c r="BG152" s="116">
        <f t="shared" si="101"/>
        <v>0</v>
      </c>
      <c r="BH152" s="116">
        <f t="shared" si="102"/>
        <v>0</v>
      </c>
      <c r="BI152" s="116">
        <f t="shared" si="103"/>
        <v>0</v>
      </c>
      <c r="BJ152" s="116">
        <f t="shared" si="104"/>
        <v>0</v>
      </c>
      <c r="BK152" s="116">
        <f t="shared" si="105"/>
        <v>0</v>
      </c>
      <c r="BL152" s="116">
        <f t="shared" si="106"/>
        <v>0</v>
      </c>
      <c r="BM152" s="116">
        <f t="shared" si="107"/>
        <v>0</v>
      </c>
      <c r="BN152" s="116">
        <f t="shared" si="108"/>
        <v>0</v>
      </c>
      <c r="BO152" s="116">
        <f t="shared" si="109"/>
        <v>0</v>
      </c>
      <c r="BP152" s="116">
        <f t="shared" si="110"/>
        <v>0</v>
      </c>
      <c r="BQ152" s="116">
        <f t="shared" si="111"/>
        <v>0</v>
      </c>
      <c r="BR152" s="116">
        <f t="shared" si="112"/>
        <v>0</v>
      </c>
      <c r="BS152" s="116">
        <f t="shared" si="113"/>
        <v>0</v>
      </c>
    </row>
    <row r="153" spans="6:71">
      <c r="F153" s="109"/>
      <c r="J153" s="110" t="str">
        <f t="shared" si="89"/>
        <v>Transferts</v>
      </c>
      <c r="K153" s="116">
        <f>IF(MONTH($B153)=1,IF($G153=Paramètres!F$22,$D153,0),0)</f>
        <v>0</v>
      </c>
      <c r="L153" s="116">
        <f>IF(MONTH($B153)=2,IF($G153=Paramètres!$F$22,$D153,0),0)</f>
        <v>0</v>
      </c>
      <c r="M153" s="116">
        <f>IF(MONTH($B153)=3,IF($G153=Paramètres!$F$22,$D153,0),0)</f>
        <v>0</v>
      </c>
      <c r="N153" s="116">
        <f>IF(MONTH($B153)=4,IF($G153=Paramètres!$F$22,$D153,0),0)</f>
        <v>0</v>
      </c>
      <c r="O153" s="116">
        <f>IF(MONTH($B153)=5,IF($G153=Paramètres!$F$22,$D153,0),0)</f>
        <v>0</v>
      </c>
      <c r="P153" s="116">
        <f>IF(MONTH($B153)=6,IF($G153=Paramètres!$F$22,$D153,0),0)</f>
        <v>0</v>
      </c>
      <c r="Q153" s="116">
        <f>IF(MONTH($B153)=9,IF($G153=Paramètres!$F$22,$D153,0),0)</f>
        <v>0</v>
      </c>
      <c r="R153" s="116">
        <f>IF(MONTH($B153)=10,IF($G153=Paramètres!$F$22,$D153,0),0)</f>
        <v>0</v>
      </c>
      <c r="S153" s="116">
        <f>IF(MONTH($B153)=11,IF($G153=Paramètres!$F$22,$D153,0),0)</f>
        <v>0</v>
      </c>
      <c r="T153" s="116">
        <f>IF(MONTH($B153)=30,IF($G153=Paramètres!$F$22,$D153,0),0)</f>
        <v>0</v>
      </c>
      <c r="U153" s="116">
        <f>IF(MONTH($A153)=11,IF($G153=Paramètres!$D$22,$D153,0),0)</f>
        <v>0</v>
      </c>
      <c r="V153" s="116">
        <f>IF(MONTH($A153)=12,IF($G153=Paramètres!$D$22,$D153,0),0)</f>
        <v>0</v>
      </c>
      <c r="W153" s="116">
        <f>IF(MONTH($A153)=2,IF($G153=Paramètres!$D$22,$D153,0),0)</f>
        <v>0</v>
      </c>
      <c r="X153" s="116">
        <f>IF(MONTH($A153)=4,IF($G153=Paramètres!$D$22,$D153,0),0)</f>
        <v>0</v>
      </c>
      <c r="Y153" s="116">
        <f>IF($G153=Paramètres!D$21,$D153,0)</f>
        <v>0</v>
      </c>
      <c r="Z153" s="116">
        <f>IF($G153=Paramètres!D$24,$D153,0)</f>
        <v>0</v>
      </c>
      <c r="AA153" s="116">
        <f>IF($G153=Paramètres!D$23,$D153,0)</f>
        <v>0</v>
      </c>
      <c r="AB153" s="116">
        <f>IF($G153=Paramètres!D$25,$D153,0)</f>
        <v>0</v>
      </c>
      <c r="AC153" s="116">
        <f>IF($G153=Paramètres!D$26,$D153,0)</f>
        <v>0</v>
      </c>
      <c r="AD153" s="116">
        <f>IF($G153=Paramètres!D$27,$D153,0)</f>
        <v>0</v>
      </c>
      <c r="AE153" s="116">
        <f>IF($G153=Paramètres!D$28,$D153,0)</f>
        <v>0</v>
      </c>
      <c r="AF153" s="116">
        <f>IF($G153=Paramètres!D$29,$D153,0)</f>
        <v>0</v>
      </c>
      <c r="AG153" s="116">
        <f>IF($G153=Paramètres!E$21,$D153,0)</f>
        <v>0</v>
      </c>
      <c r="AH153" s="116">
        <f>IF($G153=Paramètres!E$22,$D153,0)</f>
        <v>0</v>
      </c>
      <c r="AI153" s="116">
        <f>IF($G153=Paramètres!E$23,$D153,0)</f>
        <v>0</v>
      </c>
      <c r="AJ153" s="116">
        <f>IF($G153=Paramètres!E$24,$D153,0)</f>
        <v>0</v>
      </c>
      <c r="AK153" s="116">
        <f>IF($G153=Paramètres!E$25,$D153,0)</f>
        <v>0</v>
      </c>
      <c r="AL153" s="116">
        <f>IF($G153=Paramètres!F$21,$D153,0)</f>
        <v>0</v>
      </c>
      <c r="AM153" s="116">
        <f>IF($G153=Paramètres!F$22,$D153,0)</f>
        <v>0</v>
      </c>
      <c r="AN153" s="116">
        <f>IF($G153=Paramètres!F$23,$D153,0)</f>
        <v>0</v>
      </c>
      <c r="AO153" s="116">
        <f>IF($G153=Paramètres!F$24,$D153,0)</f>
        <v>0</v>
      </c>
      <c r="AP153" s="116">
        <f t="shared" si="86"/>
        <v>0</v>
      </c>
      <c r="AQ153" s="116">
        <f t="shared" si="87"/>
        <v>0</v>
      </c>
      <c r="AR153" s="116">
        <f>IF($G153=Paramètres!I$21,$D153,0)</f>
        <v>0</v>
      </c>
      <c r="AS153" s="116">
        <f>IF($G153=Paramètres!I$22,$D153,0)</f>
        <v>0</v>
      </c>
      <c r="AT153" s="116">
        <f>IF($G153=Paramètres!I$23,$D153,0)</f>
        <v>0</v>
      </c>
      <c r="AU153" s="116">
        <f t="shared" si="88"/>
        <v>0</v>
      </c>
      <c r="AV153" s="116">
        <f t="shared" si="90"/>
        <v>0</v>
      </c>
      <c r="AW153" s="116">
        <f t="shared" si="91"/>
        <v>0</v>
      </c>
      <c r="AX153" s="116">
        <f t="shared" si="92"/>
        <v>0</v>
      </c>
      <c r="AY153" s="116">
        <f t="shared" si="93"/>
        <v>0</v>
      </c>
      <c r="AZ153" s="116">
        <f t="shared" si="94"/>
        <v>0</v>
      </c>
      <c r="BA153" s="116">
        <f t="shared" si="95"/>
        <v>0</v>
      </c>
      <c r="BB153" s="116">
        <f t="shared" si="96"/>
        <v>0</v>
      </c>
      <c r="BC153" s="116">
        <f t="shared" si="97"/>
        <v>0</v>
      </c>
      <c r="BD153" s="116">
        <f t="shared" si="98"/>
        <v>0</v>
      </c>
      <c r="BE153" s="116">
        <f t="shared" si="99"/>
        <v>0</v>
      </c>
      <c r="BF153" s="116">
        <f t="shared" si="100"/>
        <v>0</v>
      </c>
      <c r="BG153" s="116">
        <f t="shared" si="101"/>
        <v>0</v>
      </c>
      <c r="BH153" s="116">
        <f t="shared" si="102"/>
        <v>0</v>
      </c>
      <c r="BI153" s="116">
        <f t="shared" si="103"/>
        <v>0</v>
      </c>
      <c r="BJ153" s="116">
        <f t="shared" si="104"/>
        <v>0</v>
      </c>
      <c r="BK153" s="116">
        <f t="shared" si="105"/>
        <v>0</v>
      </c>
      <c r="BL153" s="116">
        <f t="shared" si="106"/>
        <v>0</v>
      </c>
      <c r="BM153" s="116">
        <f t="shared" si="107"/>
        <v>0</v>
      </c>
      <c r="BN153" s="116">
        <f t="shared" si="108"/>
        <v>0</v>
      </c>
      <c r="BO153" s="116">
        <f t="shared" si="109"/>
        <v>0</v>
      </c>
      <c r="BP153" s="116">
        <f t="shared" si="110"/>
        <v>0</v>
      </c>
      <c r="BQ153" s="116">
        <f t="shared" si="111"/>
        <v>0</v>
      </c>
      <c r="BR153" s="116">
        <f t="shared" si="112"/>
        <v>0</v>
      </c>
      <c r="BS153" s="116">
        <f t="shared" si="113"/>
        <v>0</v>
      </c>
    </row>
    <row r="154" spans="6:71">
      <c r="F154" s="109"/>
      <c r="J154" s="110" t="str">
        <f t="shared" si="89"/>
        <v>Transferts</v>
      </c>
      <c r="K154" s="116">
        <f>IF(MONTH($B154)=1,IF($G154=Paramètres!F$22,$D154,0),0)</f>
        <v>0</v>
      </c>
      <c r="L154" s="116">
        <f>IF(MONTH($B154)=2,IF($G154=Paramètres!$F$22,$D154,0),0)</f>
        <v>0</v>
      </c>
      <c r="M154" s="116">
        <f>IF(MONTH($B154)=3,IF($G154=Paramètres!$F$22,$D154,0),0)</f>
        <v>0</v>
      </c>
      <c r="N154" s="116">
        <f>IF(MONTH($B154)=4,IF($G154=Paramètres!$F$22,$D154,0),0)</f>
        <v>0</v>
      </c>
      <c r="O154" s="116">
        <f>IF(MONTH($B154)=5,IF($G154=Paramètres!$F$22,$D154,0),0)</f>
        <v>0</v>
      </c>
      <c r="P154" s="116">
        <f>IF(MONTH($B154)=6,IF($G154=Paramètres!$F$22,$D154,0),0)</f>
        <v>0</v>
      </c>
      <c r="Q154" s="116">
        <f>IF(MONTH($B154)=9,IF($G154=Paramètres!$F$22,$D154,0),0)</f>
        <v>0</v>
      </c>
      <c r="R154" s="116">
        <f>IF(MONTH($B154)=10,IF($G154=Paramètres!$F$22,$D154,0),0)</f>
        <v>0</v>
      </c>
      <c r="S154" s="116">
        <f>IF(MONTH($B154)=11,IF($G154=Paramètres!$F$22,$D154,0),0)</f>
        <v>0</v>
      </c>
      <c r="T154" s="116">
        <f>IF(MONTH($B154)=30,IF($G154=Paramètres!$F$22,$D154,0),0)</f>
        <v>0</v>
      </c>
      <c r="U154" s="116">
        <f>IF(MONTH($A154)=11,IF($G154=Paramètres!$D$22,$D154,0),0)</f>
        <v>0</v>
      </c>
      <c r="V154" s="116">
        <f>IF(MONTH($A154)=12,IF($G154=Paramètres!$D$22,$D154,0),0)</f>
        <v>0</v>
      </c>
      <c r="W154" s="116">
        <f>IF(MONTH($A154)=2,IF($G154=Paramètres!$D$22,$D154,0),0)</f>
        <v>0</v>
      </c>
      <c r="X154" s="116">
        <f>IF(MONTH($A154)=4,IF($G154=Paramètres!$D$22,$D154,0),0)</f>
        <v>0</v>
      </c>
      <c r="Y154" s="116">
        <f>IF($G154=Paramètres!D$21,$D154,0)</f>
        <v>0</v>
      </c>
      <c r="Z154" s="116">
        <f>IF($G154=Paramètres!D$24,$D154,0)</f>
        <v>0</v>
      </c>
      <c r="AA154" s="116">
        <f>IF($G154=Paramètres!D$23,$D154,0)</f>
        <v>0</v>
      </c>
      <c r="AB154" s="116">
        <f>IF($G154=Paramètres!D$25,$D154,0)</f>
        <v>0</v>
      </c>
      <c r="AC154" s="116">
        <f>IF($G154=Paramètres!D$26,$D154,0)</f>
        <v>0</v>
      </c>
      <c r="AD154" s="116">
        <f>IF($G154=Paramètres!D$27,$D154,0)</f>
        <v>0</v>
      </c>
      <c r="AE154" s="116">
        <f>IF($G154=Paramètres!D$28,$D154,0)</f>
        <v>0</v>
      </c>
      <c r="AF154" s="116">
        <f>IF($G154=Paramètres!D$29,$D154,0)</f>
        <v>0</v>
      </c>
      <c r="AG154" s="116">
        <f>IF($G154=Paramètres!E$21,$D154,0)</f>
        <v>0</v>
      </c>
      <c r="AH154" s="116">
        <f>IF($G154=Paramètres!E$22,$D154,0)</f>
        <v>0</v>
      </c>
      <c r="AI154" s="116">
        <f>IF($G154=Paramètres!E$23,$D154,0)</f>
        <v>0</v>
      </c>
      <c r="AJ154" s="116">
        <f>IF($G154=Paramètres!E$24,$D154,0)</f>
        <v>0</v>
      </c>
      <c r="AK154" s="116">
        <f>IF($G154=Paramètres!E$25,$D154,0)</f>
        <v>0</v>
      </c>
      <c r="AL154" s="116">
        <f>IF($G154=Paramètres!F$21,$D154,0)</f>
        <v>0</v>
      </c>
      <c r="AM154" s="116">
        <f>IF($G154=Paramètres!F$22,$D154,0)</f>
        <v>0</v>
      </c>
      <c r="AN154" s="116">
        <f>IF($G154=Paramètres!F$23,$D154,0)</f>
        <v>0</v>
      </c>
      <c r="AO154" s="116">
        <f>IF($G154=Paramètres!F$24,$D154,0)</f>
        <v>0</v>
      </c>
      <c r="AP154" s="116">
        <f t="shared" si="86"/>
        <v>0</v>
      </c>
      <c r="AQ154" s="116">
        <f t="shared" si="87"/>
        <v>0</v>
      </c>
      <c r="AR154" s="116">
        <f>IF($G154=Paramètres!I$21,$D154,0)</f>
        <v>0</v>
      </c>
      <c r="AS154" s="116">
        <f>IF($G154=Paramètres!I$22,$D154,0)</f>
        <v>0</v>
      </c>
      <c r="AT154" s="116">
        <f>IF($G154=Paramètres!I$23,$D154,0)</f>
        <v>0</v>
      </c>
      <c r="AU154" s="116">
        <f t="shared" si="88"/>
        <v>0</v>
      </c>
      <c r="AV154" s="116">
        <f t="shared" si="90"/>
        <v>0</v>
      </c>
      <c r="AW154" s="116">
        <f t="shared" si="91"/>
        <v>0</v>
      </c>
      <c r="AX154" s="116">
        <f t="shared" si="92"/>
        <v>0</v>
      </c>
      <c r="AY154" s="116">
        <f t="shared" si="93"/>
        <v>0</v>
      </c>
      <c r="AZ154" s="116">
        <f t="shared" si="94"/>
        <v>0</v>
      </c>
      <c r="BA154" s="116">
        <f t="shared" si="95"/>
        <v>0</v>
      </c>
      <c r="BB154" s="116">
        <f t="shared" si="96"/>
        <v>0</v>
      </c>
      <c r="BC154" s="116">
        <f t="shared" si="97"/>
        <v>0</v>
      </c>
      <c r="BD154" s="116">
        <f t="shared" si="98"/>
        <v>0</v>
      </c>
      <c r="BE154" s="116">
        <f t="shared" si="99"/>
        <v>0</v>
      </c>
      <c r="BF154" s="116">
        <f t="shared" si="100"/>
        <v>0</v>
      </c>
      <c r="BG154" s="116">
        <f t="shared" si="101"/>
        <v>0</v>
      </c>
      <c r="BH154" s="116">
        <f t="shared" si="102"/>
        <v>0</v>
      </c>
      <c r="BI154" s="116">
        <f t="shared" si="103"/>
        <v>0</v>
      </c>
      <c r="BJ154" s="116">
        <f t="shared" si="104"/>
        <v>0</v>
      </c>
      <c r="BK154" s="116">
        <f t="shared" si="105"/>
        <v>0</v>
      </c>
      <c r="BL154" s="116">
        <f t="shared" si="106"/>
        <v>0</v>
      </c>
      <c r="BM154" s="116">
        <f t="shared" si="107"/>
        <v>0</v>
      </c>
      <c r="BN154" s="116">
        <f t="shared" si="108"/>
        <v>0</v>
      </c>
      <c r="BO154" s="116">
        <f t="shared" si="109"/>
        <v>0</v>
      </c>
      <c r="BP154" s="116">
        <f t="shared" si="110"/>
        <v>0</v>
      </c>
      <c r="BQ154" s="116">
        <f t="shared" si="111"/>
        <v>0</v>
      </c>
      <c r="BR154" s="116">
        <f t="shared" si="112"/>
        <v>0</v>
      </c>
      <c r="BS154" s="116">
        <f t="shared" si="113"/>
        <v>0</v>
      </c>
    </row>
    <row r="155" spans="6:71">
      <c r="F155" s="109"/>
      <c r="J155" s="110" t="str">
        <f t="shared" si="89"/>
        <v>Transferts</v>
      </c>
      <c r="K155" s="116">
        <f>IF(MONTH($B155)=1,IF($G155=Paramètres!F$22,$D155,0),0)</f>
        <v>0</v>
      </c>
      <c r="L155" s="116">
        <f>IF(MONTH($B155)=2,IF($G155=Paramètres!$F$22,$D155,0),0)</f>
        <v>0</v>
      </c>
      <c r="M155" s="116">
        <f>IF(MONTH($B155)=3,IF($G155=Paramètres!$F$22,$D155,0),0)</f>
        <v>0</v>
      </c>
      <c r="N155" s="116">
        <f>IF(MONTH($B155)=4,IF($G155=Paramètres!$F$22,$D155,0),0)</f>
        <v>0</v>
      </c>
      <c r="O155" s="116">
        <f>IF(MONTH($B155)=5,IF($G155=Paramètres!$F$22,$D155,0),0)</f>
        <v>0</v>
      </c>
      <c r="P155" s="116">
        <f>IF(MONTH($B155)=6,IF($G155=Paramètres!$F$22,$D155,0),0)</f>
        <v>0</v>
      </c>
      <c r="Q155" s="116">
        <f>IF(MONTH($B155)=9,IF($G155=Paramètres!$F$22,$D155,0),0)</f>
        <v>0</v>
      </c>
      <c r="R155" s="116">
        <f>IF(MONTH($B155)=10,IF($G155=Paramètres!$F$22,$D155,0),0)</f>
        <v>0</v>
      </c>
      <c r="S155" s="116">
        <f>IF(MONTH($B155)=11,IF($G155=Paramètres!$F$22,$D155,0),0)</f>
        <v>0</v>
      </c>
      <c r="T155" s="116">
        <f>IF(MONTH($B155)=30,IF($G155=Paramètres!$F$22,$D155,0),0)</f>
        <v>0</v>
      </c>
      <c r="U155" s="116">
        <f>IF(MONTH($A155)=11,IF($G155=Paramètres!$D$22,$D155,0),0)</f>
        <v>0</v>
      </c>
      <c r="V155" s="116">
        <f>IF(MONTH($A155)=12,IF($G155=Paramètres!$D$22,$D155,0),0)</f>
        <v>0</v>
      </c>
      <c r="W155" s="116">
        <f>IF(MONTH($A155)=2,IF($G155=Paramètres!$D$22,$D155,0),0)</f>
        <v>0</v>
      </c>
      <c r="X155" s="116">
        <f>IF(MONTH($A155)=4,IF($G155=Paramètres!$D$22,$D155,0),0)</f>
        <v>0</v>
      </c>
      <c r="Y155" s="116">
        <f>IF($G155=Paramètres!D$21,$D155,0)</f>
        <v>0</v>
      </c>
      <c r="Z155" s="116">
        <f>IF($G155=Paramètres!D$24,$D155,0)</f>
        <v>0</v>
      </c>
      <c r="AA155" s="116">
        <f>IF($G155=Paramètres!D$23,$D155,0)</f>
        <v>0</v>
      </c>
      <c r="AB155" s="116">
        <f>IF($G155=Paramètres!D$25,$D155,0)</f>
        <v>0</v>
      </c>
      <c r="AC155" s="116">
        <f>IF($G155=Paramètres!D$26,$D155,0)</f>
        <v>0</v>
      </c>
      <c r="AD155" s="116">
        <f>IF($G155=Paramètres!D$27,$D155,0)</f>
        <v>0</v>
      </c>
      <c r="AE155" s="116">
        <f>IF($G155=Paramètres!D$28,$D155,0)</f>
        <v>0</v>
      </c>
      <c r="AF155" s="116">
        <f>IF($G155=Paramètres!D$29,$D155,0)</f>
        <v>0</v>
      </c>
      <c r="AG155" s="116">
        <f>IF($G155=Paramètres!E$21,$D155,0)</f>
        <v>0</v>
      </c>
      <c r="AH155" s="116">
        <f>IF($G155=Paramètres!E$22,$D155,0)</f>
        <v>0</v>
      </c>
      <c r="AI155" s="116">
        <f>IF($G155=Paramètres!E$23,$D155,0)</f>
        <v>0</v>
      </c>
      <c r="AJ155" s="116">
        <f>IF($G155=Paramètres!E$24,$D155,0)</f>
        <v>0</v>
      </c>
      <c r="AK155" s="116">
        <f>IF($G155=Paramètres!E$25,$D155,0)</f>
        <v>0</v>
      </c>
      <c r="AL155" s="116">
        <f>IF($G155=Paramètres!F$21,$D155,0)</f>
        <v>0</v>
      </c>
      <c r="AM155" s="116">
        <f>IF($G155=Paramètres!F$22,$D155,0)</f>
        <v>0</v>
      </c>
      <c r="AN155" s="116">
        <f>IF($G155=Paramètres!F$23,$D155,0)</f>
        <v>0</v>
      </c>
      <c r="AO155" s="116">
        <f>IF($G155=Paramètres!F$24,$D155,0)</f>
        <v>0</v>
      </c>
      <c r="AP155" s="116">
        <f t="shared" si="86"/>
        <v>0</v>
      </c>
      <c r="AQ155" s="116">
        <f t="shared" si="87"/>
        <v>0</v>
      </c>
      <c r="AR155" s="116">
        <f>IF($G155=Paramètres!I$21,$D155,0)</f>
        <v>0</v>
      </c>
      <c r="AS155" s="116">
        <f>IF($G155=Paramètres!I$22,$D155,0)</f>
        <v>0</v>
      </c>
      <c r="AT155" s="116">
        <f>IF($G155=Paramètres!I$23,$D155,0)</f>
        <v>0</v>
      </c>
      <c r="AU155" s="116">
        <f t="shared" si="88"/>
        <v>0</v>
      </c>
      <c r="AV155" s="116">
        <f t="shared" si="90"/>
        <v>0</v>
      </c>
      <c r="AW155" s="116">
        <f t="shared" si="91"/>
        <v>0</v>
      </c>
      <c r="AX155" s="116">
        <f t="shared" si="92"/>
        <v>0</v>
      </c>
      <c r="AY155" s="116">
        <f t="shared" si="93"/>
        <v>0</v>
      </c>
      <c r="AZ155" s="116">
        <f t="shared" si="94"/>
        <v>0</v>
      </c>
      <c r="BA155" s="116">
        <f t="shared" si="95"/>
        <v>0</v>
      </c>
      <c r="BB155" s="116">
        <f t="shared" si="96"/>
        <v>0</v>
      </c>
      <c r="BC155" s="116">
        <f t="shared" si="97"/>
        <v>0</v>
      </c>
      <c r="BD155" s="116">
        <f t="shared" si="98"/>
        <v>0</v>
      </c>
      <c r="BE155" s="116">
        <f t="shared" si="99"/>
        <v>0</v>
      </c>
      <c r="BF155" s="116">
        <f t="shared" si="100"/>
        <v>0</v>
      </c>
      <c r="BG155" s="116">
        <f t="shared" si="101"/>
        <v>0</v>
      </c>
      <c r="BH155" s="116">
        <f t="shared" si="102"/>
        <v>0</v>
      </c>
      <c r="BI155" s="116">
        <f t="shared" si="103"/>
        <v>0</v>
      </c>
      <c r="BJ155" s="116">
        <f t="shared" si="104"/>
        <v>0</v>
      </c>
      <c r="BK155" s="116">
        <f t="shared" si="105"/>
        <v>0</v>
      </c>
      <c r="BL155" s="116">
        <f t="shared" si="106"/>
        <v>0</v>
      </c>
      <c r="BM155" s="116">
        <f t="shared" si="107"/>
        <v>0</v>
      </c>
      <c r="BN155" s="116">
        <f t="shared" si="108"/>
        <v>0</v>
      </c>
      <c r="BO155" s="116">
        <f t="shared" si="109"/>
        <v>0</v>
      </c>
      <c r="BP155" s="116">
        <f t="shared" si="110"/>
        <v>0</v>
      </c>
      <c r="BQ155" s="116">
        <f t="shared" si="111"/>
        <v>0</v>
      </c>
      <c r="BR155" s="116">
        <f t="shared" si="112"/>
        <v>0</v>
      </c>
      <c r="BS155" s="116">
        <f t="shared" si="113"/>
        <v>0</v>
      </c>
    </row>
    <row r="156" spans="6:71">
      <c r="F156" s="109"/>
      <c r="J156" s="110" t="str">
        <f t="shared" si="89"/>
        <v>Transferts</v>
      </c>
      <c r="K156" s="116">
        <f>IF(MONTH($B156)=1,IF($G156=Paramètres!F$22,$D156,0),0)</f>
        <v>0</v>
      </c>
      <c r="L156" s="116">
        <f>IF(MONTH($B156)=2,IF($G156=Paramètres!$F$22,$D156,0),0)</f>
        <v>0</v>
      </c>
      <c r="M156" s="116">
        <f>IF(MONTH($B156)=3,IF($G156=Paramètres!$F$22,$D156,0),0)</f>
        <v>0</v>
      </c>
      <c r="N156" s="116">
        <f>IF(MONTH($B156)=4,IF($G156=Paramètres!$F$22,$D156,0),0)</f>
        <v>0</v>
      </c>
      <c r="O156" s="116">
        <f>IF(MONTH($B156)=5,IF($G156=Paramètres!$F$22,$D156,0),0)</f>
        <v>0</v>
      </c>
      <c r="P156" s="116">
        <f>IF(MONTH($B156)=6,IF($G156=Paramètres!$F$22,$D156,0),0)</f>
        <v>0</v>
      </c>
      <c r="Q156" s="116">
        <f>IF(MONTH($B156)=9,IF($G156=Paramètres!$F$22,$D156,0),0)</f>
        <v>0</v>
      </c>
      <c r="R156" s="116">
        <f>IF(MONTH($B156)=10,IF($G156=Paramètres!$F$22,$D156,0),0)</f>
        <v>0</v>
      </c>
      <c r="S156" s="116">
        <f>IF(MONTH($B156)=11,IF($G156=Paramètres!$F$22,$D156,0),0)</f>
        <v>0</v>
      </c>
      <c r="T156" s="116">
        <f>IF(MONTH($B156)=30,IF($G156=Paramètres!$F$22,$D156,0),0)</f>
        <v>0</v>
      </c>
      <c r="U156" s="116">
        <f>IF(MONTH($A156)=11,IF($G156=Paramètres!$D$22,$D156,0),0)</f>
        <v>0</v>
      </c>
      <c r="V156" s="116">
        <f>IF(MONTH($A156)=12,IF($G156=Paramètres!$D$22,$D156,0),0)</f>
        <v>0</v>
      </c>
      <c r="W156" s="116">
        <f>IF(MONTH($A156)=2,IF($G156=Paramètres!$D$22,$D156,0),0)</f>
        <v>0</v>
      </c>
      <c r="X156" s="116">
        <f>IF(MONTH($A156)=4,IF($G156=Paramètres!$D$22,$D156,0),0)</f>
        <v>0</v>
      </c>
      <c r="Y156" s="116">
        <f>IF($G156=Paramètres!D$21,$D156,0)</f>
        <v>0</v>
      </c>
      <c r="Z156" s="116">
        <f>IF($G156=Paramètres!D$24,$D156,0)</f>
        <v>0</v>
      </c>
      <c r="AA156" s="116">
        <f>IF($G156=Paramètres!D$23,$D156,0)</f>
        <v>0</v>
      </c>
      <c r="AB156" s="116">
        <f>IF($G156=Paramètres!D$25,$D156,0)</f>
        <v>0</v>
      </c>
      <c r="AC156" s="116">
        <f>IF($G156=Paramètres!D$26,$D156,0)</f>
        <v>0</v>
      </c>
      <c r="AD156" s="116">
        <f>IF($G156=Paramètres!D$27,$D156,0)</f>
        <v>0</v>
      </c>
      <c r="AE156" s="116">
        <f>IF($G156=Paramètres!D$28,$D156,0)</f>
        <v>0</v>
      </c>
      <c r="AF156" s="116">
        <f>IF($G156=Paramètres!D$29,$D156,0)</f>
        <v>0</v>
      </c>
      <c r="AG156" s="116">
        <f>IF($G156=Paramètres!E$21,$D156,0)</f>
        <v>0</v>
      </c>
      <c r="AH156" s="116">
        <f>IF($G156=Paramètres!E$22,$D156,0)</f>
        <v>0</v>
      </c>
      <c r="AI156" s="116">
        <f>IF($G156=Paramètres!E$23,$D156,0)</f>
        <v>0</v>
      </c>
      <c r="AJ156" s="116">
        <f>IF($G156=Paramètres!E$24,$D156,0)</f>
        <v>0</v>
      </c>
      <c r="AK156" s="116">
        <f>IF($G156=Paramètres!E$25,$D156,0)</f>
        <v>0</v>
      </c>
      <c r="AL156" s="116">
        <f>IF($G156=Paramètres!F$21,$D156,0)</f>
        <v>0</v>
      </c>
      <c r="AM156" s="116">
        <f>IF($G156=Paramètres!F$22,$D156,0)</f>
        <v>0</v>
      </c>
      <c r="AN156" s="116">
        <f>IF($G156=Paramètres!F$23,$D156,0)</f>
        <v>0</v>
      </c>
      <c r="AO156" s="116">
        <f>IF($G156=Paramètres!F$24,$D156,0)</f>
        <v>0</v>
      </c>
      <c r="AP156" s="116">
        <f t="shared" si="86"/>
        <v>0</v>
      </c>
      <c r="AQ156" s="116">
        <f t="shared" si="87"/>
        <v>0</v>
      </c>
      <c r="AR156" s="116">
        <f>IF($G156=Paramètres!I$21,$D156,0)</f>
        <v>0</v>
      </c>
      <c r="AS156" s="116">
        <f>IF($G156=Paramètres!I$22,$D156,0)</f>
        <v>0</v>
      </c>
      <c r="AT156" s="116">
        <f>IF($G156=Paramètres!I$23,$D156,0)</f>
        <v>0</v>
      </c>
      <c r="AU156" s="116">
        <f t="shared" si="88"/>
        <v>0</v>
      </c>
      <c r="AV156" s="116">
        <f t="shared" si="90"/>
        <v>0</v>
      </c>
      <c r="AW156" s="116">
        <f t="shared" si="91"/>
        <v>0</v>
      </c>
      <c r="AX156" s="116">
        <f t="shared" si="92"/>
        <v>0</v>
      </c>
      <c r="AY156" s="116">
        <f t="shared" si="93"/>
        <v>0</v>
      </c>
      <c r="AZ156" s="116">
        <f t="shared" si="94"/>
        <v>0</v>
      </c>
      <c r="BA156" s="116">
        <f t="shared" si="95"/>
        <v>0</v>
      </c>
      <c r="BB156" s="116">
        <f t="shared" si="96"/>
        <v>0</v>
      </c>
      <c r="BC156" s="116">
        <f t="shared" si="97"/>
        <v>0</v>
      </c>
      <c r="BD156" s="116">
        <f t="shared" si="98"/>
        <v>0</v>
      </c>
      <c r="BE156" s="116">
        <f t="shared" si="99"/>
        <v>0</v>
      </c>
      <c r="BF156" s="116">
        <f t="shared" si="100"/>
        <v>0</v>
      </c>
      <c r="BG156" s="116">
        <f t="shared" si="101"/>
        <v>0</v>
      </c>
      <c r="BH156" s="116">
        <f t="shared" si="102"/>
        <v>0</v>
      </c>
      <c r="BI156" s="116">
        <f t="shared" si="103"/>
        <v>0</v>
      </c>
      <c r="BJ156" s="116">
        <f t="shared" si="104"/>
        <v>0</v>
      </c>
      <c r="BK156" s="116">
        <f t="shared" si="105"/>
        <v>0</v>
      </c>
      <c r="BL156" s="116">
        <f t="shared" si="106"/>
        <v>0</v>
      </c>
      <c r="BM156" s="116">
        <f t="shared" si="107"/>
        <v>0</v>
      </c>
      <c r="BN156" s="116">
        <f t="shared" si="108"/>
        <v>0</v>
      </c>
      <c r="BO156" s="116">
        <f t="shared" si="109"/>
        <v>0</v>
      </c>
      <c r="BP156" s="116">
        <f t="shared" si="110"/>
        <v>0</v>
      </c>
      <c r="BQ156" s="116">
        <f t="shared" si="111"/>
        <v>0</v>
      </c>
      <c r="BR156" s="116">
        <f t="shared" si="112"/>
        <v>0</v>
      </c>
      <c r="BS156" s="116">
        <f t="shared" si="113"/>
        <v>0</v>
      </c>
    </row>
    <row r="157" spans="6:71">
      <c r="F157" s="109"/>
      <c r="J157" s="110" t="str">
        <f t="shared" si="89"/>
        <v>Transferts</v>
      </c>
      <c r="K157" s="116">
        <f>IF(MONTH($B157)=1,IF($G157=Paramètres!F$22,$D157,0),0)</f>
        <v>0</v>
      </c>
      <c r="L157" s="116">
        <f>IF(MONTH($B157)=2,IF($G157=Paramètres!$F$22,$D157,0),0)</f>
        <v>0</v>
      </c>
      <c r="M157" s="116">
        <f>IF(MONTH($B157)=3,IF($G157=Paramètres!$F$22,$D157,0),0)</f>
        <v>0</v>
      </c>
      <c r="N157" s="116">
        <f>IF(MONTH($B157)=4,IF($G157=Paramètres!$F$22,$D157,0),0)</f>
        <v>0</v>
      </c>
      <c r="O157" s="116">
        <f>IF(MONTH($B157)=5,IF($G157=Paramètres!$F$22,$D157,0),0)</f>
        <v>0</v>
      </c>
      <c r="P157" s="116">
        <f>IF(MONTH($B157)=6,IF($G157=Paramètres!$F$22,$D157,0),0)</f>
        <v>0</v>
      </c>
      <c r="Q157" s="116">
        <f>IF(MONTH($B157)=9,IF($G157=Paramètres!$F$22,$D157,0),0)</f>
        <v>0</v>
      </c>
      <c r="R157" s="116">
        <f>IF(MONTH($B157)=10,IF($G157=Paramètres!$F$22,$D157,0),0)</f>
        <v>0</v>
      </c>
      <c r="S157" s="116">
        <f>IF(MONTH($B157)=11,IF($G157=Paramètres!$F$22,$D157,0),0)</f>
        <v>0</v>
      </c>
      <c r="T157" s="116">
        <f>IF(MONTH($B157)=30,IF($G157=Paramètres!$F$22,$D157,0),0)</f>
        <v>0</v>
      </c>
      <c r="U157" s="116">
        <f>IF(MONTH($A157)=11,IF($G157=Paramètres!$D$22,$D157,0),0)</f>
        <v>0</v>
      </c>
      <c r="V157" s="116">
        <f>IF(MONTH($A157)=12,IF($G157=Paramètres!$D$22,$D157,0),0)</f>
        <v>0</v>
      </c>
      <c r="W157" s="116">
        <f>IF(MONTH($A157)=2,IF($G157=Paramètres!$D$22,$D157,0),0)</f>
        <v>0</v>
      </c>
      <c r="X157" s="116">
        <f>IF(MONTH($A157)=4,IF($G157=Paramètres!$D$22,$D157,0),0)</f>
        <v>0</v>
      </c>
      <c r="Y157" s="116">
        <f>IF($G157=Paramètres!D$21,$D157,0)</f>
        <v>0</v>
      </c>
      <c r="Z157" s="116">
        <f>IF($G157=Paramètres!D$24,$D157,0)</f>
        <v>0</v>
      </c>
      <c r="AA157" s="116">
        <f>IF($G157=Paramètres!D$23,$D157,0)</f>
        <v>0</v>
      </c>
      <c r="AB157" s="116">
        <f>IF($G157=Paramètres!D$25,$D157,0)</f>
        <v>0</v>
      </c>
      <c r="AC157" s="116">
        <f>IF($G157=Paramètres!D$26,$D157,0)</f>
        <v>0</v>
      </c>
      <c r="AD157" s="116">
        <f>IF($G157=Paramètres!D$27,$D157,0)</f>
        <v>0</v>
      </c>
      <c r="AE157" s="116">
        <f>IF($G157=Paramètres!D$28,$D157,0)</f>
        <v>0</v>
      </c>
      <c r="AF157" s="116">
        <f>IF($G157=Paramètres!D$29,$D157,0)</f>
        <v>0</v>
      </c>
      <c r="AG157" s="116">
        <f>IF($G157=Paramètres!E$21,$D157,0)</f>
        <v>0</v>
      </c>
      <c r="AH157" s="116">
        <f>IF($G157=Paramètres!E$22,$D157,0)</f>
        <v>0</v>
      </c>
      <c r="AI157" s="116">
        <f>IF($G157=Paramètres!E$23,$D157,0)</f>
        <v>0</v>
      </c>
      <c r="AJ157" s="116">
        <f>IF($G157=Paramètres!E$24,$D157,0)</f>
        <v>0</v>
      </c>
      <c r="AK157" s="116">
        <f>IF($G157=Paramètres!E$25,$D157,0)</f>
        <v>0</v>
      </c>
      <c r="AL157" s="116">
        <f>IF($G157=Paramètres!F$21,$D157,0)</f>
        <v>0</v>
      </c>
      <c r="AM157" s="116">
        <f>IF($G157=Paramètres!F$22,$D157,0)</f>
        <v>0</v>
      </c>
      <c r="AN157" s="116">
        <f>IF($G157=Paramètres!F$23,$D157,0)</f>
        <v>0</v>
      </c>
      <c r="AO157" s="116">
        <f>IF($G157=Paramètres!F$24,$D157,0)</f>
        <v>0</v>
      </c>
      <c r="AP157" s="116">
        <f t="shared" si="86"/>
        <v>0</v>
      </c>
      <c r="AQ157" s="116">
        <f t="shared" si="87"/>
        <v>0</v>
      </c>
      <c r="AR157" s="116">
        <f>IF($G157=Paramètres!I$21,$D157,0)</f>
        <v>0</v>
      </c>
      <c r="AS157" s="116">
        <f>IF($G157=Paramètres!I$22,$D157,0)</f>
        <v>0</v>
      </c>
      <c r="AT157" s="116">
        <f>IF($G157=Paramètres!I$23,$D157,0)</f>
        <v>0</v>
      </c>
      <c r="AU157" s="116">
        <f t="shared" si="88"/>
        <v>0</v>
      </c>
      <c r="AV157" s="116">
        <f t="shared" si="90"/>
        <v>0</v>
      </c>
      <c r="AW157" s="116">
        <f t="shared" si="91"/>
        <v>0</v>
      </c>
      <c r="AX157" s="116">
        <f t="shared" si="92"/>
        <v>0</v>
      </c>
      <c r="AY157" s="116">
        <f t="shared" si="93"/>
        <v>0</v>
      </c>
      <c r="AZ157" s="116">
        <f t="shared" si="94"/>
        <v>0</v>
      </c>
      <c r="BA157" s="116">
        <f t="shared" si="95"/>
        <v>0</v>
      </c>
      <c r="BB157" s="116">
        <f t="shared" si="96"/>
        <v>0</v>
      </c>
      <c r="BC157" s="116">
        <f t="shared" si="97"/>
        <v>0</v>
      </c>
      <c r="BD157" s="116">
        <f t="shared" si="98"/>
        <v>0</v>
      </c>
      <c r="BE157" s="116">
        <f t="shared" si="99"/>
        <v>0</v>
      </c>
      <c r="BF157" s="116">
        <f t="shared" si="100"/>
        <v>0</v>
      </c>
      <c r="BG157" s="116">
        <f t="shared" si="101"/>
        <v>0</v>
      </c>
      <c r="BH157" s="116">
        <f t="shared" si="102"/>
        <v>0</v>
      </c>
      <c r="BI157" s="116">
        <f t="shared" si="103"/>
        <v>0</v>
      </c>
      <c r="BJ157" s="116">
        <f t="shared" si="104"/>
        <v>0</v>
      </c>
      <c r="BK157" s="116">
        <f t="shared" si="105"/>
        <v>0</v>
      </c>
      <c r="BL157" s="116">
        <f t="shared" si="106"/>
        <v>0</v>
      </c>
      <c r="BM157" s="116">
        <f t="shared" si="107"/>
        <v>0</v>
      </c>
      <c r="BN157" s="116">
        <f t="shared" si="108"/>
        <v>0</v>
      </c>
      <c r="BO157" s="116">
        <f t="shared" si="109"/>
        <v>0</v>
      </c>
      <c r="BP157" s="116">
        <f t="shared" si="110"/>
        <v>0</v>
      </c>
      <c r="BQ157" s="116">
        <f t="shared" si="111"/>
        <v>0</v>
      </c>
      <c r="BR157" s="116">
        <f t="shared" si="112"/>
        <v>0</v>
      </c>
      <c r="BS157" s="116">
        <f t="shared" si="113"/>
        <v>0</v>
      </c>
    </row>
    <row r="158" spans="6:71">
      <c r="F158" s="109"/>
      <c r="J158" s="110" t="str">
        <f t="shared" si="89"/>
        <v>Transferts</v>
      </c>
      <c r="K158" s="116">
        <f>IF(MONTH($B158)=1,IF($G158=Paramètres!F$22,$D158,0),0)</f>
        <v>0</v>
      </c>
      <c r="L158" s="116">
        <f>IF(MONTH($B158)=2,IF($G158=Paramètres!$F$22,$D158,0),0)</f>
        <v>0</v>
      </c>
      <c r="M158" s="116">
        <f>IF(MONTH($B158)=3,IF($G158=Paramètres!$F$22,$D158,0),0)</f>
        <v>0</v>
      </c>
      <c r="N158" s="116">
        <f>IF(MONTH($B158)=4,IF($G158=Paramètres!$F$22,$D158,0),0)</f>
        <v>0</v>
      </c>
      <c r="O158" s="116">
        <f>IF(MONTH($B158)=5,IF($G158=Paramètres!$F$22,$D158,0),0)</f>
        <v>0</v>
      </c>
      <c r="P158" s="116">
        <f>IF(MONTH($B158)=6,IF($G158=Paramètres!$F$22,$D158,0),0)</f>
        <v>0</v>
      </c>
      <c r="Q158" s="116">
        <f>IF(MONTH($B158)=9,IF($G158=Paramètres!$F$22,$D158,0),0)</f>
        <v>0</v>
      </c>
      <c r="R158" s="116">
        <f>IF(MONTH($B158)=10,IF($G158=Paramètres!$F$22,$D158,0),0)</f>
        <v>0</v>
      </c>
      <c r="S158" s="116">
        <f>IF(MONTH($B158)=11,IF($G158=Paramètres!$F$22,$D158,0),0)</f>
        <v>0</v>
      </c>
      <c r="T158" s="116">
        <f>IF(MONTH($B158)=30,IF($G158=Paramètres!$F$22,$D158,0),0)</f>
        <v>0</v>
      </c>
      <c r="U158" s="116">
        <f>IF(MONTH($A158)=11,IF($G158=Paramètres!$D$22,$D158,0),0)</f>
        <v>0</v>
      </c>
      <c r="V158" s="116">
        <f>IF(MONTH($A158)=12,IF($G158=Paramètres!$D$22,$D158,0),0)</f>
        <v>0</v>
      </c>
      <c r="W158" s="116">
        <f>IF(MONTH($A158)=2,IF($G158=Paramètres!$D$22,$D158,0),0)</f>
        <v>0</v>
      </c>
      <c r="X158" s="116">
        <f>IF(MONTH($A158)=4,IF($G158=Paramètres!$D$22,$D158,0),0)</f>
        <v>0</v>
      </c>
      <c r="Y158" s="116">
        <f>IF($G158=Paramètres!D$21,$D158,0)</f>
        <v>0</v>
      </c>
      <c r="Z158" s="116">
        <f>IF($G158=Paramètres!D$24,$D158,0)</f>
        <v>0</v>
      </c>
      <c r="AA158" s="116">
        <f>IF($G158=Paramètres!D$23,$D158,0)</f>
        <v>0</v>
      </c>
      <c r="AB158" s="116">
        <f>IF($G158=Paramètres!D$25,$D158,0)</f>
        <v>0</v>
      </c>
      <c r="AC158" s="116">
        <f>IF($G158=Paramètres!D$26,$D158,0)</f>
        <v>0</v>
      </c>
      <c r="AD158" s="116">
        <f>IF($G158=Paramètres!D$27,$D158,0)</f>
        <v>0</v>
      </c>
      <c r="AE158" s="116">
        <f>IF($G158=Paramètres!D$28,$D158,0)</f>
        <v>0</v>
      </c>
      <c r="AF158" s="116">
        <f>IF($G158=Paramètres!D$29,$D158,0)</f>
        <v>0</v>
      </c>
      <c r="AG158" s="116">
        <f>IF($G158=Paramètres!E$21,$D158,0)</f>
        <v>0</v>
      </c>
      <c r="AH158" s="116">
        <f>IF($G158=Paramètres!E$22,$D158,0)</f>
        <v>0</v>
      </c>
      <c r="AI158" s="116">
        <f>IF($G158=Paramètres!E$23,$D158,0)</f>
        <v>0</v>
      </c>
      <c r="AJ158" s="116">
        <f>IF($G158=Paramètres!E$24,$D158,0)</f>
        <v>0</v>
      </c>
      <c r="AK158" s="116">
        <f>IF($G158=Paramètres!E$25,$D158,0)</f>
        <v>0</v>
      </c>
      <c r="AL158" s="116">
        <f>IF($G158=Paramètres!F$21,$D158,0)</f>
        <v>0</v>
      </c>
      <c r="AM158" s="116">
        <f>IF($G158=Paramètres!F$22,$D158,0)</f>
        <v>0</v>
      </c>
      <c r="AN158" s="116">
        <f>IF($G158=Paramètres!F$23,$D158,0)</f>
        <v>0</v>
      </c>
      <c r="AO158" s="116">
        <f>IF($G158=Paramètres!F$24,$D158,0)</f>
        <v>0</v>
      </c>
      <c r="AP158" s="116">
        <f t="shared" si="86"/>
        <v>0</v>
      </c>
      <c r="AQ158" s="116">
        <f t="shared" si="87"/>
        <v>0</v>
      </c>
      <c r="AR158" s="116">
        <f>IF($G158=Paramètres!I$21,$D158,0)</f>
        <v>0</v>
      </c>
      <c r="AS158" s="116">
        <f>IF($G158=Paramètres!I$22,$D158,0)</f>
        <v>0</v>
      </c>
      <c r="AT158" s="116">
        <f>IF($G158=Paramètres!I$23,$D158,0)</f>
        <v>0</v>
      </c>
      <c r="AU158" s="116">
        <f t="shared" si="88"/>
        <v>0</v>
      </c>
      <c r="AV158" s="116">
        <f t="shared" si="90"/>
        <v>0</v>
      </c>
      <c r="AW158" s="116">
        <f t="shared" si="91"/>
        <v>0</v>
      </c>
      <c r="AX158" s="116">
        <f t="shared" si="92"/>
        <v>0</v>
      </c>
      <c r="AY158" s="116">
        <f t="shared" si="93"/>
        <v>0</v>
      </c>
      <c r="AZ158" s="116">
        <f t="shared" si="94"/>
        <v>0</v>
      </c>
      <c r="BA158" s="116">
        <f t="shared" si="95"/>
        <v>0</v>
      </c>
      <c r="BB158" s="116">
        <f t="shared" si="96"/>
        <v>0</v>
      </c>
      <c r="BC158" s="116">
        <f t="shared" si="97"/>
        <v>0</v>
      </c>
      <c r="BD158" s="116">
        <f t="shared" si="98"/>
        <v>0</v>
      </c>
      <c r="BE158" s="116">
        <f t="shared" si="99"/>
        <v>0</v>
      </c>
      <c r="BF158" s="116">
        <f t="shared" si="100"/>
        <v>0</v>
      </c>
      <c r="BG158" s="116">
        <f t="shared" si="101"/>
        <v>0</v>
      </c>
      <c r="BH158" s="116">
        <f t="shared" si="102"/>
        <v>0</v>
      </c>
      <c r="BI158" s="116">
        <f t="shared" si="103"/>
        <v>0</v>
      </c>
      <c r="BJ158" s="116">
        <f t="shared" si="104"/>
        <v>0</v>
      </c>
      <c r="BK158" s="116">
        <f t="shared" si="105"/>
        <v>0</v>
      </c>
      <c r="BL158" s="116">
        <f t="shared" si="106"/>
        <v>0</v>
      </c>
      <c r="BM158" s="116">
        <f t="shared" si="107"/>
        <v>0</v>
      </c>
      <c r="BN158" s="116">
        <f t="shared" si="108"/>
        <v>0</v>
      </c>
      <c r="BO158" s="116">
        <f t="shared" si="109"/>
        <v>0</v>
      </c>
      <c r="BP158" s="116">
        <f t="shared" si="110"/>
        <v>0</v>
      </c>
      <c r="BQ158" s="116">
        <f t="shared" si="111"/>
        <v>0</v>
      </c>
      <c r="BR158" s="116">
        <f t="shared" si="112"/>
        <v>0</v>
      </c>
      <c r="BS158" s="116">
        <f t="shared" si="113"/>
        <v>0</v>
      </c>
    </row>
    <row r="159" spans="6:71">
      <c r="F159" s="109"/>
      <c r="J159" s="110" t="str">
        <f t="shared" si="89"/>
        <v>Transferts</v>
      </c>
      <c r="K159" s="116">
        <f>IF(MONTH($B159)=1,IF($G159=Paramètres!F$22,$D159,0),0)</f>
        <v>0</v>
      </c>
      <c r="L159" s="116">
        <f>IF(MONTH($B159)=2,IF($G159=Paramètres!$F$22,$D159,0),0)</f>
        <v>0</v>
      </c>
      <c r="M159" s="116">
        <f>IF(MONTH($B159)=3,IF($G159=Paramètres!$F$22,$D159,0),0)</f>
        <v>0</v>
      </c>
      <c r="N159" s="116">
        <f>IF(MONTH($B159)=4,IF($G159=Paramètres!$F$22,$D159,0),0)</f>
        <v>0</v>
      </c>
      <c r="O159" s="116">
        <f>IF(MONTH($B159)=5,IF($G159=Paramètres!$F$22,$D159,0),0)</f>
        <v>0</v>
      </c>
      <c r="P159" s="116">
        <f>IF(MONTH($B159)=6,IF($G159=Paramètres!$F$22,$D159,0),0)</f>
        <v>0</v>
      </c>
      <c r="Q159" s="116">
        <f>IF(MONTH($B159)=9,IF($G159=Paramètres!$F$22,$D159,0),0)</f>
        <v>0</v>
      </c>
      <c r="R159" s="116">
        <f>IF(MONTH($B159)=10,IF($G159=Paramètres!$F$22,$D159,0),0)</f>
        <v>0</v>
      </c>
      <c r="S159" s="116">
        <f>IF(MONTH($B159)=11,IF($G159=Paramètres!$F$22,$D159,0),0)</f>
        <v>0</v>
      </c>
      <c r="T159" s="116">
        <f>IF(MONTH($B159)=30,IF($G159=Paramètres!$F$22,$D159,0),0)</f>
        <v>0</v>
      </c>
      <c r="U159" s="116">
        <f>IF(MONTH($A159)=11,IF($G159=Paramètres!$D$22,$D159,0),0)</f>
        <v>0</v>
      </c>
      <c r="V159" s="116">
        <f>IF(MONTH($A159)=12,IF($G159=Paramètres!$D$22,$D159,0),0)</f>
        <v>0</v>
      </c>
      <c r="W159" s="116">
        <f>IF(MONTH($A159)=2,IF($G159=Paramètres!$D$22,$D159,0),0)</f>
        <v>0</v>
      </c>
      <c r="X159" s="116">
        <f>IF(MONTH($A159)=4,IF($G159=Paramètres!$D$22,$D159,0),0)</f>
        <v>0</v>
      </c>
      <c r="Y159" s="116">
        <f>IF($G159=Paramètres!D$21,$D159,0)</f>
        <v>0</v>
      </c>
      <c r="Z159" s="116">
        <f>IF($G159=Paramètres!D$24,$D159,0)</f>
        <v>0</v>
      </c>
      <c r="AA159" s="116">
        <f>IF($G159=Paramètres!D$23,$D159,0)</f>
        <v>0</v>
      </c>
      <c r="AB159" s="116">
        <f>IF($G159=Paramètres!D$25,$D159,0)</f>
        <v>0</v>
      </c>
      <c r="AC159" s="116">
        <f>IF($G159=Paramètres!D$26,$D159,0)</f>
        <v>0</v>
      </c>
      <c r="AD159" s="116">
        <f>IF($G159=Paramètres!D$27,$D159,0)</f>
        <v>0</v>
      </c>
      <c r="AE159" s="116">
        <f>IF($G159=Paramètres!D$28,$D159,0)</f>
        <v>0</v>
      </c>
      <c r="AF159" s="116">
        <f>IF($G159=Paramètres!D$29,$D159,0)</f>
        <v>0</v>
      </c>
      <c r="AG159" s="116">
        <f>IF($G159=Paramètres!E$21,$D159,0)</f>
        <v>0</v>
      </c>
      <c r="AH159" s="116">
        <f>IF($G159=Paramètres!E$22,$D159,0)</f>
        <v>0</v>
      </c>
      <c r="AI159" s="116">
        <f>IF($G159=Paramètres!E$23,$D159,0)</f>
        <v>0</v>
      </c>
      <c r="AJ159" s="116">
        <f>IF($G159=Paramètres!E$24,$D159,0)</f>
        <v>0</v>
      </c>
      <c r="AK159" s="116">
        <f>IF($G159=Paramètres!E$25,$D159,0)</f>
        <v>0</v>
      </c>
      <c r="AL159" s="116">
        <f>IF($G159=Paramètres!F$21,$D159,0)</f>
        <v>0</v>
      </c>
      <c r="AM159" s="116">
        <f>IF($G159=Paramètres!F$22,$D159,0)</f>
        <v>0</v>
      </c>
      <c r="AN159" s="116">
        <f>IF($G159=Paramètres!F$23,$D159,0)</f>
        <v>0</v>
      </c>
      <c r="AO159" s="116">
        <f>IF($G159=Paramètres!F$24,$D159,0)</f>
        <v>0</v>
      </c>
      <c r="AP159" s="116">
        <f t="shared" si="86"/>
        <v>0</v>
      </c>
      <c r="AQ159" s="116">
        <f t="shared" si="87"/>
        <v>0</v>
      </c>
      <c r="AR159" s="116">
        <f>IF($G159=Paramètres!I$21,$D159,0)</f>
        <v>0</v>
      </c>
      <c r="AS159" s="116">
        <f>IF($G159=Paramètres!I$22,$D159,0)</f>
        <v>0</v>
      </c>
      <c r="AT159" s="116">
        <f>IF($G159=Paramètres!I$23,$D159,0)</f>
        <v>0</v>
      </c>
      <c r="AU159" s="116">
        <f t="shared" si="88"/>
        <v>0</v>
      </c>
      <c r="AV159" s="116">
        <f t="shared" si="90"/>
        <v>0</v>
      </c>
      <c r="AW159" s="116">
        <f t="shared" si="91"/>
        <v>0</v>
      </c>
      <c r="AX159" s="116">
        <f t="shared" si="92"/>
        <v>0</v>
      </c>
      <c r="AY159" s="116">
        <f t="shared" si="93"/>
        <v>0</v>
      </c>
      <c r="AZ159" s="116">
        <f t="shared" si="94"/>
        <v>0</v>
      </c>
      <c r="BA159" s="116">
        <f t="shared" si="95"/>
        <v>0</v>
      </c>
      <c r="BB159" s="116">
        <f t="shared" si="96"/>
        <v>0</v>
      </c>
      <c r="BC159" s="116">
        <f t="shared" si="97"/>
        <v>0</v>
      </c>
      <c r="BD159" s="116">
        <f t="shared" si="98"/>
        <v>0</v>
      </c>
      <c r="BE159" s="116">
        <f t="shared" si="99"/>
        <v>0</v>
      </c>
      <c r="BF159" s="116">
        <f t="shared" si="100"/>
        <v>0</v>
      </c>
      <c r="BG159" s="116">
        <f t="shared" si="101"/>
        <v>0</v>
      </c>
      <c r="BH159" s="116">
        <f t="shared" si="102"/>
        <v>0</v>
      </c>
      <c r="BI159" s="116">
        <f t="shared" si="103"/>
        <v>0</v>
      </c>
      <c r="BJ159" s="116">
        <f t="shared" si="104"/>
        <v>0</v>
      </c>
      <c r="BK159" s="116">
        <f t="shared" si="105"/>
        <v>0</v>
      </c>
      <c r="BL159" s="116">
        <f t="shared" si="106"/>
        <v>0</v>
      </c>
      <c r="BM159" s="116">
        <f t="shared" si="107"/>
        <v>0</v>
      </c>
      <c r="BN159" s="116">
        <f t="shared" si="108"/>
        <v>0</v>
      </c>
      <c r="BO159" s="116">
        <f t="shared" si="109"/>
        <v>0</v>
      </c>
      <c r="BP159" s="116">
        <f t="shared" si="110"/>
        <v>0</v>
      </c>
      <c r="BQ159" s="116">
        <f t="shared" si="111"/>
        <v>0</v>
      </c>
      <c r="BR159" s="116">
        <f t="shared" si="112"/>
        <v>0</v>
      </c>
      <c r="BS159" s="116">
        <f t="shared" si="113"/>
        <v>0</v>
      </c>
    </row>
    <row r="160" spans="6:71">
      <c r="F160" s="109"/>
      <c r="J160" s="110" t="str">
        <f t="shared" si="89"/>
        <v>Transferts</v>
      </c>
      <c r="K160" s="116">
        <f>IF(MONTH($B160)=1,IF($G160=Paramètres!F$22,$D160,0),0)</f>
        <v>0</v>
      </c>
      <c r="L160" s="116">
        <f>IF(MONTH($B160)=2,IF($G160=Paramètres!$F$22,$D160,0),0)</f>
        <v>0</v>
      </c>
      <c r="M160" s="116">
        <f>IF(MONTH($B160)=3,IF($G160=Paramètres!$F$22,$D160,0),0)</f>
        <v>0</v>
      </c>
      <c r="N160" s="116">
        <f>IF(MONTH($B160)=4,IF($G160=Paramètres!$F$22,$D160,0),0)</f>
        <v>0</v>
      </c>
      <c r="O160" s="116">
        <f>IF(MONTH($B160)=5,IF($G160=Paramètres!$F$22,$D160,0),0)</f>
        <v>0</v>
      </c>
      <c r="P160" s="116">
        <f>IF(MONTH($B160)=6,IF($G160=Paramètres!$F$22,$D160,0),0)</f>
        <v>0</v>
      </c>
      <c r="Q160" s="116">
        <f>IF(MONTH($B160)=9,IF($G160=Paramètres!$F$22,$D160,0),0)</f>
        <v>0</v>
      </c>
      <c r="R160" s="116">
        <f>IF(MONTH($B160)=10,IF($G160=Paramètres!$F$22,$D160,0),0)</f>
        <v>0</v>
      </c>
      <c r="S160" s="116">
        <f>IF(MONTH($B160)=11,IF($G160=Paramètres!$F$22,$D160,0),0)</f>
        <v>0</v>
      </c>
      <c r="T160" s="116">
        <f>IF(MONTH($B160)=30,IF($G160=Paramètres!$F$22,$D160,0),0)</f>
        <v>0</v>
      </c>
      <c r="U160" s="116">
        <f>IF(MONTH($A160)=11,IF($G160=Paramètres!$D$22,$D160,0),0)</f>
        <v>0</v>
      </c>
      <c r="V160" s="116">
        <f>IF(MONTH($A160)=12,IF($G160=Paramètres!$D$22,$D160,0),0)</f>
        <v>0</v>
      </c>
      <c r="W160" s="116">
        <f>IF(MONTH($A160)=2,IF($G160=Paramètres!$D$22,$D160,0),0)</f>
        <v>0</v>
      </c>
      <c r="X160" s="116">
        <f>IF(MONTH($A160)=4,IF($G160=Paramètres!$D$22,$D160,0),0)</f>
        <v>0</v>
      </c>
      <c r="Y160" s="116">
        <f>IF($G160=Paramètres!D$21,$D160,0)</f>
        <v>0</v>
      </c>
      <c r="Z160" s="116">
        <f>IF($G160=Paramètres!D$24,$D160,0)</f>
        <v>0</v>
      </c>
      <c r="AA160" s="116">
        <f>IF($G160=Paramètres!D$23,$D160,0)</f>
        <v>0</v>
      </c>
      <c r="AB160" s="116">
        <f>IF($G160=Paramètres!D$25,$D160,0)</f>
        <v>0</v>
      </c>
      <c r="AC160" s="116">
        <f>IF($G160=Paramètres!D$26,$D160,0)</f>
        <v>0</v>
      </c>
      <c r="AD160" s="116">
        <f>IF($G160=Paramètres!D$27,$D160,0)</f>
        <v>0</v>
      </c>
      <c r="AE160" s="116">
        <f>IF($G160=Paramètres!D$28,$D160,0)</f>
        <v>0</v>
      </c>
      <c r="AF160" s="116">
        <f>IF($G160=Paramètres!D$29,$D160,0)</f>
        <v>0</v>
      </c>
      <c r="AG160" s="116">
        <f>IF($G160=Paramètres!E$21,$D160,0)</f>
        <v>0</v>
      </c>
      <c r="AH160" s="116">
        <f>IF($G160=Paramètres!E$22,$D160,0)</f>
        <v>0</v>
      </c>
      <c r="AI160" s="116">
        <f>IF($G160=Paramètres!E$23,$D160,0)</f>
        <v>0</v>
      </c>
      <c r="AJ160" s="116">
        <f>IF($G160=Paramètres!E$24,$D160,0)</f>
        <v>0</v>
      </c>
      <c r="AK160" s="116">
        <f>IF($G160=Paramètres!E$25,$D160,0)</f>
        <v>0</v>
      </c>
      <c r="AL160" s="116">
        <f>IF($G160=Paramètres!F$21,$D160,0)</f>
        <v>0</v>
      </c>
      <c r="AM160" s="116">
        <f>IF($G160=Paramètres!F$22,$D160,0)</f>
        <v>0</v>
      </c>
      <c r="AN160" s="116">
        <f>IF($G160=Paramètres!F$23,$D160,0)</f>
        <v>0</v>
      </c>
      <c r="AO160" s="116">
        <f>IF($G160=Paramètres!F$24,$D160,0)</f>
        <v>0</v>
      </c>
      <c r="AP160" s="116">
        <f t="shared" si="86"/>
        <v>0</v>
      </c>
      <c r="AQ160" s="116">
        <f t="shared" si="87"/>
        <v>0</v>
      </c>
      <c r="AR160" s="116">
        <f>IF($G160=Paramètres!I$21,$D160,0)</f>
        <v>0</v>
      </c>
      <c r="AS160" s="116">
        <f>IF($G160=Paramètres!I$22,$D160,0)</f>
        <v>0</v>
      </c>
      <c r="AT160" s="116">
        <f>IF($G160=Paramètres!I$23,$D160,0)</f>
        <v>0</v>
      </c>
      <c r="AU160" s="116">
        <f t="shared" si="88"/>
        <v>0</v>
      </c>
      <c r="AV160" s="116">
        <f t="shared" si="90"/>
        <v>0</v>
      </c>
      <c r="AW160" s="116">
        <f t="shared" si="91"/>
        <v>0</v>
      </c>
      <c r="AX160" s="116">
        <f t="shared" si="92"/>
        <v>0</v>
      </c>
      <c r="AY160" s="116">
        <f t="shared" si="93"/>
        <v>0</v>
      </c>
      <c r="AZ160" s="116">
        <f t="shared" si="94"/>
        <v>0</v>
      </c>
      <c r="BA160" s="116">
        <f t="shared" si="95"/>
        <v>0</v>
      </c>
      <c r="BB160" s="116">
        <f t="shared" si="96"/>
        <v>0</v>
      </c>
      <c r="BC160" s="116">
        <f t="shared" si="97"/>
        <v>0</v>
      </c>
      <c r="BD160" s="116">
        <f t="shared" si="98"/>
        <v>0</v>
      </c>
      <c r="BE160" s="116">
        <f t="shared" si="99"/>
        <v>0</v>
      </c>
      <c r="BF160" s="116">
        <f t="shared" si="100"/>
        <v>0</v>
      </c>
      <c r="BG160" s="116">
        <f t="shared" si="101"/>
        <v>0</v>
      </c>
      <c r="BH160" s="116">
        <f t="shared" si="102"/>
        <v>0</v>
      </c>
      <c r="BI160" s="116">
        <f t="shared" si="103"/>
        <v>0</v>
      </c>
      <c r="BJ160" s="116">
        <f t="shared" si="104"/>
        <v>0</v>
      </c>
      <c r="BK160" s="116">
        <f t="shared" si="105"/>
        <v>0</v>
      </c>
      <c r="BL160" s="116">
        <f t="shared" si="106"/>
        <v>0</v>
      </c>
      <c r="BM160" s="116">
        <f t="shared" si="107"/>
        <v>0</v>
      </c>
      <c r="BN160" s="116">
        <f t="shared" si="108"/>
        <v>0</v>
      </c>
      <c r="BO160" s="116">
        <f t="shared" si="109"/>
        <v>0</v>
      </c>
      <c r="BP160" s="116">
        <f t="shared" si="110"/>
        <v>0</v>
      </c>
      <c r="BQ160" s="116">
        <f t="shared" si="111"/>
        <v>0</v>
      </c>
      <c r="BR160" s="116">
        <f t="shared" si="112"/>
        <v>0</v>
      </c>
      <c r="BS160" s="116">
        <f t="shared" si="113"/>
        <v>0</v>
      </c>
    </row>
    <row r="161" spans="6:71">
      <c r="F161" s="109"/>
      <c r="J161" s="110" t="str">
        <f t="shared" si="89"/>
        <v>Transferts</v>
      </c>
      <c r="K161" s="116">
        <f>IF(MONTH($B161)=1,IF($G161=Paramètres!F$22,$D161,0),0)</f>
        <v>0</v>
      </c>
      <c r="L161" s="116">
        <f>IF(MONTH($B161)=2,IF($G161=Paramètres!$F$22,$D161,0),0)</f>
        <v>0</v>
      </c>
      <c r="M161" s="116">
        <f>IF(MONTH($B161)=3,IF($G161=Paramètres!$F$22,$D161,0),0)</f>
        <v>0</v>
      </c>
      <c r="N161" s="116">
        <f>IF(MONTH($B161)=4,IF($G161=Paramètres!$F$22,$D161,0),0)</f>
        <v>0</v>
      </c>
      <c r="O161" s="116">
        <f>IF(MONTH($B161)=5,IF($G161=Paramètres!$F$22,$D161,0),0)</f>
        <v>0</v>
      </c>
      <c r="P161" s="116">
        <f>IF(MONTH($B161)=6,IF($G161=Paramètres!$F$22,$D161,0),0)</f>
        <v>0</v>
      </c>
      <c r="Q161" s="116">
        <f>IF(MONTH($B161)=9,IF($G161=Paramètres!$F$22,$D161,0),0)</f>
        <v>0</v>
      </c>
      <c r="R161" s="116">
        <f>IF(MONTH($B161)=10,IF($G161=Paramètres!$F$22,$D161,0),0)</f>
        <v>0</v>
      </c>
      <c r="S161" s="116">
        <f>IF(MONTH($B161)=11,IF($G161=Paramètres!$F$22,$D161,0),0)</f>
        <v>0</v>
      </c>
      <c r="T161" s="116">
        <f>IF(MONTH($B161)=30,IF($G161=Paramètres!$F$22,$D161,0),0)</f>
        <v>0</v>
      </c>
      <c r="U161" s="116">
        <f>IF(MONTH($A161)=11,IF($G161=Paramètres!$D$22,$D161,0),0)</f>
        <v>0</v>
      </c>
      <c r="V161" s="116">
        <f>IF(MONTH($A161)=12,IF($G161=Paramètres!$D$22,$D161,0),0)</f>
        <v>0</v>
      </c>
      <c r="W161" s="116">
        <f>IF(MONTH($A161)=2,IF($G161=Paramètres!$D$22,$D161,0),0)</f>
        <v>0</v>
      </c>
      <c r="X161" s="116">
        <f>IF(MONTH($A161)=4,IF($G161=Paramètres!$D$22,$D161,0),0)</f>
        <v>0</v>
      </c>
      <c r="Y161" s="116">
        <f>IF($G161=Paramètres!D$21,$D161,0)</f>
        <v>0</v>
      </c>
      <c r="Z161" s="116">
        <f>IF($G161=Paramètres!D$24,$D161,0)</f>
        <v>0</v>
      </c>
      <c r="AA161" s="116">
        <f>IF($G161=Paramètres!D$23,$D161,0)</f>
        <v>0</v>
      </c>
      <c r="AB161" s="116">
        <f>IF($G161=Paramètres!D$25,$D161,0)</f>
        <v>0</v>
      </c>
      <c r="AC161" s="116">
        <f>IF($G161=Paramètres!D$26,$D161,0)</f>
        <v>0</v>
      </c>
      <c r="AD161" s="116">
        <f>IF($G161=Paramètres!D$27,$D161,0)</f>
        <v>0</v>
      </c>
      <c r="AE161" s="116">
        <f>IF($G161=Paramètres!D$28,$D161,0)</f>
        <v>0</v>
      </c>
      <c r="AF161" s="116">
        <f>IF($G161=Paramètres!D$29,$D161,0)</f>
        <v>0</v>
      </c>
      <c r="AG161" s="116">
        <f>IF($G161=Paramètres!E$21,$D161,0)</f>
        <v>0</v>
      </c>
      <c r="AH161" s="116">
        <f>IF($G161=Paramètres!E$22,$D161,0)</f>
        <v>0</v>
      </c>
      <c r="AI161" s="116">
        <f>IF($G161=Paramètres!E$23,$D161,0)</f>
        <v>0</v>
      </c>
      <c r="AJ161" s="116">
        <f>IF($G161=Paramètres!E$24,$D161,0)</f>
        <v>0</v>
      </c>
      <c r="AK161" s="116">
        <f>IF($G161=Paramètres!E$25,$D161,0)</f>
        <v>0</v>
      </c>
      <c r="AL161" s="116">
        <f>IF($G161=Paramètres!F$21,$D161,0)</f>
        <v>0</v>
      </c>
      <c r="AM161" s="116">
        <f>IF($G161=Paramètres!F$22,$D161,0)</f>
        <v>0</v>
      </c>
      <c r="AN161" s="116">
        <f>IF($G161=Paramètres!F$23,$D161,0)</f>
        <v>0</v>
      </c>
      <c r="AO161" s="116">
        <f>IF($G161=Paramètres!F$24,$D161,0)</f>
        <v>0</v>
      </c>
      <c r="AP161" s="116">
        <f t="shared" si="86"/>
        <v>0</v>
      </c>
      <c r="AQ161" s="116">
        <f t="shared" si="87"/>
        <v>0</v>
      </c>
      <c r="AR161" s="116">
        <f>IF($G161=Paramètres!I$21,$D161,0)</f>
        <v>0</v>
      </c>
      <c r="AS161" s="116">
        <f>IF($G161=Paramètres!I$22,$D161,0)</f>
        <v>0</v>
      </c>
      <c r="AT161" s="116">
        <f>IF($G161=Paramètres!I$23,$D161,0)</f>
        <v>0</v>
      </c>
      <c r="AU161" s="116">
        <f t="shared" si="88"/>
        <v>0</v>
      </c>
      <c r="AV161" s="116">
        <f t="shared" si="90"/>
        <v>0</v>
      </c>
      <c r="AW161" s="116">
        <f t="shared" si="91"/>
        <v>0</v>
      </c>
      <c r="AX161" s="116">
        <f t="shared" si="92"/>
        <v>0</v>
      </c>
      <c r="AY161" s="116">
        <f t="shared" si="93"/>
        <v>0</v>
      </c>
      <c r="AZ161" s="116">
        <f t="shared" si="94"/>
        <v>0</v>
      </c>
      <c r="BA161" s="116">
        <f t="shared" si="95"/>
        <v>0</v>
      </c>
      <c r="BB161" s="116">
        <f t="shared" si="96"/>
        <v>0</v>
      </c>
      <c r="BC161" s="116">
        <f t="shared" si="97"/>
        <v>0</v>
      </c>
      <c r="BD161" s="116">
        <f t="shared" si="98"/>
        <v>0</v>
      </c>
      <c r="BE161" s="116">
        <f t="shared" si="99"/>
        <v>0</v>
      </c>
      <c r="BF161" s="116">
        <f t="shared" si="100"/>
        <v>0</v>
      </c>
      <c r="BG161" s="116">
        <f t="shared" si="101"/>
        <v>0</v>
      </c>
      <c r="BH161" s="116">
        <f t="shared" si="102"/>
        <v>0</v>
      </c>
      <c r="BI161" s="116">
        <f t="shared" si="103"/>
        <v>0</v>
      </c>
      <c r="BJ161" s="116">
        <f t="shared" si="104"/>
        <v>0</v>
      </c>
      <c r="BK161" s="116">
        <f t="shared" si="105"/>
        <v>0</v>
      </c>
      <c r="BL161" s="116">
        <f t="shared" si="106"/>
        <v>0</v>
      </c>
      <c r="BM161" s="116">
        <f t="shared" si="107"/>
        <v>0</v>
      </c>
      <c r="BN161" s="116">
        <f t="shared" si="108"/>
        <v>0</v>
      </c>
      <c r="BO161" s="116">
        <f t="shared" si="109"/>
        <v>0</v>
      </c>
      <c r="BP161" s="116">
        <f t="shared" si="110"/>
        <v>0</v>
      </c>
      <c r="BQ161" s="116">
        <f t="shared" si="111"/>
        <v>0</v>
      </c>
      <c r="BR161" s="116">
        <f t="shared" si="112"/>
        <v>0</v>
      </c>
      <c r="BS161" s="116">
        <f t="shared" si="113"/>
        <v>0</v>
      </c>
    </row>
    <row r="162" spans="6:71">
      <c r="F162" s="109"/>
      <c r="J162" s="110" t="str">
        <f t="shared" si="89"/>
        <v>Transferts</v>
      </c>
      <c r="K162" s="116">
        <f>IF(MONTH($B162)=1,IF($G162=Paramètres!F$22,$D162,0),0)</f>
        <v>0</v>
      </c>
      <c r="L162" s="116">
        <f>IF(MONTH($B162)=2,IF($G162=Paramètres!$F$22,$D162,0),0)</f>
        <v>0</v>
      </c>
      <c r="M162" s="116">
        <f>IF(MONTH($B162)=3,IF($G162=Paramètres!$F$22,$D162,0),0)</f>
        <v>0</v>
      </c>
      <c r="N162" s="116">
        <f>IF(MONTH($B162)=4,IF($G162=Paramètres!$F$22,$D162,0),0)</f>
        <v>0</v>
      </c>
      <c r="O162" s="116">
        <f>IF(MONTH($B162)=5,IF($G162=Paramètres!$F$22,$D162,0),0)</f>
        <v>0</v>
      </c>
      <c r="P162" s="116">
        <f>IF(MONTH($B162)=6,IF($G162=Paramètres!$F$22,$D162,0),0)</f>
        <v>0</v>
      </c>
      <c r="Q162" s="116">
        <f>IF(MONTH($B162)=9,IF($G162=Paramètres!$F$22,$D162,0),0)</f>
        <v>0</v>
      </c>
      <c r="R162" s="116">
        <f>IF(MONTH($B162)=10,IF($G162=Paramètres!$F$22,$D162,0),0)</f>
        <v>0</v>
      </c>
      <c r="S162" s="116">
        <f>IF(MONTH($B162)=11,IF($G162=Paramètres!$F$22,$D162,0),0)</f>
        <v>0</v>
      </c>
      <c r="T162" s="116">
        <f>IF(MONTH($B162)=30,IF($G162=Paramètres!$F$22,$D162,0),0)</f>
        <v>0</v>
      </c>
      <c r="U162" s="116">
        <f>IF(MONTH($A162)=11,IF($G162=Paramètres!$D$22,$D162,0),0)</f>
        <v>0</v>
      </c>
      <c r="V162" s="116">
        <f>IF(MONTH($A162)=12,IF($G162=Paramètres!$D$22,$D162,0),0)</f>
        <v>0</v>
      </c>
      <c r="W162" s="116">
        <f>IF(MONTH($A162)=2,IF($G162=Paramètres!$D$22,$D162,0),0)</f>
        <v>0</v>
      </c>
      <c r="X162" s="116">
        <f>IF(MONTH($A162)=4,IF($G162=Paramètres!$D$22,$D162,0),0)</f>
        <v>0</v>
      </c>
      <c r="Y162" s="116">
        <f>IF($G162=Paramètres!D$21,$D162,0)</f>
        <v>0</v>
      </c>
      <c r="Z162" s="116">
        <f>IF($G162=Paramètres!D$24,$D162,0)</f>
        <v>0</v>
      </c>
      <c r="AA162" s="116">
        <f>IF($G162=Paramètres!D$23,$D162,0)</f>
        <v>0</v>
      </c>
      <c r="AB162" s="116">
        <f>IF($G162=Paramètres!D$25,$D162,0)</f>
        <v>0</v>
      </c>
      <c r="AC162" s="116">
        <f>IF($G162=Paramètres!D$26,$D162,0)</f>
        <v>0</v>
      </c>
      <c r="AD162" s="116">
        <f>IF($G162=Paramètres!D$27,$D162,0)</f>
        <v>0</v>
      </c>
      <c r="AE162" s="116">
        <f>IF($G162=Paramètres!D$28,$D162,0)</f>
        <v>0</v>
      </c>
      <c r="AF162" s="116">
        <f>IF($G162=Paramètres!D$29,$D162,0)</f>
        <v>0</v>
      </c>
      <c r="AG162" s="116">
        <f>IF($G162=Paramètres!E$21,$D162,0)</f>
        <v>0</v>
      </c>
      <c r="AH162" s="116">
        <f>IF($G162=Paramètres!E$22,$D162,0)</f>
        <v>0</v>
      </c>
      <c r="AI162" s="116">
        <f>IF($G162=Paramètres!E$23,$D162,0)</f>
        <v>0</v>
      </c>
      <c r="AJ162" s="116">
        <f>IF($G162=Paramètres!E$24,$D162,0)</f>
        <v>0</v>
      </c>
      <c r="AK162" s="116">
        <f>IF($G162=Paramètres!E$25,$D162,0)</f>
        <v>0</v>
      </c>
      <c r="AL162" s="116">
        <f>IF($G162=Paramètres!F$21,$D162,0)</f>
        <v>0</v>
      </c>
      <c r="AM162" s="116">
        <f>IF($G162=Paramètres!F$22,$D162,0)</f>
        <v>0</v>
      </c>
      <c r="AN162" s="116">
        <f>IF($G162=Paramètres!F$23,$D162,0)</f>
        <v>0</v>
      </c>
      <c r="AO162" s="116">
        <f>IF($G162=Paramètres!F$24,$D162,0)</f>
        <v>0</v>
      </c>
      <c r="AP162" s="116">
        <f t="shared" si="86"/>
        <v>0</v>
      </c>
      <c r="AQ162" s="116">
        <f t="shared" si="87"/>
        <v>0</v>
      </c>
      <c r="AR162" s="116">
        <f>IF($G162=Paramètres!I$21,$D162,0)</f>
        <v>0</v>
      </c>
      <c r="AS162" s="116">
        <f>IF($G162=Paramètres!I$22,$D162,0)</f>
        <v>0</v>
      </c>
      <c r="AT162" s="116">
        <f>IF($G162=Paramètres!I$23,$D162,0)</f>
        <v>0</v>
      </c>
      <c r="AU162" s="116">
        <f t="shared" si="88"/>
        <v>0</v>
      </c>
      <c r="AV162" s="116">
        <f t="shared" si="90"/>
        <v>0</v>
      </c>
      <c r="AW162" s="116">
        <f t="shared" si="91"/>
        <v>0</v>
      </c>
      <c r="AX162" s="116">
        <f t="shared" si="92"/>
        <v>0</v>
      </c>
      <c r="AY162" s="116">
        <f t="shared" si="93"/>
        <v>0</v>
      </c>
      <c r="AZ162" s="116">
        <f t="shared" si="94"/>
        <v>0</v>
      </c>
      <c r="BA162" s="116">
        <f t="shared" si="95"/>
        <v>0</v>
      </c>
      <c r="BB162" s="116">
        <f t="shared" si="96"/>
        <v>0</v>
      </c>
      <c r="BC162" s="116">
        <f t="shared" si="97"/>
        <v>0</v>
      </c>
      <c r="BD162" s="116">
        <f t="shared" si="98"/>
        <v>0</v>
      </c>
      <c r="BE162" s="116">
        <f t="shared" si="99"/>
        <v>0</v>
      </c>
      <c r="BF162" s="116">
        <f t="shared" si="100"/>
        <v>0</v>
      </c>
      <c r="BG162" s="116">
        <f t="shared" si="101"/>
        <v>0</v>
      </c>
      <c r="BH162" s="116">
        <f t="shared" si="102"/>
        <v>0</v>
      </c>
      <c r="BI162" s="116">
        <f t="shared" si="103"/>
        <v>0</v>
      </c>
      <c r="BJ162" s="116">
        <f t="shared" si="104"/>
        <v>0</v>
      </c>
      <c r="BK162" s="116">
        <f t="shared" si="105"/>
        <v>0</v>
      </c>
      <c r="BL162" s="116">
        <f t="shared" si="106"/>
        <v>0</v>
      </c>
      <c r="BM162" s="116">
        <f t="shared" si="107"/>
        <v>0</v>
      </c>
      <c r="BN162" s="116">
        <f t="shared" si="108"/>
        <v>0</v>
      </c>
      <c r="BO162" s="116">
        <f t="shared" si="109"/>
        <v>0</v>
      </c>
      <c r="BP162" s="116">
        <f t="shared" si="110"/>
        <v>0</v>
      </c>
      <c r="BQ162" s="116">
        <f t="shared" si="111"/>
        <v>0</v>
      </c>
      <c r="BR162" s="116">
        <f t="shared" si="112"/>
        <v>0</v>
      </c>
      <c r="BS162" s="116">
        <f t="shared" si="113"/>
        <v>0</v>
      </c>
    </row>
    <row r="163" spans="6:71">
      <c r="F163" s="109"/>
      <c r="J163" s="110" t="str">
        <f t="shared" si="89"/>
        <v>Transferts</v>
      </c>
      <c r="K163" s="116">
        <f>IF(MONTH($B163)=1,IF($G163=Paramètres!F$22,$D163,0),0)</f>
        <v>0</v>
      </c>
      <c r="L163" s="116">
        <f>IF(MONTH($B163)=2,IF($G163=Paramètres!$F$22,$D163,0),0)</f>
        <v>0</v>
      </c>
      <c r="M163" s="116">
        <f>IF(MONTH($B163)=3,IF($G163=Paramètres!$F$22,$D163,0),0)</f>
        <v>0</v>
      </c>
      <c r="N163" s="116">
        <f>IF(MONTH($B163)=4,IF($G163=Paramètres!$F$22,$D163,0),0)</f>
        <v>0</v>
      </c>
      <c r="O163" s="116">
        <f>IF(MONTH($B163)=5,IF($G163=Paramètres!$F$22,$D163,0),0)</f>
        <v>0</v>
      </c>
      <c r="P163" s="116">
        <f>IF(MONTH($B163)=6,IF($G163=Paramètres!$F$22,$D163,0),0)</f>
        <v>0</v>
      </c>
      <c r="Q163" s="116">
        <f>IF(MONTH($B163)=9,IF($G163=Paramètres!$F$22,$D163,0),0)</f>
        <v>0</v>
      </c>
      <c r="R163" s="116">
        <f>IF(MONTH($B163)=10,IF($G163=Paramètres!$F$22,$D163,0),0)</f>
        <v>0</v>
      </c>
      <c r="S163" s="116">
        <f>IF(MONTH($B163)=11,IF($G163=Paramètres!$F$22,$D163,0),0)</f>
        <v>0</v>
      </c>
      <c r="T163" s="116">
        <f>IF(MONTH($B163)=30,IF($G163=Paramètres!$F$22,$D163,0),0)</f>
        <v>0</v>
      </c>
      <c r="U163" s="116">
        <f>IF(MONTH($A163)=11,IF($G163=Paramètres!$D$22,$D163,0),0)</f>
        <v>0</v>
      </c>
      <c r="V163" s="116">
        <f>IF(MONTH($A163)=12,IF($G163=Paramètres!$D$22,$D163,0),0)</f>
        <v>0</v>
      </c>
      <c r="W163" s="116">
        <f>IF(MONTH($A163)=2,IF($G163=Paramètres!$D$22,$D163,0),0)</f>
        <v>0</v>
      </c>
      <c r="X163" s="116">
        <f>IF(MONTH($A163)=4,IF($G163=Paramètres!$D$22,$D163,0),0)</f>
        <v>0</v>
      </c>
      <c r="Y163" s="116">
        <f>IF($G163=Paramètres!D$21,$D163,0)</f>
        <v>0</v>
      </c>
      <c r="Z163" s="116">
        <f>IF($G163=Paramètres!D$24,$D163,0)</f>
        <v>0</v>
      </c>
      <c r="AA163" s="116">
        <f>IF($G163=Paramètres!D$23,$D163,0)</f>
        <v>0</v>
      </c>
      <c r="AB163" s="116">
        <f>IF($G163=Paramètres!D$25,$D163,0)</f>
        <v>0</v>
      </c>
      <c r="AC163" s="116">
        <f>IF($G163=Paramètres!D$26,$D163,0)</f>
        <v>0</v>
      </c>
      <c r="AD163" s="116">
        <f>IF($G163=Paramètres!D$27,$D163,0)</f>
        <v>0</v>
      </c>
      <c r="AE163" s="116">
        <f>IF($G163=Paramètres!D$28,$D163,0)</f>
        <v>0</v>
      </c>
      <c r="AF163" s="116">
        <f>IF($G163=Paramètres!D$29,$D163,0)</f>
        <v>0</v>
      </c>
      <c r="AG163" s="116">
        <f>IF($G163=Paramètres!E$21,$D163,0)</f>
        <v>0</v>
      </c>
      <c r="AH163" s="116">
        <f>IF($G163=Paramètres!E$22,$D163,0)</f>
        <v>0</v>
      </c>
      <c r="AI163" s="116">
        <f>IF($G163=Paramètres!E$23,$D163,0)</f>
        <v>0</v>
      </c>
      <c r="AJ163" s="116">
        <f>IF($G163=Paramètres!E$24,$D163,0)</f>
        <v>0</v>
      </c>
      <c r="AK163" s="116">
        <f>IF($G163=Paramètres!E$25,$D163,0)</f>
        <v>0</v>
      </c>
      <c r="AL163" s="116">
        <f>IF($G163=Paramètres!F$21,$D163,0)</f>
        <v>0</v>
      </c>
      <c r="AM163" s="116">
        <f>IF($G163=Paramètres!F$22,$D163,0)</f>
        <v>0</v>
      </c>
      <c r="AN163" s="116">
        <f>IF($G163=Paramètres!F$23,$D163,0)</f>
        <v>0</v>
      </c>
      <c r="AO163" s="116">
        <f>IF($G163=Paramètres!F$24,$D163,0)</f>
        <v>0</v>
      </c>
      <c r="AP163" s="116">
        <f t="shared" si="86"/>
        <v>0</v>
      </c>
      <c r="AQ163" s="116">
        <f t="shared" si="87"/>
        <v>0</v>
      </c>
      <c r="AR163" s="116">
        <f>IF($G163=Paramètres!I$21,$D163,0)</f>
        <v>0</v>
      </c>
      <c r="AS163" s="116">
        <f>IF($G163=Paramètres!I$22,$D163,0)</f>
        <v>0</v>
      </c>
      <c r="AT163" s="116">
        <f>IF($G163=Paramètres!I$23,$D163,0)</f>
        <v>0</v>
      </c>
      <c r="AU163" s="116">
        <f t="shared" si="88"/>
        <v>0</v>
      </c>
      <c r="AV163" s="116">
        <f t="shared" si="90"/>
        <v>0</v>
      </c>
      <c r="AW163" s="116">
        <f t="shared" si="91"/>
        <v>0</v>
      </c>
      <c r="AX163" s="116">
        <f t="shared" si="92"/>
        <v>0</v>
      </c>
      <c r="AY163" s="116">
        <f t="shared" si="93"/>
        <v>0</v>
      </c>
      <c r="AZ163" s="116">
        <f t="shared" si="94"/>
        <v>0</v>
      </c>
      <c r="BA163" s="116">
        <f t="shared" si="95"/>
        <v>0</v>
      </c>
      <c r="BB163" s="116">
        <f t="shared" si="96"/>
        <v>0</v>
      </c>
      <c r="BC163" s="116">
        <f t="shared" si="97"/>
        <v>0</v>
      </c>
      <c r="BD163" s="116">
        <f t="shared" si="98"/>
        <v>0</v>
      </c>
      <c r="BE163" s="116">
        <f t="shared" si="99"/>
        <v>0</v>
      </c>
      <c r="BF163" s="116">
        <f t="shared" si="100"/>
        <v>0</v>
      </c>
      <c r="BG163" s="116">
        <f t="shared" si="101"/>
        <v>0</v>
      </c>
      <c r="BH163" s="116">
        <f t="shared" si="102"/>
        <v>0</v>
      </c>
      <c r="BI163" s="116">
        <f t="shared" si="103"/>
        <v>0</v>
      </c>
      <c r="BJ163" s="116">
        <f t="shared" si="104"/>
        <v>0</v>
      </c>
      <c r="BK163" s="116">
        <f t="shared" si="105"/>
        <v>0</v>
      </c>
      <c r="BL163" s="116">
        <f t="shared" si="106"/>
        <v>0</v>
      </c>
      <c r="BM163" s="116">
        <f t="shared" si="107"/>
        <v>0</v>
      </c>
      <c r="BN163" s="116">
        <f t="shared" si="108"/>
        <v>0</v>
      </c>
      <c r="BO163" s="116">
        <f t="shared" si="109"/>
        <v>0</v>
      </c>
      <c r="BP163" s="116">
        <f t="shared" si="110"/>
        <v>0</v>
      </c>
      <c r="BQ163" s="116">
        <f t="shared" si="111"/>
        <v>0</v>
      </c>
      <c r="BR163" s="116">
        <f t="shared" si="112"/>
        <v>0</v>
      </c>
      <c r="BS163" s="116">
        <f t="shared" si="113"/>
        <v>0</v>
      </c>
    </row>
    <row r="164" spans="6:71">
      <c r="F164" s="109"/>
      <c r="J164" s="110" t="str">
        <f t="shared" si="89"/>
        <v>Transferts</v>
      </c>
      <c r="K164" s="116">
        <f>IF(MONTH($B164)=1,IF($G164=Paramètres!F$22,$D164,0),0)</f>
        <v>0</v>
      </c>
      <c r="L164" s="116">
        <f>IF(MONTH($B164)=2,IF($G164=Paramètres!$F$22,$D164,0),0)</f>
        <v>0</v>
      </c>
      <c r="M164" s="116">
        <f>IF(MONTH($B164)=3,IF($G164=Paramètres!$F$22,$D164,0),0)</f>
        <v>0</v>
      </c>
      <c r="N164" s="116">
        <f>IF(MONTH($B164)=4,IF($G164=Paramètres!$F$22,$D164,0),0)</f>
        <v>0</v>
      </c>
      <c r="O164" s="116">
        <f>IF(MONTH($B164)=5,IF($G164=Paramètres!$F$22,$D164,0),0)</f>
        <v>0</v>
      </c>
      <c r="P164" s="116">
        <f>IF(MONTH($B164)=6,IF($G164=Paramètres!$F$22,$D164,0),0)</f>
        <v>0</v>
      </c>
      <c r="Q164" s="116">
        <f>IF(MONTH($B164)=9,IF($G164=Paramètres!$F$22,$D164,0),0)</f>
        <v>0</v>
      </c>
      <c r="R164" s="116">
        <f>IF(MONTH($B164)=10,IF($G164=Paramètres!$F$22,$D164,0),0)</f>
        <v>0</v>
      </c>
      <c r="S164" s="116">
        <f>IF(MONTH($B164)=11,IF($G164=Paramètres!$F$22,$D164,0),0)</f>
        <v>0</v>
      </c>
      <c r="T164" s="116">
        <f>IF(MONTH($B164)=30,IF($G164=Paramètres!$F$22,$D164,0),0)</f>
        <v>0</v>
      </c>
      <c r="U164" s="116">
        <f>IF(MONTH($A164)=11,IF($G164=Paramètres!$D$22,$D164,0),0)</f>
        <v>0</v>
      </c>
      <c r="V164" s="116">
        <f>IF(MONTH($A164)=12,IF($G164=Paramètres!$D$22,$D164,0),0)</f>
        <v>0</v>
      </c>
      <c r="W164" s="116">
        <f>IF(MONTH($A164)=2,IF($G164=Paramètres!$D$22,$D164,0),0)</f>
        <v>0</v>
      </c>
      <c r="X164" s="116">
        <f>IF(MONTH($A164)=4,IF($G164=Paramètres!$D$22,$D164,0),0)</f>
        <v>0</v>
      </c>
      <c r="Y164" s="116">
        <f>IF($G164=Paramètres!D$21,$D164,0)</f>
        <v>0</v>
      </c>
      <c r="Z164" s="116">
        <f>IF($G164=Paramètres!D$24,$D164,0)</f>
        <v>0</v>
      </c>
      <c r="AA164" s="116">
        <f>IF($G164=Paramètres!D$23,$D164,0)</f>
        <v>0</v>
      </c>
      <c r="AB164" s="116">
        <f>IF($G164=Paramètres!D$25,$D164,0)</f>
        <v>0</v>
      </c>
      <c r="AC164" s="116">
        <f>IF($G164=Paramètres!D$26,$D164,0)</f>
        <v>0</v>
      </c>
      <c r="AD164" s="116">
        <f>IF($G164=Paramètres!D$27,$D164,0)</f>
        <v>0</v>
      </c>
      <c r="AE164" s="116">
        <f>IF($G164=Paramètres!D$28,$D164,0)</f>
        <v>0</v>
      </c>
      <c r="AF164" s="116">
        <f>IF($G164=Paramètres!D$29,$D164,0)</f>
        <v>0</v>
      </c>
      <c r="AG164" s="116">
        <f>IF($G164=Paramètres!E$21,$D164,0)</f>
        <v>0</v>
      </c>
      <c r="AH164" s="116">
        <f>IF($G164=Paramètres!E$22,$D164,0)</f>
        <v>0</v>
      </c>
      <c r="AI164" s="116">
        <f>IF($G164=Paramètres!E$23,$D164,0)</f>
        <v>0</v>
      </c>
      <c r="AJ164" s="116">
        <f>IF($G164=Paramètres!E$24,$D164,0)</f>
        <v>0</v>
      </c>
      <c r="AK164" s="116">
        <f>IF($G164=Paramètres!E$25,$D164,0)</f>
        <v>0</v>
      </c>
      <c r="AL164" s="116">
        <f>IF($G164=Paramètres!F$21,$D164,0)</f>
        <v>0</v>
      </c>
      <c r="AM164" s="116">
        <f>IF($G164=Paramètres!F$22,$D164,0)</f>
        <v>0</v>
      </c>
      <c r="AN164" s="116">
        <f>IF($G164=Paramètres!F$23,$D164,0)</f>
        <v>0</v>
      </c>
      <c r="AO164" s="116">
        <f>IF($G164=Paramètres!F$24,$D164,0)</f>
        <v>0</v>
      </c>
      <c r="AP164" s="116">
        <f t="shared" si="86"/>
        <v>0</v>
      </c>
      <c r="AQ164" s="116">
        <f t="shared" si="87"/>
        <v>0</v>
      </c>
      <c r="AR164" s="116">
        <f>IF($G164=Paramètres!I$21,$D164,0)</f>
        <v>0</v>
      </c>
      <c r="AS164" s="116">
        <f>IF($G164=Paramètres!I$22,$D164,0)</f>
        <v>0</v>
      </c>
      <c r="AT164" s="116">
        <f>IF($G164=Paramètres!I$23,$D164,0)</f>
        <v>0</v>
      </c>
      <c r="AU164" s="116">
        <f t="shared" si="88"/>
        <v>0</v>
      </c>
      <c r="AV164" s="116">
        <f t="shared" si="90"/>
        <v>0</v>
      </c>
      <c r="AW164" s="116">
        <f t="shared" si="91"/>
        <v>0</v>
      </c>
      <c r="AX164" s="116">
        <f t="shared" si="92"/>
        <v>0</v>
      </c>
      <c r="AY164" s="116">
        <f t="shared" si="93"/>
        <v>0</v>
      </c>
      <c r="AZ164" s="116">
        <f t="shared" si="94"/>
        <v>0</v>
      </c>
      <c r="BA164" s="116">
        <f t="shared" si="95"/>
        <v>0</v>
      </c>
      <c r="BB164" s="116">
        <f t="shared" si="96"/>
        <v>0</v>
      </c>
      <c r="BC164" s="116">
        <f t="shared" si="97"/>
        <v>0</v>
      </c>
      <c r="BD164" s="116">
        <f t="shared" si="98"/>
        <v>0</v>
      </c>
      <c r="BE164" s="116">
        <f t="shared" si="99"/>
        <v>0</v>
      </c>
      <c r="BF164" s="116">
        <f t="shared" si="100"/>
        <v>0</v>
      </c>
      <c r="BG164" s="116">
        <f t="shared" si="101"/>
        <v>0</v>
      </c>
      <c r="BH164" s="116">
        <f t="shared" si="102"/>
        <v>0</v>
      </c>
      <c r="BI164" s="116">
        <f t="shared" si="103"/>
        <v>0</v>
      </c>
      <c r="BJ164" s="116">
        <f t="shared" si="104"/>
        <v>0</v>
      </c>
      <c r="BK164" s="116">
        <f t="shared" si="105"/>
        <v>0</v>
      </c>
      <c r="BL164" s="116">
        <f t="shared" si="106"/>
        <v>0</v>
      </c>
      <c r="BM164" s="116">
        <f t="shared" si="107"/>
        <v>0</v>
      </c>
      <c r="BN164" s="116">
        <f t="shared" si="108"/>
        <v>0</v>
      </c>
      <c r="BO164" s="116">
        <f t="shared" si="109"/>
        <v>0</v>
      </c>
      <c r="BP164" s="116">
        <f t="shared" si="110"/>
        <v>0</v>
      </c>
      <c r="BQ164" s="116">
        <f t="shared" si="111"/>
        <v>0</v>
      </c>
      <c r="BR164" s="116">
        <f t="shared" si="112"/>
        <v>0</v>
      </c>
      <c r="BS164" s="116">
        <f t="shared" si="113"/>
        <v>0</v>
      </c>
    </row>
    <row r="165" spans="6:71">
      <c r="F165" s="109"/>
      <c r="J165" s="110" t="str">
        <f t="shared" si="89"/>
        <v>Transferts</v>
      </c>
      <c r="K165" s="116">
        <f>IF(MONTH($B165)=1,IF($G165=Paramètres!F$22,$D165,0),0)</f>
        <v>0</v>
      </c>
      <c r="L165" s="116">
        <f>IF(MONTH($B165)=2,IF($G165=Paramètres!$F$22,$D165,0),0)</f>
        <v>0</v>
      </c>
      <c r="M165" s="116">
        <f>IF(MONTH($B165)=3,IF($G165=Paramètres!$F$22,$D165,0),0)</f>
        <v>0</v>
      </c>
      <c r="N165" s="116">
        <f>IF(MONTH($B165)=4,IF($G165=Paramètres!$F$22,$D165,0),0)</f>
        <v>0</v>
      </c>
      <c r="O165" s="116">
        <f>IF(MONTH($B165)=5,IF($G165=Paramètres!$F$22,$D165,0),0)</f>
        <v>0</v>
      </c>
      <c r="P165" s="116">
        <f>IF(MONTH($B165)=6,IF($G165=Paramètres!$F$22,$D165,0),0)</f>
        <v>0</v>
      </c>
      <c r="Q165" s="116">
        <f>IF(MONTH($B165)=9,IF($G165=Paramètres!$F$22,$D165,0),0)</f>
        <v>0</v>
      </c>
      <c r="R165" s="116">
        <f>IF(MONTH($B165)=10,IF($G165=Paramètres!$F$22,$D165,0),0)</f>
        <v>0</v>
      </c>
      <c r="S165" s="116">
        <f>IF(MONTH($B165)=11,IF($G165=Paramètres!$F$22,$D165,0),0)</f>
        <v>0</v>
      </c>
      <c r="T165" s="116">
        <f>IF(MONTH($B165)=30,IF($G165=Paramètres!$F$22,$D165,0),0)</f>
        <v>0</v>
      </c>
      <c r="U165" s="116">
        <f>IF(MONTH($A165)=11,IF($G165=Paramètres!$D$22,$D165,0),0)</f>
        <v>0</v>
      </c>
      <c r="V165" s="116">
        <f>IF(MONTH($A165)=12,IF($G165=Paramètres!$D$22,$D165,0),0)</f>
        <v>0</v>
      </c>
      <c r="W165" s="116">
        <f>IF(MONTH($A165)=2,IF($G165=Paramètres!$D$22,$D165,0),0)</f>
        <v>0</v>
      </c>
      <c r="X165" s="116">
        <f>IF(MONTH($A165)=4,IF($G165=Paramètres!$D$22,$D165,0),0)</f>
        <v>0</v>
      </c>
      <c r="Y165" s="116">
        <f>IF($G165=Paramètres!D$21,$D165,0)</f>
        <v>0</v>
      </c>
      <c r="Z165" s="116">
        <f>IF($G165=Paramètres!D$24,$D165,0)</f>
        <v>0</v>
      </c>
      <c r="AA165" s="116">
        <f>IF($G165=Paramètres!D$23,$D165,0)</f>
        <v>0</v>
      </c>
      <c r="AB165" s="116">
        <f>IF($G165=Paramètres!D$25,$D165,0)</f>
        <v>0</v>
      </c>
      <c r="AC165" s="116">
        <f>IF($G165=Paramètres!D$26,$D165,0)</f>
        <v>0</v>
      </c>
      <c r="AD165" s="116">
        <f>IF($G165=Paramètres!D$27,$D165,0)</f>
        <v>0</v>
      </c>
      <c r="AE165" s="116">
        <f>IF($G165=Paramètres!D$28,$D165,0)</f>
        <v>0</v>
      </c>
      <c r="AF165" s="116">
        <f>IF($G165=Paramètres!D$29,$D165,0)</f>
        <v>0</v>
      </c>
      <c r="AG165" s="116">
        <f>IF($G165=Paramètres!E$21,$D165,0)</f>
        <v>0</v>
      </c>
      <c r="AH165" s="116">
        <f>IF($G165=Paramètres!E$22,$D165,0)</f>
        <v>0</v>
      </c>
      <c r="AI165" s="116">
        <f>IF($G165=Paramètres!E$23,$D165,0)</f>
        <v>0</v>
      </c>
      <c r="AJ165" s="116">
        <f>IF($G165=Paramètres!E$24,$D165,0)</f>
        <v>0</v>
      </c>
      <c r="AK165" s="116">
        <f>IF($G165=Paramètres!E$25,$D165,0)</f>
        <v>0</v>
      </c>
      <c r="AL165" s="116">
        <f>IF($G165=Paramètres!F$21,$D165,0)</f>
        <v>0</v>
      </c>
      <c r="AM165" s="116">
        <f>IF($G165=Paramètres!F$22,$D165,0)</f>
        <v>0</v>
      </c>
      <c r="AN165" s="116">
        <f>IF($G165=Paramètres!F$23,$D165,0)</f>
        <v>0</v>
      </c>
      <c r="AO165" s="116">
        <f>IF($G165=Paramètres!F$24,$D165,0)</f>
        <v>0</v>
      </c>
      <c r="AP165" s="116">
        <f t="shared" si="86"/>
        <v>0</v>
      </c>
      <c r="AQ165" s="116">
        <f t="shared" si="87"/>
        <v>0</v>
      </c>
      <c r="AR165" s="116">
        <f>IF($G165=Paramètres!I$21,$D165,0)</f>
        <v>0</v>
      </c>
      <c r="AS165" s="116">
        <f>IF($G165=Paramètres!I$22,$D165,0)</f>
        <v>0</v>
      </c>
      <c r="AT165" s="116">
        <f>IF($G165=Paramètres!I$23,$D165,0)</f>
        <v>0</v>
      </c>
      <c r="AU165" s="116">
        <f t="shared" si="88"/>
        <v>0</v>
      </c>
      <c r="AV165" s="116">
        <f t="shared" si="90"/>
        <v>0</v>
      </c>
      <c r="AW165" s="116">
        <f t="shared" si="91"/>
        <v>0</v>
      </c>
      <c r="AX165" s="116">
        <f t="shared" si="92"/>
        <v>0</v>
      </c>
      <c r="AY165" s="116">
        <f t="shared" si="93"/>
        <v>0</v>
      </c>
      <c r="AZ165" s="116">
        <f t="shared" si="94"/>
        <v>0</v>
      </c>
      <c r="BA165" s="116">
        <f t="shared" si="95"/>
        <v>0</v>
      </c>
      <c r="BB165" s="116">
        <f t="shared" si="96"/>
        <v>0</v>
      </c>
      <c r="BC165" s="116">
        <f t="shared" si="97"/>
        <v>0</v>
      </c>
      <c r="BD165" s="116">
        <f t="shared" si="98"/>
        <v>0</v>
      </c>
      <c r="BE165" s="116">
        <f t="shared" si="99"/>
        <v>0</v>
      </c>
      <c r="BF165" s="116">
        <f t="shared" si="100"/>
        <v>0</v>
      </c>
      <c r="BG165" s="116">
        <f t="shared" si="101"/>
        <v>0</v>
      </c>
      <c r="BH165" s="116">
        <f t="shared" si="102"/>
        <v>0</v>
      </c>
      <c r="BI165" s="116">
        <f t="shared" si="103"/>
        <v>0</v>
      </c>
      <c r="BJ165" s="116">
        <f t="shared" si="104"/>
        <v>0</v>
      </c>
      <c r="BK165" s="116">
        <f t="shared" si="105"/>
        <v>0</v>
      </c>
      <c r="BL165" s="116">
        <f t="shared" si="106"/>
        <v>0</v>
      </c>
      <c r="BM165" s="116">
        <f t="shared" si="107"/>
        <v>0</v>
      </c>
      <c r="BN165" s="116">
        <f t="shared" si="108"/>
        <v>0</v>
      </c>
      <c r="BO165" s="116">
        <f t="shared" si="109"/>
        <v>0</v>
      </c>
      <c r="BP165" s="116">
        <f t="shared" si="110"/>
        <v>0</v>
      </c>
      <c r="BQ165" s="116">
        <f t="shared" si="111"/>
        <v>0</v>
      </c>
      <c r="BR165" s="116">
        <f t="shared" si="112"/>
        <v>0</v>
      </c>
      <c r="BS165" s="116">
        <f t="shared" si="113"/>
        <v>0</v>
      </c>
    </row>
    <row r="166" spans="6:71">
      <c r="F166" s="109"/>
      <c r="J166" s="110" t="str">
        <f t="shared" si="89"/>
        <v>Transferts</v>
      </c>
      <c r="K166" s="116">
        <f>IF(MONTH($B166)=1,IF($G166=Paramètres!F$22,$D166,0),0)</f>
        <v>0</v>
      </c>
      <c r="L166" s="116">
        <f>IF(MONTH($B166)=2,IF($G166=Paramètres!$F$22,$D166,0),0)</f>
        <v>0</v>
      </c>
      <c r="M166" s="116">
        <f>IF(MONTH($B166)=3,IF($G166=Paramètres!$F$22,$D166,0),0)</f>
        <v>0</v>
      </c>
      <c r="N166" s="116">
        <f>IF(MONTH($B166)=4,IF($G166=Paramètres!$F$22,$D166,0),0)</f>
        <v>0</v>
      </c>
      <c r="O166" s="116">
        <f>IF(MONTH($B166)=5,IF($G166=Paramètres!$F$22,$D166,0),0)</f>
        <v>0</v>
      </c>
      <c r="P166" s="116">
        <f>IF(MONTH($B166)=6,IF($G166=Paramètres!$F$22,$D166,0),0)</f>
        <v>0</v>
      </c>
      <c r="Q166" s="116">
        <f>IF(MONTH($B166)=9,IF($G166=Paramètres!$F$22,$D166,0),0)</f>
        <v>0</v>
      </c>
      <c r="R166" s="116">
        <f>IF(MONTH($B166)=10,IF($G166=Paramètres!$F$22,$D166,0),0)</f>
        <v>0</v>
      </c>
      <c r="S166" s="116">
        <f>IF(MONTH($B166)=11,IF($G166=Paramètres!$F$22,$D166,0),0)</f>
        <v>0</v>
      </c>
      <c r="T166" s="116">
        <f>IF(MONTH($B166)=30,IF($G166=Paramètres!$F$22,$D166,0),0)</f>
        <v>0</v>
      </c>
      <c r="U166" s="116">
        <f>IF(MONTH($A166)=11,IF($G166=Paramètres!$D$22,$D166,0),0)</f>
        <v>0</v>
      </c>
      <c r="V166" s="116">
        <f>IF(MONTH($A166)=12,IF($G166=Paramètres!$D$22,$D166,0),0)</f>
        <v>0</v>
      </c>
      <c r="W166" s="116">
        <f>IF(MONTH($A166)=2,IF($G166=Paramètres!$D$22,$D166,0),0)</f>
        <v>0</v>
      </c>
      <c r="X166" s="116">
        <f>IF(MONTH($A166)=4,IF($G166=Paramètres!$D$22,$D166,0),0)</f>
        <v>0</v>
      </c>
      <c r="Y166" s="116">
        <f>IF($G166=Paramètres!D$21,$D166,0)</f>
        <v>0</v>
      </c>
      <c r="Z166" s="116">
        <f>IF($G166=Paramètres!D$24,$D166,0)</f>
        <v>0</v>
      </c>
      <c r="AA166" s="116">
        <f>IF($G166=Paramètres!D$23,$D166,0)</f>
        <v>0</v>
      </c>
      <c r="AB166" s="116">
        <f>IF($G166=Paramètres!D$25,$D166,0)</f>
        <v>0</v>
      </c>
      <c r="AC166" s="116">
        <f>IF($G166=Paramètres!D$26,$D166,0)</f>
        <v>0</v>
      </c>
      <c r="AD166" s="116">
        <f>IF($G166=Paramètres!D$27,$D166,0)</f>
        <v>0</v>
      </c>
      <c r="AE166" s="116">
        <f>IF($G166=Paramètres!D$28,$D166,0)</f>
        <v>0</v>
      </c>
      <c r="AF166" s="116">
        <f>IF($G166=Paramètres!D$29,$D166,0)</f>
        <v>0</v>
      </c>
      <c r="AG166" s="116">
        <f>IF($G166=Paramètres!E$21,$D166,0)</f>
        <v>0</v>
      </c>
      <c r="AH166" s="116">
        <f>IF($G166=Paramètres!E$22,$D166,0)</f>
        <v>0</v>
      </c>
      <c r="AI166" s="116">
        <f>IF($G166=Paramètres!E$23,$D166,0)</f>
        <v>0</v>
      </c>
      <c r="AJ166" s="116">
        <f>IF($G166=Paramètres!E$24,$D166,0)</f>
        <v>0</v>
      </c>
      <c r="AK166" s="116">
        <f>IF($G166=Paramètres!E$25,$D166,0)</f>
        <v>0</v>
      </c>
      <c r="AL166" s="116">
        <f>IF($G166=Paramètres!F$21,$D166,0)</f>
        <v>0</v>
      </c>
      <c r="AM166" s="116">
        <f>IF($G166=Paramètres!F$22,$D166,0)</f>
        <v>0</v>
      </c>
      <c r="AN166" s="116">
        <f>IF($G166=Paramètres!F$23,$D166,0)</f>
        <v>0</v>
      </c>
      <c r="AO166" s="116">
        <f>IF($G166=Paramètres!F$24,$D166,0)</f>
        <v>0</v>
      </c>
      <c r="AP166" s="116">
        <f t="shared" si="86"/>
        <v>0</v>
      </c>
      <c r="AQ166" s="116">
        <f t="shared" si="87"/>
        <v>0</v>
      </c>
      <c r="AR166" s="116">
        <f>IF($G166=Paramètres!I$21,$D166,0)</f>
        <v>0</v>
      </c>
      <c r="AS166" s="116">
        <f>IF($G166=Paramètres!I$22,$D166,0)</f>
        <v>0</v>
      </c>
      <c r="AT166" s="116">
        <f>IF($G166=Paramètres!I$23,$D166,0)</f>
        <v>0</v>
      </c>
      <c r="AU166" s="116">
        <f t="shared" si="88"/>
        <v>0</v>
      </c>
      <c r="AV166" s="116">
        <f t="shared" si="90"/>
        <v>0</v>
      </c>
      <c r="AW166" s="116">
        <f t="shared" si="91"/>
        <v>0</v>
      </c>
      <c r="AX166" s="116">
        <f t="shared" si="92"/>
        <v>0</v>
      </c>
      <c r="AY166" s="116">
        <f t="shared" si="93"/>
        <v>0</v>
      </c>
      <c r="AZ166" s="116">
        <f t="shared" si="94"/>
        <v>0</v>
      </c>
      <c r="BA166" s="116">
        <f t="shared" si="95"/>
        <v>0</v>
      </c>
      <c r="BB166" s="116">
        <f t="shared" si="96"/>
        <v>0</v>
      </c>
      <c r="BC166" s="116">
        <f t="shared" si="97"/>
        <v>0</v>
      </c>
      <c r="BD166" s="116">
        <f t="shared" si="98"/>
        <v>0</v>
      </c>
      <c r="BE166" s="116">
        <f t="shared" si="99"/>
        <v>0</v>
      </c>
      <c r="BF166" s="116">
        <f t="shared" si="100"/>
        <v>0</v>
      </c>
      <c r="BG166" s="116">
        <f t="shared" si="101"/>
        <v>0</v>
      </c>
      <c r="BH166" s="116">
        <f t="shared" si="102"/>
        <v>0</v>
      </c>
      <c r="BI166" s="116">
        <f t="shared" si="103"/>
        <v>0</v>
      </c>
      <c r="BJ166" s="116">
        <f t="shared" si="104"/>
        <v>0</v>
      </c>
      <c r="BK166" s="116">
        <f t="shared" si="105"/>
        <v>0</v>
      </c>
      <c r="BL166" s="116">
        <f t="shared" si="106"/>
        <v>0</v>
      </c>
      <c r="BM166" s="116">
        <f t="shared" si="107"/>
        <v>0</v>
      </c>
      <c r="BN166" s="116">
        <f t="shared" si="108"/>
        <v>0</v>
      </c>
      <c r="BO166" s="116">
        <f t="shared" si="109"/>
        <v>0</v>
      </c>
      <c r="BP166" s="116">
        <f t="shared" si="110"/>
        <v>0</v>
      </c>
      <c r="BQ166" s="116">
        <f t="shared" si="111"/>
        <v>0</v>
      </c>
      <c r="BR166" s="116">
        <f t="shared" si="112"/>
        <v>0</v>
      </c>
      <c r="BS166" s="116">
        <f t="shared" si="113"/>
        <v>0</v>
      </c>
    </row>
    <row r="167" spans="6:71">
      <c r="F167" s="109"/>
      <c r="J167" s="110" t="str">
        <f t="shared" si="89"/>
        <v>Transferts</v>
      </c>
      <c r="K167" s="116">
        <f>IF(MONTH($B167)=1,IF($G167=Paramètres!F$22,$D167,0),0)</f>
        <v>0</v>
      </c>
      <c r="L167" s="116">
        <f>IF(MONTH($B167)=2,IF($G167=Paramètres!$F$22,$D167,0),0)</f>
        <v>0</v>
      </c>
      <c r="M167" s="116">
        <f>IF(MONTH($B167)=3,IF($G167=Paramètres!$F$22,$D167,0),0)</f>
        <v>0</v>
      </c>
      <c r="N167" s="116">
        <f>IF(MONTH($B167)=4,IF($G167=Paramètres!$F$22,$D167,0),0)</f>
        <v>0</v>
      </c>
      <c r="O167" s="116">
        <f>IF(MONTH($B167)=5,IF($G167=Paramètres!$F$22,$D167,0),0)</f>
        <v>0</v>
      </c>
      <c r="P167" s="116">
        <f>IF(MONTH($B167)=6,IF($G167=Paramètres!$F$22,$D167,0),0)</f>
        <v>0</v>
      </c>
      <c r="Q167" s="116">
        <f>IF(MONTH($B167)=9,IF($G167=Paramètres!$F$22,$D167,0),0)</f>
        <v>0</v>
      </c>
      <c r="R167" s="116">
        <f>IF(MONTH($B167)=10,IF($G167=Paramètres!$F$22,$D167,0),0)</f>
        <v>0</v>
      </c>
      <c r="S167" s="116">
        <f>IF(MONTH($B167)=11,IF($G167=Paramètres!$F$22,$D167,0),0)</f>
        <v>0</v>
      </c>
      <c r="T167" s="116">
        <f>IF(MONTH($B167)=30,IF($G167=Paramètres!$F$22,$D167,0),0)</f>
        <v>0</v>
      </c>
      <c r="U167" s="116">
        <f>IF(MONTH($A167)=11,IF($G167=Paramètres!$D$22,$D167,0),0)</f>
        <v>0</v>
      </c>
      <c r="V167" s="116">
        <f>IF(MONTH($A167)=12,IF($G167=Paramètres!$D$22,$D167,0),0)</f>
        <v>0</v>
      </c>
      <c r="W167" s="116">
        <f>IF(MONTH($A167)=2,IF($G167=Paramètres!$D$22,$D167,0),0)</f>
        <v>0</v>
      </c>
      <c r="X167" s="116">
        <f>IF(MONTH($A167)=4,IF($G167=Paramètres!$D$22,$D167,0),0)</f>
        <v>0</v>
      </c>
      <c r="Y167" s="116">
        <f>IF($G167=Paramètres!D$21,$D167,0)</f>
        <v>0</v>
      </c>
      <c r="Z167" s="116">
        <f>IF($G167=Paramètres!D$24,$D167,0)</f>
        <v>0</v>
      </c>
      <c r="AA167" s="116">
        <f>IF($G167=Paramètres!D$23,$D167,0)</f>
        <v>0</v>
      </c>
      <c r="AB167" s="116">
        <f>IF($G167=Paramètres!D$25,$D167,0)</f>
        <v>0</v>
      </c>
      <c r="AC167" s="116">
        <f>IF($G167=Paramètres!D$26,$D167,0)</f>
        <v>0</v>
      </c>
      <c r="AD167" s="116">
        <f>IF($G167=Paramètres!D$27,$D167,0)</f>
        <v>0</v>
      </c>
      <c r="AE167" s="116">
        <f>IF($G167=Paramètres!D$28,$D167,0)</f>
        <v>0</v>
      </c>
      <c r="AF167" s="116">
        <f>IF($G167=Paramètres!D$29,$D167,0)</f>
        <v>0</v>
      </c>
      <c r="AG167" s="116">
        <f>IF($G167=Paramètres!E$21,$D167,0)</f>
        <v>0</v>
      </c>
      <c r="AH167" s="116">
        <f>IF($G167=Paramètres!E$22,$D167,0)</f>
        <v>0</v>
      </c>
      <c r="AI167" s="116">
        <f>IF($G167=Paramètres!E$23,$D167,0)</f>
        <v>0</v>
      </c>
      <c r="AJ167" s="116">
        <f>IF($G167=Paramètres!E$24,$D167,0)</f>
        <v>0</v>
      </c>
      <c r="AK167" s="116">
        <f>IF($G167=Paramètres!E$25,$D167,0)</f>
        <v>0</v>
      </c>
      <c r="AL167" s="116">
        <f>IF($G167=Paramètres!F$21,$D167,0)</f>
        <v>0</v>
      </c>
      <c r="AM167" s="116">
        <f>IF($G167=Paramètres!F$22,$D167,0)</f>
        <v>0</v>
      </c>
      <c r="AN167" s="116">
        <f>IF($G167=Paramètres!F$23,$D167,0)</f>
        <v>0</v>
      </c>
      <c r="AO167" s="116">
        <f>IF($G167=Paramètres!F$24,$D167,0)</f>
        <v>0</v>
      </c>
      <c r="AP167" s="116">
        <f t="shared" si="86"/>
        <v>0</v>
      </c>
      <c r="AQ167" s="116">
        <f t="shared" si="87"/>
        <v>0</v>
      </c>
      <c r="AR167" s="116">
        <f>IF($G167=Paramètres!I$21,$D167,0)</f>
        <v>0</v>
      </c>
      <c r="AS167" s="116">
        <f>IF($G167=Paramètres!I$22,$D167,0)</f>
        <v>0</v>
      </c>
      <c r="AT167" s="116">
        <f>IF($G167=Paramètres!I$23,$D167,0)</f>
        <v>0</v>
      </c>
      <c r="AU167" s="116">
        <f t="shared" si="88"/>
        <v>0</v>
      </c>
      <c r="AV167" s="116">
        <f t="shared" si="90"/>
        <v>0</v>
      </c>
      <c r="AW167" s="116">
        <f t="shared" si="91"/>
        <v>0</v>
      </c>
      <c r="AX167" s="116">
        <f t="shared" si="92"/>
        <v>0</v>
      </c>
      <c r="AY167" s="116">
        <f t="shared" si="93"/>
        <v>0</v>
      </c>
      <c r="AZ167" s="116">
        <f t="shared" si="94"/>
        <v>0</v>
      </c>
      <c r="BA167" s="116">
        <f t="shared" si="95"/>
        <v>0</v>
      </c>
      <c r="BB167" s="116">
        <f t="shared" si="96"/>
        <v>0</v>
      </c>
      <c r="BC167" s="116">
        <f t="shared" si="97"/>
        <v>0</v>
      </c>
      <c r="BD167" s="116">
        <f t="shared" si="98"/>
        <v>0</v>
      </c>
      <c r="BE167" s="116">
        <f t="shared" si="99"/>
        <v>0</v>
      </c>
      <c r="BF167" s="116">
        <f t="shared" si="100"/>
        <v>0</v>
      </c>
      <c r="BG167" s="116">
        <f t="shared" si="101"/>
        <v>0</v>
      </c>
      <c r="BH167" s="116">
        <f t="shared" si="102"/>
        <v>0</v>
      </c>
      <c r="BI167" s="116">
        <f t="shared" si="103"/>
        <v>0</v>
      </c>
      <c r="BJ167" s="116">
        <f t="shared" si="104"/>
        <v>0</v>
      </c>
      <c r="BK167" s="116">
        <f t="shared" si="105"/>
        <v>0</v>
      </c>
      <c r="BL167" s="116">
        <f t="shared" si="106"/>
        <v>0</v>
      </c>
      <c r="BM167" s="116">
        <f t="shared" si="107"/>
        <v>0</v>
      </c>
      <c r="BN167" s="116">
        <f t="shared" si="108"/>
        <v>0</v>
      </c>
      <c r="BO167" s="116">
        <f t="shared" si="109"/>
        <v>0</v>
      </c>
      <c r="BP167" s="116">
        <f t="shared" si="110"/>
        <v>0</v>
      </c>
      <c r="BQ167" s="116">
        <f t="shared" si="111"/>
        <v>0</v>
      </c>
      <c r="BR167" s="116">
        <f t="shared" si="112"/>
        <v>0</v>
      </c>
      <c r="BS167" s="116">
        <f t="shared" si="113"/>
        <v>0</v>
      </c>
    </row>
    <row r="168" spans="6:71">
      <c r="F168" s="109"/>
      <c r="J168" s="110" t="str">
        <f t="shared" si="89"/>
        <v>Transferts</v>
      </c>
      <c r="K168" s="116">
        <f>IF(MONTH($B168)=1,IF($G168=Paramètres!F$22,$D168,0),0)</f>
        <v>0</v>
      </c>
      <c r="L168" s="116">
        <f>IF(MONTH($B168)=2,IF($G168=Paramètres!$F$22,$D168,0),0)</f>
        <v>0</v>
      </c>
      <c r="M168" s="116">
        <f>IF(MONTH($B168)=3,IF($G168=Paramètres!$F$22,$D168,0),0)</f>
        <v>0</v>
      </c>
      <c r="N168" s="116">
        <f>IF(MONTH($B168)=4,IF($G168=Paramètres!$F$22,$D168,0),0)</f>
        <v>0</v>
      </c>
      <c r="O168" s="116">
        <f>IF(MONTH($B168)=5,IF($G168=Paramètres!$F$22,$D168,0),0)</f>
        <v>0</v>
      </c>
      <c r="P168" s="116">
        <f>IF(MONTH($B168)=6,IF($G168=Paramètres!$F$22,$D168,0),0)</f>
        <v>0</v>
      </c>
      <c r="Q168" s="116">
        <f>IF(MONTH($B168)=9,IF($G168=Paramètres!$F$22,$D168,0),0)</f>
        <v>0</v>
      </c>
      <c r="R168" s="116">
        <f>IF(MONTH($B168)=10,IF($G168=Paramètres!$F$22,$D168,0),0)</f>
        <v>0</v>
      </c>
      <c r="S168" s="116">
        <f>IF(MONTH($B168)=11,IF($G168=Paramètres!$F$22,$D168,0),0)</f>
        <v>0</v>
      </c>
      <c r="T168" s="116">
        <f>IF(MONTH($B168)=30,IF($G168=Paramètres!$F$22,$D168,0),0)</f>
        <v>0</v>
      </c>
      <c r="U168" s="116">
        <f>IF(MONTH($A168)=11,IF($G168=Paramètres!$D$22,$D168,0),0)</f>
        <v>0</v>
      </c>
      <c r="V168" s="116">
        <f>IF(MONTH($A168)=12,IF($G168=Paramètres!$D$22,$D168,0),0)</f>
        <v>0</v>
      </c>
      <c r="W168" s="116">
        <f>IF(MONTH($A168)=2,IF($G168=Paramètres!$D$22,$D168,0),0)</f>
        <v>0</v>
      </c>
      <c r="X168" s="116">
        <f>IF(MONTH($A168)=4,IF($G168=Paramètres!$D$22,$D168,0),0)</f>
        <v>0</v>
      </c>
      <c r="Y168" s="116">
        <f>IF($G168=Paramètres!D$21,$D168,0)</f>
        <v>0</v>
      </c>
      <c r="Z168" s="116">
        <f>IF($G168=Paramètres!D$24,$D168,0)</f>
        <v>0</v>
      </c>
      <c r="AA168" s="116">
        <f>IF($G168=Paramètres!D$23,$D168,0)</f>
        <v>0</v>
      </c>
      <c r="AB168" s="116">
        <f>IF($G168=Paramètres!D$25,$D168,0)</f>
        <v>0</v>
      </c>
      <c r="AC168" s="116">
        <f>IF($G168=Paramètres!D$26,$D168,0)</f>
        <v>0</v>
      </c>
      <c r="AD168" s="116">
        <f>IF($G168=Paramètres!D$27,$D168,0)</f>
        <v>0</v>
      </c>
      <c r="AE168" s="116">
        <f>IF($G168=Paramètres!D$28,$D168,0)</f>
        <v>0</v>
      </c>
      <c r="AF168" s="116">
        <f>IF($G168=Paramètres!D$29,$D168,0)</f>
        <v>0</v>
      </c>
      <c r="AG168" s="116">
        <f>IF($G168=Paramètres!E$21,$D168,0)</f>
        <v>0</v>
      </c>
      <c r="AH168" s="116">
        <f>IF($G168=Paramètres!E$22,$D168,0)</f>
        <v>0</v>
      </c>
      <c r="AI168" s="116">
        <f>IF($G168=Paramètres!E$23,$D168,0)</f>
        <v>0</v>
      </c>
      <c r="AJ168" s="116">
        <f>IF($G168=Paramètres!E$24,$D168,0)</f>
        <v>0</v>
      </c>
      <c r="AK168" s="116">
        <f>IF($G168=Paramètres!E$25,$D168,0)</f>
        <v>0</v>
      </c>
      <c r="AL168" s="116">
        <f>IF($G168=Paramètres!F$21,$D168,0)</f>
        <v>0</v>
      </c>
      <c r="AM168" s="116">
        <f>IF($G168=Paramètres!F$22,$D168,0)</f>
        <v>0</v>
      </c>
      <c r="AN168" s="116">
        <f>IF($G168=Paramètres!F$23,$D168,0)</f>
        <v>0</v>
      </c>
      <c r="AO168" s="116">
        <f>IF($G168=Paramètres!F$24,$D168,0)</f>
        <v>0</v>
      </c>
      <c r="AP168" s="116">
        <f t="shared" si="86"/>
        <v>0</v>
      </c>
      <c r="AQ168" s="116">
        <f t="shared" si="87"/>
        <v>0</v>
      </c>
      <c r="AR168" s="116">
        <f>IF($G168=Paramètres!I$21,$D168,0)</f>
        <v>0</v>
      </c>
      <c r="AS168" s="116">
        <f>IF($G168=Paramètres!I$22,$D168,0)</f>
        <v>0</v>
      </c>
      <c r="AT168" s="116">
        <f>IF($G168=Paramètres!I$23,$D168,0)</f>
        <v>0</v>
      </c>
      <c r="AU168" s="116">
        <f t="shared" si="88"/>
        <v>0</v>
      </c>
      <c r="AV168" s="116">
        <f t="shared" si="90"/>
        <v>0</v>
      </c>
      <c r="AW168" s="116">
        <f t="shared" si="91"/>
        <v>0</v>
      </c>
      <c r="AX168" s="116">
        <f t="shared" si="92"/>
        <v>0</v>
      </c>
      <c r="AY168" s="116">
        <f t="shared" si="93"/>
        <v>0</v>
      </c>
      <c r="AZ168" s="116">
        <f t="shared" si="94"/>
        <v>0</v>
      </c>
      <c r="BA168" s="116">
        <f t="shared" si="95"/>
        <v>0</v>
      </c>
      <c r="BB168" s="116">
        <f t="shared" si="96"/>
        <v>0</v>
      </c>
      <c r="BC168" s="116">
        <f t="shared" si="97"/>
        <v>0</v>
      </c>
      <c r="BD168" s="116">
        <f t="shared" si="98"/>
        <v>0</v>
      </c>
      <c r="BE168" s="116">
        <f t="shared" si="99"/>
        <v>0</v>
      </c>
      <c r="BF168" s="116">
        <f t="shared" si="100"/>
        <v>0</v>
      </c>
      <c r="BG168" s="116">
        <f t="shared" si="101"/>
        <v>0</v>
      </c>
      <c r="BH168" s="116">
        <f t="shared" si="102"/>
        <v>0</v>
      </c>
      <c r="BI168" s="116">
        <f t="shared" si="103"/>
        <v>0</v>
      </c>
      <c r="BJ168" s="116">
        <f t="shared" si="104"/>
        <v>0</v>
      </c>
      <c r="BK168" s="116">
        <f t="shared" si="105"/>
        <v>0</v>
      </c>
      <c r="BL168" s="116">
        <f t="shared" si="106"/>
        <v>0</v>
      </c>
      <c r="BM168" s="116">
        <f t="shared" si="107"/>
        <v>0</v>
      </c>
      <c r="BN168" s="116">
        <f t="shared" si="108"/>
        <v>0</v>
      </c>
      <c r="BO168" s="116">
        <f t="shared" si="109"/>
        <v>0</v>
      </c>
      <c r="BP168" s="116">
        <f t="shared" si="110"/>
        <v>0</v>
      </c>
      <c r="BQ168" s="116">
        <f t="shared" si="111"/>
        <v>0</v>
      </c>
      <c r="BR168" s="116">
        <f t="shared" si="112"/>
        <v>0</v>
      </c>
      <c r="BS168" s="116">
        <f t="shared" si="113"/>
        <v>0</v>
      </c>
    </row>
    <row r="169" spans="6:71">
      <c r="F169" s="109"/>
      <c r="J169" s="110" t="str">
        <f t="shared" si="89"/>
        <v>Transferts</v>
      </c>
      <c r="K169" s="116">
        <f>IF(MONTH($B169)=1,IF($G169=Paramètres!F$22,$D169,0),0)</f>
        <v>0</v>
      </c>
      <c r="L169" s="116">
        <f>IF(MONTH($B169)=2,IF($G169=Paramètres!$F$22,$D169,0),0)</f>
        <v>0</v>
      </c>
      <c r="M169" s="116">
        <f>IF(MONTH($B169)=3,IF($G169=Paramètres!$F$22,$D169,0),0)</f>
        <v>0</v>
      </c>
      <c r="N169" s="116">
        <f>IF(MONTH($B169)=4,IF($G169=Paramètres!$F$22,$D169,0),0)</f>
        <v>0</v>
      </c>
      <c r="O169" s="116">
        <f>IF(MONTH($B169)=5,IF($G169=Paramètres!$F$22,$D169,0),0)</f>
        <v>0</v>
      </c>
      <c r="P169" s="116">
        <f>IF(MONTH($B169)=6,IF($G169=Paramètres!$F$22,$D169,0),0)</f>
        <v>0</v>
      </c>
      <c r="Q169" s="116">
        <f>IF(MONTH($B169)=9,IF($G169=Paramètres!$F$22,$D169,0),0)</f>
        <v>0</v>
      </c>
      <c r="R169" s="116">
        <f>IF(MONTH($B169)=10,IF($G169=Paramètres!$F$22,$D169,0),0)</f>
        <v>0</v>
      </c>
      <c r="S169" s="116">
        <f>IF(MONTH($B169)=11,IF($G169=Paramètres!$F$22,$D169,0),0)</f>
        <v>0</v>
      </c>
      <c r="T169" s="116">
        <f>IF(MONTH($B169)=30,IF($G169=Paramètres!$F$22,$D169,0),0)</f>
        <v>0</v>
      </c>
      <c r="U169" s="116">
        <f>IF(MONTH($A169)=11,IF($G169=Paramètres!$D$22,$D169,0),0)</f>
        <v>0</v>
      </c>
      <c r="V169" s="116">
        <f>IF(MONTH($A169)=12,IF($G169=Paramètres!$D$22,$D169,0),0)</f>
        <v>0</v>
      </c>
      <c r="W169" s="116">
        <f>IF(MONTH($A169)=2,IF($G169=Paramètres!$D$22,$D169,0),0)</f>
        <v>0</v>
      </c>
      <c r="X169" s="116">
        <f>IF(MONTH($A169)=4,IF($G169=Paramètres!$D$22,$D169,0),0)</f>
        <v>0</v>
      </c>
      <c r="Y169" s="116">
        <f>IF($G169=Paramètres!D$21,$D169,0)</f>
        <v>0</v>
      </c>
      <c r="Z169" s="116">
        <f>IF($G169=Paramètres!D$24,$D169,0)</f>
        <v>0</v>
      </c>
      <c r="AA169" s="116">
        <f>IF($G169=Paramètres!D$23,$D169,0)</f>
        <v>0</v>
      </c>
      <c r="AB169" s="116">
        <f>IF($G169=Paramètres!D$25,$D169,0)</f>
        <v>0</v>
      </c>
      <c r="AC169" s="116">
        <f>IF($G169=Paramètres!D$26,$D169,0)</f>
        <v>0</v>
      </c>
      <c r="AD169" s="116">
        <f>IF($G169=Paramètres!D$27,$D169,0)</f>
        <v>0</v>
      </c>
      <c r="AE169" s="116">
        <f>IF($G169=Paramètres!D$28,$D169,0)</f>
        <v>0</v>
      </c>
      <c r="AF169" s="116">
        <f>IF($G169=Paramètres!D$29,$D169,0)</f>
        <v>0</v>
      </c>
      <c r="AG169" s="116">
        <f>IF($G169=Paramètres!E$21,$D169,0)</f>
        <v>0</v>
      </c>
      <c r="AH169" s="116">
        <f>IF($G169=Paramètres!E$22,$D169,0)</f>
        <v>0</v>
      </c>
      <c r="AI169" s="116">
        <f>IF($G169=Paramètres!E$23,$D169,0)</f>
        <v>0</v>
      </c>
      <c r="AJ169" s="116">
        <f>IF($G169=Paramètres!E$24,$D169,0)</f>
        <v>0</v>
      </c>
      <c r="AK169" s="116">
        <f>IF($G169=Paramètres!E$25,$D169,0)</f>
        <v>0</v>
      </c>
      <c r="AL169" s="116">
        <f>IF($G169=Paramètres!F$21,$D169,0)</f>
        <v>0</v>
      </c>
      <c r="AM169" s="116">
        <f>IF($G169=Paramètres!F$22,$D169,0)</f>
        <v>0</v>
      </c>
      <c r="AN169" s="116">
        <f>IF($G169=Paramètres!F$23,$D169,0)</f>
        <v>0</v>
      </c>
      <c r="AO169" s="116">
        <f>IF($G169=Paramètres!F$24,$D169,0)</f>
        <v>0</v>
      </c>
      <c r="AP169" s="116">
        <f t="shared" si="86"/>
        <v>0</v>
      </c>
      <c r="AQ169" s="116">
        <f t="shared" si="87"/>
        <v>0</v>
      </c>
      <c r="AR169" s="116">
        <f>IF($G169=Paramètres!I$21,$D169,0)</f>
        <v>0</v>
      </c>
      <c r="AS169" s="116">
        <f>IF($G169=Paramètres!I$22,$D169,0)</f>
        <v>0</v>
      </c>
      <c r="AT169" s="116">
        <f>IF($G169=Paramètres!I$23,$D169,0)</f>
        <v>0</v>
      </c>
      <c r="AU169" s="116">
        <f t="shared" si="88"/>
        <v>0</v>
      </c>
      <c r="AV169" s="116">
        <f t="shared" si="90"/>
        <v>0</v>
      </c>
      <c r="AW169" s="116">
        <f t="shared" si="91"/>
        <v>0</v>
      </c>
      <c r="AX169" s="116">
        <f t="shared" si="92"/>
        <v>0</v>
      </c>
      <c r="AY169" s="116">
        <f t="shared" si="93"/>
        <v>0</v>
      </c>
      <c r="AZ169" s="116">
        <f t="shared" si="94"/>
        <v>0</v>
      </c>
      <c r="BA169" s="116">
        <f t="shared" si="95"/>
        <v>0</v>
      </c>
      <c r="BB169" s="116">
        <f t="shared" si="96"/>
        <v>0</v>
      </c>
      <c r="BC169" s="116">
        <f t="shared" si="97"/>
        <v>0</v>
      </c>
      <c r="BD169" s="116">
        <f t="shared" si="98"/>
        <v>0</v>
      </c>
      <c r="BE169" s="116">
        <f t="shared" si="99"/>
        <v>0</v>
      </c>
      <c r="BF169" s="116">
        <f t="shared" si="100"/>
        <v>0</v>
      </c>
      <c r="BG169" s="116">
        <f t="shared" si="101"/>
        <v>0</v>
      </c>
      <c r="BH169" s="116">
        <f t="shared" si="102"/>
        <v>0</v>
      </c>
      <c r="BI169" s="116">
        <f t="shared" si="103"/>
        <v>0</v>
      </c>
      <c r="BJ169" s="116">
        <f t="shared" si="104"/>
        <v>0</v>
      </c>
      <c r="BK169" s="116">
        <f t="shared" si="105"/>
        <v>0</v>
      </c>
      <c r="BL169" s="116">
        <f t="shared" si="106"/>
        <v>0</v>
      </c>
      <c r="BM169" s="116">
        <f t="shared" si="107"/>
        <v>0</v>
      </c>
      <c r="BN169" s="116">
        <f t="shared" si="108"/>
        <v>0</v>
      </c>
      <c r="BO169" s="116">
        <f t="shared" si="109"/>
        <v>0</v>
      </c>
      <c r="BP169" s="116">
        <f t="shared" si="110"/>
        <v>0</v>
      </c>
      <c r="BQ169" s="116">
        <f t="shared" si="111"/>
        <v>0</v>
      </c>
      <c r="BR169" s="116">
        <f t="shared" si="112"/>
        <v>0</v>
      </c>
      <c r="BS169" s="116">
        <f t="shared" si="113"/>
        <v>0</v>
      </c>
    </row>
    <row r="170" spans="6:71">
      <c r="F170" s="109"/>
      <c r="J170" s="110" t="str">
        <f t="shared" si="89"/>
        <v>Transferts</v>
      </c>
      <c r="K170" s="116">
        <f>IF(MONTH($B170)=1,IF($G170=Paramètres!F$22,$D170,0),0)</f>
        <v>0</v>
      </c>
      <c r="L170" s="116">
        <f>IF(MONTH($B170)=2,IF($G170=Paramètres!$F$22,$D170,0),0)</f>
        <v>0</v>
      </c>
      <c r="M170" s="116">
        <f>IF(MONTH($B170)=3,IF($G170=Paramètres!$F$22,$D170,0),0)</f>
        <v>0</v>
      </c>
      <c r="N170" s="116">
        <f>IF(MONTH($B170)=4,IF($G170=Paramètres!$F$22,$D170,0),0)</f>
        <v>0</v>
      </c>
      <c r="O170" s="116">
        <f>IF(MONTH($B170)=5,IF($G170=Paramètres!$F$22,$D170,0),0)</f>
        <v>0</v>
      </c>
      <c r="P170" s="116">
        <f>IF(MONTH($B170)=6,IF($G170=Paramètres!$F$22,$D170,0),0)</f>
        <v>0</v>
      </c>
      <c r="Q170" s="116">
        <f>IF(MONTH($B170)=9,IF($G170=Paramètres!$F$22,$D170,0),0)</f>
        <v>0</v>
      </c>
      <c r="R170" s="116">
        <f>IF(MONTH($B170)=10,IF($G170=Paramètres!$F$22,$D170,0),0)</f>
        <v>0</v>
      </c>
      <c r="S170" s="116">
        <f>IF(MONTH($B170)=11,IF($G170=Paramètres!$F$22,$D170,0),0)</f>
        <v>0</v>
      </c>
      <c r="T170" s="116">
        <f>IF(MONTH($B170)=30,IF($G170=Paramètres!$F$22,$D170,0),0)</f>
        <v>0</v>
      </c>
      <c r="U170" s="116">
        <f>IF(MONTH($A170)=11,IF($G170=Paramètres!$D$22,$D170,0),0)</f>
        <v>0</v>
      </c>
      <c r="V170" s="116">
        <f>IF(MONTH($A170)=12,IF($G170=Paramètres!$D$22,$D170,0),0)</f>
        <v>0</v>
      </c>
      <c r="W170" s="116">
        <f>IF(MONTH($A170)=2,IF($G170=Paramètres!$D$22,$D170,0),0)</f>
        <v>0</v>
      </c>
      <c r="X170" s="116">
        <f>IF(MONTH($A170)=4,IF($G170=Paramètres!$D$22,$D170,0),0)</f>
        <v>0</v>
      </c>
      <c r="Y170" s="116">
        <f>IF($G170=Paramètres!D$21,$D170,0)</f>
        <v>0</v>
      </c>
      <c r="Z170" s="116">
        <f>IF($G170=Paramètres!D$24,$D170,0)</f>
        <v>0</v>
      </c>
      <c r="AA170" s="116">
        <f>IF($G170=Paramètres!D$23,$D170,0)</f>
        <v>0</v>
      </c>
      <c r="AB170" s="116">
        <f>IF($G170=Paramètres!D$25,$D170,0)</f>
        <v>0</v>
      </c>
      <c r="AC170" s="116">
        <f>IF($G170=Paramètres!D$26,$D170,0)</f>
        <v>0</v>
      </c>
      <c r="AD170" s="116">
        <f>IF($G170=Paramètres!D$27,$D170,0)</f>
        <v>0</v>
      </c>
      <c r="AE170" s="116">
        <f>IF($G170=Paramètres!D$28,$D170,0)</f>
        <v>0</v>
      </c>
      <c r="AF170" s="116">
        <f>IF($G170=Paramètres!D$29,$D170,0)</f>
        <v>0</v>
      </c>
      <c r="AG170" s="116">
        <f>IF($G170=Paramètres!E$21,$D170,0)</f>
        <v>0</v>
      </c>
      <c r="AH170" s="116">
        <f>IF($G170=Paramètres!E$22,$D170,0)</f>
        <v>0</v>
      </c>
      <c r="AI170" s="116">
        <f>IF($G170=Paramètres!E$23,$D170,0)</f>
        <v>0</v>
      </c>
      <c r="AJ170" s="116">
        <f>IF($G170=Paramètres!E$24,$D170,0)</f>
        <v>0</v>
      </c>
      <c r="AK170" s="116">
        <f>IF($G170=Paramètres!E$25,$D170,0)</f>
        <v>0</v>
      </c>
      <c r="AL170" s="116">
        <f>IF($G170=Paramètres!F$21,$D170,0)</f>
        <v>0</v>
      </c>
      <c r="AM170" s="116">
        <f>IF($G170=Paramètres!F$22,$D170,0)</f>
        <v>0</v>
      </c>
      <c r="AN170" s="116">
        <f>IF($G170=Paramètres!F$23,$D170,0)</f>
        <v>0</v>
      </c>
      <c r="AO170" s="116">
        <f>IF($G170=Paramètres!F$24,$D170,0)</f>
        <v>0</v>
      </c>
      <c r="AP170" s="116">
        <f t="shared" si="86"/>
        <v>0</v>
      </c>
      <c r="AQ170" s="116">
        <f t="shared" si="87"/>
        <v>0</v>
      </c>
      <c r="AR170" s="116">
        <f>IF($G170=Paramètres!I$21,$D170,0)</f>
        <v>0</v>
      </c>
      <c r="AS170" s="116">
        <f>IF($G170=Paramètres!I$22,$D170,0)</f>
        <v>0</v>
      </c>
      <c r="AT170" s="116">
        <f>IF($G170=Paramètres!I$23,$D170,0)</f>
        <v>0</v>
      </c>
      <c r="AU170" s="116">
        <f t="shared" si="88"/>
        <v>0</v>
      </c>
      <c r="AV170" s="116">
        <f t="shared" si="90"/>
        <v>0</v>
      </c>
      <c r="AW170" s="116">
        <f t="shared" si="91"/>
        <v>0</v>
      </c>
      <c r="AX170" s="116">
        <f t="shared" si="92"/>
        <v>0</v>
      </c>
      <c r="AY170" s="116">
        <f t="shared" si="93"/>
        <v>0</v>
      </c>
      <c r="AZ170" s="116">
        <f t="shared" si="94"/>
        <v>0</v>
      </c>
      <c r="BA170" s="116">
        <f t="shared" si="95"/>
        <v>0</v>
      </c>
      <c r="BB170" s="116">
        <f t="shared" si="96"/>
        <v>0</v>
      </c>
      <c r="BC170" s="116">
        <f t="shared" si="97"/>
        <v>0</v>
      </c>
      <c r="BD170" s="116">
        <f t="shared" si="98"/>
        <v>0</v>
      </c>
      <c r="BE170" s="116">
        <f t="shared" si="99"/>
        <v>0</v>
      </c>
      <c r="BF170" s="116">
        <f t="shared" si="100"/>
        <v>0</v>
      </c>
      <c r="BG170" s="116">
        <f t="shared" si="101"/>
        <v>0</v>
      </c>
      <c r="BH170" s="116">
        <f t="shared" si="102"/>
        <v>0</v>
      </c>
      <c r="BI170" s="116">
        <f t="shared" si="103"/>
        <v>0</v>
      </c>
      <c r="BJ170" s="116">
        <f t="shared" si="104"/>
        <v>0</v>
      </c>
      <c r="BK170" s="116">
        <f t="shared" si="105"/>
        <v>0</v>
      </c>
      <c r="BL170" s="116">
        <f t="shared" si="106"/>
        <v>0</v>
      </c>
      <c r="BM170" s="116">
        <f t="shared" si="107"/>
        <v>0</v>
      </c>
      <c r="BN170" s="116">
        <f t="shared" si="108"/>
        <v>0</v>
      </c>
      <c r="BO170" s="116">
        <f t="shared" si="109"/>
        <v>0</v>
      </c>
      <c r="BP170" s="116">
        <f t="shared" si="110"/>
        <v>0</v>
      </c>
      <c r="BQ170" s="116">
        <f t="shared" si="111"/>
        <v>0</v>
      </c>
      <c r="BR170" s="116">
        <f t="shared" si="112"/>
        <v>0</v>
      </c>
      <c r="BS170" s="116">
        <f t="shared" si="113"/>
        <v>0</v>
      </c>
    </row>
    <row r="171" spans="6:71">
      <c r="F171" s="109"/>
      <c r="J171" s="110" t="str">
        <f t="shared" si="89"/>
        <v>Transferts</v>
      </c>
      <c r="K171" s="116">
        <f>IF(MONTH($B171)=1,IF($G171=Paramètres!F$22,$D171,0),0)</f>
        <v>0</v>
      </c>
      <c r="L171" s="116">
        <f>IF(MONTH($B171)=2,IF($G171=Paramètres!$F$22,$D171,0),0)</f>
        <v>0</v>
      </c>
      <c r="M171" s="116">
        <f>IF(MONTH($B171)=3,IF($G171=Paramètres!$F$22,$D171,0),0)</f>
        <v>0</v>
      </c>
      <c r="N171" s="116">
        <f>IF(MONTH($B171)=4,IF($G171=Paramètres!$F$22,$D171,0),0)</f>
        <v>0</v>
      </c>
      <c r="O171" s="116">
        <f>IF(MONTH($B171)=5,IF($G171=Paramètres!$F$22,$D171,0),0)</f>
        <v>0</v>
      </c>
      <c r="P171" s="116">
        <f>IF(MONTH($B171)=6,IF($G171=Paramètres!$F$22,$D171,0),0)</f>
        <v>0</v>
      </c>
      <c r="Q171" s="116">
        <f>IF(MONTH($B171)=9,IF($G171=Paramètres!$F$22,$D171,0),0)</f>
        <v>0</v>
      </c>
      <c r="R171" s="116">
        <f>IF(MONTH($B171)=10,IF($G171=Paramètres!$F$22,$D171,0),0)</f>
        <v>0</v>
      </c>
      <c r="S171" s="116">
        <f>IF(MONTH($B171)=11,IF($G171=Paramètres!$F$22,$D171,0),0)</f>
        <v>0</v>
      </c>
      <c r="T171" s="116">
        <f>IF(MONTH($B171)=30,IF($G171=Paramètres!$F$22,$D171,0),0)</f>
        <v>0</v>
      </c>
      <c r="U171" s="116">
        <f>IF(MONTH($A171)=11,IF($G171=Paramètres!$D$22,$D171,0),0)</f>
        <v>0</v>
      </c>
      <c r="V171" s="116">
        <f>IF(MONTH($A171)=12,IF($G171=Paramètres!$D$22,$D171,0),0)</f>
        <v>0</v>
      </c>
      <c r="W171" s="116">
        <f>IF(MONTH($A171)=2,IF($G171=Paramètres!$D$22,$D171,0),0)</f>
        <v>0</v>
      </c>
      <c r="X171" s="116">
        <f>IF(MONTH($A171)=4,IF($G171=Paramètres!$D$22,$D171,0),0)</f>
        <v>0</v>
      </c>
      <c r="Y171" s="116">
        <f>IF($G171=Paramètres!D$21,$D171,0)</f>
        <v>0</v>
      </c>
      <c r="Z171" s="116">
        <f>IF($G171=Paramètres!D$24,$D171,0)</f>
        <v>0</v>
      </c>
      <c r="AA171" s="116">
        <f>IF($G171=Paramètres!D$23,$D171,0)</f>
        <v>0</v>
      </c>
      <c r="AB171" s="116">
        <f>IF($G171=Paramètres!D$25,$D171,0)</f>
        <v>0</v>
      </c>
      <c r="AC171" s="116">
        <f>IF($G171=Paramètres!D$26,$D171,0)</f>
        <v>0</v>
      </c>
      <c r="AD171" s="116">
        <f>IF($G171=Paramètres!D$27,$D171,0)</f>
        <v>0</v>
      </c>
      <c r="AE171" s="116">
        <f>IF($G171=Paramètres!D$28,$D171,0)</f>
        <v>0</v>
      </c>
      <c r="AF171" s="116">
        <f>IF($G171=Paramètres!D$29,$D171,0)</f>
        <v>0</v>
      </c>
      <c r="AG171" s="116">
        <f>IF($G171=Paramètres!E$21,$D171,0)</f>
        <v>0</v>
      </c>
      <c r="AH171" s="116">
        <f>IF($G171=Paramètres!E$22,$D171,0)</f>
        <v>0</v>
      </c>
      <c r="AI171" s="116">
        <f>IF($G171=Paramètres!E$23,$D171,0)</f>
        <v>0</v>
      </c>
      <c r="AJ171" s="116">
        <f>IF($G171=Paramètres!E$24,$D171,0)</f>
        <v>0</v>
      </c>
      <c r="AK171" s="116">
        <f>IF($G171=Paramètres!E$25,$D171,0)</f>
        <v>0</v>
      </c>
      <c r="AL171" s="116">
        <f>IF($G171=Paramètres!F$21,$D171,0)</f>
        <v>0</v>
      </c>
      <c r="AM171" s="116">
        <f>IF($G171=Paramètres!F$22,$D171,0)</f>
        <v>0</v>
      </c>
      <c r="AN171" s="116">
        <f>IF($G171=Paramètres!F$23,$D171,0)</f>
        <v>0</v>
      </c>
      <c r="AO171" s="116">
        <f>IF($G171=Paramètres!F$24,$D171,0)</f>
        <v>0</v>
      </c>
      <c r="AP171" s="116">
        <f t="shared" si="86"/>
        <v>0</v>
      </c>
      <c r="AQ171" s="116">
        <f t="shared" si="87"/>
        <v>0</v>
      </c>
      <c r="AR171" s="116">
        <f>IF($G171=Paramètres!I$21,$D171,0)</f>
        <v>0</v>
      </c>
      <c r="AS171" s="116">
        <f>IF($G171=Paramètres!I$22,$D171,0)</f>
        <v>0</v>
      </c>
      <c r="AT171" s="116">
        <f>IF($G171=Paramètres!I$23,$D171,0)</f>
        <v>0</v>
      </c>
      <c r="AU171" s="116">
        <f t="shared" si="88"/>
        <v>0</v>
      </c>
      <c r="AV171" s="116">
        <f t="shared" si="90"/>
        <v>0</v>
      </c>
      <c r="AW171" s="116">
        <f t="shared" si="91"/>
        <v>0</v>
      </c>
      <c r="AX171" s="116">
        <f t="shared" si="92"/>
        <v>0</v>
      </c>
      <c r="AY171" s="116">
        <f t="shared" si="93"/>
        <v>0</v>
      </c>
      <c r="AZ171" s="116">
        <f t="shared" si="94"/>
        <v>0</v>
      </c>
      <c r="BA171" s="116">
        <f t="shared" si="95"/>
        <v>0</v>
      </c>
      <c r="BB171" s="116">
        <f t="shared" si="96"/>
        <v>0</v>
      </c>
      <c r="BC171" s="116">
        <f t="shared" si="97"/>
        <v>0</v>
      </c>
      <c r="BD171" s="116">
        <f t="shared" si="98"/>
        <v>0</v>
      </c>
      <c r="BE171" s="116">
        <f t="shared" si="99"/>
        <v>0</v>
      </c>
      <c r="BF171" s="116">
        <f t="shared" si="100"/>
        <v>0</v>
      </c>
      <c r="BG171" s="116">
        <f t="shared" si="101"/>
        <v>0</v>
      </c>
      <c r="BH171" s="116">
        <f t="shared" si="102"/>
        <v>0</v>
      </c>
      <c r="BI171" s="116">
        <f t="shared" si="103"/>
        <v>0</v>
      </c>
      <c r="BJ171" s="116">
        <f t="shared" si="104"/>
        <v>0</v>
      </c>
      <c r="BK171" s="116">
        <f t="shared" si="105"/>
        <v>0</v>
      </c>
      <c r="BL171" s="116">
        <f t="shared" si="106"/>
        <v>0</v>
      </c>
      <c r="BM171" s="116">
        <f t="shared" si="107"/>
        <v>0</v>
      </c>
      <c r="BN171" s="116">
        <f t="shared" si="108"/>
        <v>0</v>
      </c>
      <c r="BO171" s="116">
        <f t="shared" si="109"/>
        <v>0</v>
      </c>
      <c r="BP171" s="116">
        <f t="shared" si="110"/>
        <v>0</v>
      </c>
      <c r="BQ171" s="116">
        <f t="shared" si="111"/>
        <v>0</v>
      </c>
      <c r="BR171" s="116">
        <f t="shared" si="112"/>
        <v>0</v>
      </c>
      <c r="BS171" s="116">
        <f t="shared" si="113"/>
        <v>0</v>
      </c>
    </row>
    <row r="172" spans="6:71">
      <c r="F172" s="109"/>
      <c r="J172" s="110" t="str">
        <f t="shared" si="89"/>
        <v>Transferts</v>
      </c>
      <c r="K172" s="116">
        <f>IF(MONTH($B172)=1,IF($G172=Paramètres!F$22,$D172,0),0)</f>
        <v>0</v>
      </c>
      <c r="L172" s="116">
        <f>IF(MONTH($B172)=2,IF($G172=Paramètres!$F$22,$D172,0),0)</f>
        <v>0</v>
      </c>
      <c r="M172" s="116">
        <f>IF(MONTH($B172)=3,IF($G172=Paramètres!$F$22,$D172,0),0)</f>
        <v>0</v>
      </c>
      <c r="N172" s="116">
        <f>IF(MONTH($B172)=4,IF($G172=Paramètres!$F$22,$D172,0),0)</f>
        <v>0</v>
      </c>
      <c r="O172" s="116">
        <f>IF(MONTH($B172)=5,IF($G172=Paramètres!$F$22,$D172,0),0)</f>
        <v>0</v>
      </c>
      <c r="P172" s="116">
        <f>IF(MONTH($B172)=6,IF($G172=Paramètres!$F$22,$D172,0),0)</f>
        <v>0</v>
      </c>
      <c r="Q172" s="116">
        <f>IF(MONTH($B172)=9,IF($G172=Paramètres!$F$22,$D172,0),0)</f>
        <v>0</v>
      </c>
      <c r="R172" s="116">
        <f>IF(MONTH($B172)=10,IF($G172=Paramètres!$F$22,$D172,0),0)</f>
        <v>0</v>
      </c>
      <c r="S172" s="116">
        <f>IF(MONTH($B172)=11,IF($G172=Paramètres!$F$22,$D172,0),0)</f>
        <v>0</v>
      </c>
      <c r="T172" s="116">
        <f>IF(MONTH($B172)=30,IF($G172=Paramètres!$F$22,$D172,0),0)</f>
        <v>0</v>
      </c>
      <c r="U172" s="116">
        <f>IF(MONTH($A172)=11,IF($G172=Paramètres!$D$22,$D172,0),0)</f>
        <v>0</v>
      </c>
      <c r="V172" s="116">
        <f>IF(MONTH($A172)=12,IF($G172=Paramètres!$D$22,$D172,0),0)</f>
        <v>0</v>
      </c>
      <c r="W172" s="116">
        <f>IF(MONTH($A172)=2,IF($G172=Paramètres!$D$22,$D172,0),0)</f>
        <v>0</v>
      </c>
      <c r="X172" s="116">
        <f>IF(MONTH($A172)=4,IF($G172=Paramètres!$D$22,$D172,0),0)</f>
        <v>0</v>
      </c>
      <c r="Y172" s="116">
        <f>IF($G172=Paramètres!D$21,$D172,0)</f>
        <v>0</v>
      </c>
      <c r="Z172" s="116">
        <f>IF($G172=Paramètres!D$24,$D172,0)</f>
        <v>0</v>
      </c>
      <c r="AA172" s="116">
        <f>IF($G172=Paramètres!D$23,$D172,0)</f>
        <v>0</v>
      </c>
      <c r="AB172" s="116">
        <f>IF($G172=Paramètres!D$25,$D172,0)</f>
        <v>0</v>
      </c>
      <c r="AC172" s="116">
        <f>IF($G172=Paramètres!D$26,$D172,0)</f>
        <v>0</v>
      </c>
      <c r="AD172" s="116">
        <f>IF($G172=Paramètres!D$27,$D172,0)</f>
        <v>0</v>
      </c>
      <c r="AE172" s="116">
        <f>IF($G172=Paramètres!D$28,$D172,0)</f>
        <v>0</v>
      </c>
      <c r="AF172" s="116">
        <f>IF($G172=Paramètres!D$29,$D172,0)</f>
        <v>0</v>
      </c>
      <c r="AG172" s="116">
        <f>IF($G172=Paramètres!E$21,$D172,0)</f>
        <v>0</v>
      </c>
      <c r="AH172" s="116">
        <f>IF($G172=Paramètres!E$22,$D172,0)</f>
        <v>0</v>
      </c>
      <c r="AI172" s="116">
        <f>IF($G172=Paramètres!E$23,$D172,0)</f>
        <v>0</v>
      </c>
      <c r="AJ172" s="116">
        <f>IF($G172=Paramètres!E$24,$D172,0)</f>
        <v>0</v>
      </c>
      <c r="AK172" s="116">
        <f>IF($G172=Paramètres!E$25,$D172,0)</f>
        <v>0</v>
      </c>
      <c r="AL172" s="116">
        <f>IF($G172=Paramètres!F$21,$D172,0)</f>
        <v>0</v>
      </c>
      <c r="AM172" s="116">
        <f>IF($G172=Paramètres!F$22,$D172,0)</f>
        <v>0</v>
      </c>
      <c r="AN172" s="116">
        <f>IF($G172=Paramètres!F$23,$D172,0)</f>
        <v>0</v>
      </c>
      <c r="AO172" s="116">
        <f>IF($G172=Paramètres!F$24,$D172,0)</f>
        <v>0</v>
      </c>
      <c r="AP172" s="116">
        <f t="shared" si="86"/>
        <v>0</v>
      </c>
      <c r="AQ172" s="116">
        <f t="shared" si="87"/>
        <v>0</v>
      </c>
      <c r="AR172" s="116">
        <f>IF($G172=Paramètres!I$21,$D172,0)</f>
        <v>0</v>
      </c>
      <c r="AS172" s="116">
        <f>IF($G172=Paramètres!I$22,$D172,0)</f>
        <v>0</v>
      </c>
      <c r="AT172" s="116">
        <f>IF($G172=Paramètres!I$23,$D172,0)</f>
        <v>0</v>
      </c>
      <c r="AU172" s="116">
        <f t="shared" si="88"/>
        <v>0</v>
      </c>
      <c r="AV172" s="116">
        <f t="shared" si="90"/>
        <v>0</v>
      </c>
      <c r="AW172" s="116">
        <f t="shared" si="91"/>
        <v>0</v>
      </c>
      <c r="AX172" s="116">
        <f t="shared" si="92"/>
        <v>0</v>
      </c>
      <c r="AY172" s="116">
        <f t="shared" si="93"/>
        <v>0</v>
      </c>
      <c r="AZ172" s="116">
        <f t="shared" si="94"/>
        <v>0</v>
      </c>
      <c r="BA172" s="116">
        <f t="shared" si="95"/>
        <v>0</v>
      </c>
      <c r="BB172" s="116">
        <f t="shared" si="96"/>
        <v>0</v>
      </c>
      <c r="BC172" s="116">
        <f t="shared" si="97"/>
        <v>0</v>
      </c>
      <c r="BD172" s="116">
        <f t="shared" si="98"/>
        <v>0</v>
      </c>
      <c r="BE172" s="116">
        <f t="shared" si="99"/>
        <v>0</v>
      </c>
      <c r="BF172" s="116">
        <f t="shared" si="100"/>
        <v>0</v>
      </c>
      <c r="BG172" s="116">
        <f t="shared" si="101"/>
        <v>0</v>
      </c>
      <c r="BH172" s="116">
        <f t="shared" si="102"/>
        <v>0</v>
      </c>
      <c r="BI172" s="116">
        <f t="shared" si="103"/>
        <v>0</v>
      </c>
      <c r="BJ172" s="116">
        <f t="shared" si="104"/>
        <v>0</v>
      </c>
      <c r="BK172" s="116">
        <f t="shared" si="105"/>
        <v>0</v>
      </c>
      <c r="BL172" s="116">
        <f t="shared" si="106"/>
        <v>0</v>
      </c>
      <c r="BM172" s="116">
        <f t="shared" si="107"/>
        <v>0</v>
      </c>
      <c r="BN172" s="116">
        <f t="shared" si="108"/>
        <v>0</v>
      </c>
      <c r="BO172" s="116">
        <f t="shared" si="109"/>
        <v>0</v>
      </c>
      <c r="BP172" s="116">
        <f t="shared" si="110"/>
        <v>0</v>
      </c>
      <c r="BQ172" s="116">
        <f t="shared" si="111"/>
        <v>0</v>
      </c>
      <c r="BR172" s="116">
        <f t="shared" si="112"/>
        <v>0</v>
      </c>
      <c r="BS172" s="116">
        <f t="shared" si="113"/>
        <v>0</v>
      </c>
    </row>
    <row r="173" spans="6:71">
      <c r="F173" s="109"/>
      <c r="J173" s="110" t="str">
        <f t="shared" si="89"/>
        <v>Transferts</v>
      </c>
      <c r="K173" s="116">
        <f>IF(MONTH($B173)=1,IF($G173=Paramètres!F$22,$D173,0),0)</f>
        <v>0</v>
      </c>
      <c r="L173" s="116">
        <f>IF(MONTH($B173)=2,IF($G173=Paramètres!$F$22,$D173,0),0)</f>
        <v>0</v>
      </c>
      <c r="M173" s="116">
        <f>IF(MONTH($B173)=3,IF($G173=Paramètres!$F$22,$D173,0),0)</f>
        <v>0</v>
      </c>
      <c r="N173" s="116">
        <f>IF(MONTH($B173)=4,IF($G173=Paramètres!$F$22,$D173,0),0)</f>
        <v>0</v>
      </c>
      <c r="O173" s="116">
        <f>IF(MONTH($B173)=5,IF($G173=Paramètres!$F$22,$D173,0),0)</f>
        <v>0</v>
      </c>
      <c r="P173" s="116">
        <f>IF(MONTH($B173)=6,IF($G173=Paramètres!$F$22,$D173,0),0)</f>
        <v>0</v>
      </c>
      <c r="Q173" s="116">
        <f>IF(MONTH($B173)=9,IF($G173=Paramètres!$F$22,$D173,0),0)</f>
        <v>0</v>
      </c>
      <c r="R173" s="116">
        <f>IF(MONTH($B173)=10,IF($G173=Paramètres!$F$22,$D173,0),0)</f>
        <v>0</v>
      </c>
      <c r="S173" s="116">
        <f>IF(MONTH($B173)=11,IF($G173=Paramètres!$F$22,$D173,0),0)</f>
        <v>0</v>
      </c>
      <c r="T173" s="116">
        <f>IF(MONTH($B173)=30,IF($G173=Paramètres!$F$22,$D173,0),0)</f>
        <v>0</v>
      </c>
      <c r="U173" s="116">
        <f>IF(MONTH($A173)=11,IF($G173=Paramètres!$D$22,$D173,0),0)</f>
        <v>0</v>
      </c>
      <c r="V173" s="116">
        <f>IF(MONTH($A173)=12,IF($G173=Paramètres!$D$22,$D173,0),0)</f>
        <v>0</v>
      </c>
      <c r="W173" s="116">
        <f>IF(MONTH($A173)=2,IF($G173=Paramètres!$D$22,$D173,0),0)</f>
        <v>0</v>
      </c>
      <c r="X173" s="116">
        <f>IF(MONTH($A173)=4,IF($G173=Paramètres!$D$22,$D173,0),0)</f>
        <v>0</v>
      </c>
      <c r="Y173" s="116">
        <f>IF($G173=Paramètres!D$21,$D173,0)</f>
        <v>0</v>
      </c>
      <c r="Z173" s="116">
        <f>IF($G173=Paramètres!D$24,$D173,0)</f>
        <v>0</v>
      </c>
      <c r="AA173" s="116">
        <f>IF($G173=Paramètres!D$23,$D173,0)</f>
        <v>0</v>
      </c>
      <c r="AB173" s="116">
        <f>IF($G173=Paramètres!D$25,$D173,0)</f>
        <v>0</v>
      </c>
      <c r="AC173" s="116">
        <f>IF($G173=Paramètres!D$26,$D173,0)</f>
        <v>0</v>
      </c>
      <c r="AD173" s="116">
        <f>IF($G173=Paramètres!D$27,$D173,0)</f>
        <v>0</v>
      </c>
      <c r="AE173" s="116">
        <f>IF($G173=Paramètres!D$28,$D173,0)</f>
        <v>0</v>
      </c>
      <c r="AF173" s="116">
        <f>IF($G173=Paramètres!D$29,$D173,0)</f>
        <v>0</v>
      </c>
      <c r="AG173" s="116">
        <f>IF($G173=Paramètres!E$21,$D173,0)</f>
        <v>0</v>
      </c>
      <c r="AH173" s="116">
        <f>IF($G173=Paramètres!E$22,$D173,0)</f>
        <v>0</v>
      </c>
      <c r="AI173" s="116">
        <f>IF($G173=Paramètres!E$23,$D173,0)</f>
        <v>0</v>
      </c>
      <c r="AJ173" s="116">
        <f>IF($G173=Paramètres!E$24,$D173,0)</f>
        <v>0</v>
      </c>
      <c r="AK173" s="116">
        <f>IF($G173=Paramètres!E$25,$D173,0)</f>
        <v>0</v>
      </c>
      <c r="AL173" s="116">
        <f>IF($G173=Paramètres!F$21,$D173,0)</f>
        <v>0</v>
      </c>
      <c r="AM173" s="116">
        <f>IF($G173=Paramètres!F$22,$D173,0)</f>
        <v>0</v>
      </c>
      <c r="AN173" s="116">
        <f>IF($G173=Paramètres!F$23,$D173,0)</f>
        <v>0</v>
      </c>
      <c r="AO173" s="116">
        <f>IF($G173=Paramètres!F$24,$D173,0)</f>
        <v>0</v>
      </c>
      <c r="AP173" s="116">
        <f t="shared" si="86"/>
        <v>0</v>
      </c>
      <c r="AQ173" s="116">
        <f t="shared" si="87"/>
        <v>0</v>
      </c>
      <c r="AR173" s="116">
        <f>IF($G173=Paramètres!I$21,$D173,0)</f>
        <v>0</v>
      </c>
      <c r="AS173" s="116">
        <f>IF($G173=Paramètres!I$22,$D173,0)</f>
        <v>0</v>
      </c>
      <c r="AT173" s="116">
        <f>IF($G173=Paramètres!I$23,$D173,0)</f>
        <v>0</v>
      </c>
      <c r="AU173" s="116">
        <f t="shared" si="88"/>
        <v>0</v>
      </c>
      <c r="AV173" s="116">
        <f t="shared" si="90"/>
        <v>0</v>
      </c>
      <c r="AW173" s="116">
        <f t="shared" si="91"/>
        <v>0</v>
      </c>
      <c r="AX173" s="116">
        <f t="shared" si="92"/>
        <v>0</v>
      </c>
      <c r="AY173" s="116">
        <f t="shared" si="93"/>
        <v>0</v>
      </c>
      <c r="AZ173" s="116">
        <f t="shared" si="94"/>
        <v>0</v>
      </c>
      <c r="BA173" s="116">
        <f t="shared" si="95"/>
        <v>0</v>
      </c>
      <c r="BB173" s="116">
        <f t="shared" si="96"/>
        <v>0</v>
      </c>
      <c r="BC173" s="116">
        <f t="shared" si="97"/>
        <v>0</v>
      </c>
      <c r="BD173" s="116">
        <f t="shared" si="98"/>
        <v>0</v>
      </c>
      <c r="BE173" s="116">
        <f t="shared" si="99"/>
        <v>0</v>
      </c>
      <c r="BF173" s="116">
        <f t="shared" si="100"/>
        <v>0</v>
      </c>
      <c r="BG173" s="116">
        <f t="shared" si="101"/>
        <v>0</v>
      </c>
      <c r="BH173" s="116">
        <f t="shared" si="102"/>
        <v>0</v>
      </c>
      <c r="BI173" s="116">
        <f t="shared" si="103"/>
        <v>0</v>
      </c>
      <c r="BJ173" s="116">
        <f t="shared" si="104"/>
        <v>0</v>
      </c>
      <c r="BK173" s="116">
        <f t="shared" si="105"/>
        <v>0</v>
      </c>
      <c r="BL173" s="116">
        <f t="shared" si="106"/>
        <v>0</v>
      </c>
      <c r="BM173" s="116">
        <f t="shared" si="107"/>
        <v>0</v>
      </c>
      <c r="BN173" s="116">
        <f t="shared" si="108"/>
        <v>0</v>
      </c>
      <c r="BO173" s="116">
        <f t="shared" si="109"/>
        <v>0</v>
      </c>
      <c r="BP173" s="116">
        <f t="shared" si="110"/>
        <v>0</v>
      </c>
      <c r="BQ173" s="116">
        <f t="shared" si="111"/>
        <v>0</v>
      </c>
      <c r="BR173" s="116">
        <f t="shared" si="112"/>
        <v>0</v>
      </c>
      <c r="BS173" s="116">
        <f t="shared" si="113"/>
        <v>0</v>
      </c>
    </row>
    <row r="174" spans="6:71">
      <c r="F174" s="109"/>
      <c r="J174" s="110" t="str">
        <f t="shared" si="89"/>
        <v>Transferts</v>
      </c>
      <c r="K174" s="116">
        <f>IF(MONTH($B174)=1,IF($G174=Paramètres!F$22,$D174,0),0)</f>
        <v>0</v>
      </c>
      <c r="L174" s="116">
        <f>IF(MONTH($B174)=2,IF($G174=Paramètres!$F$22,$D174,0),0)</f>
        <v>0</v>
      </c>
      <c r="M174" s="116">
        <f>IF(MONTH($B174)=3,IF($G174=Paramètres!$F$22,$D174,0),0)</f>
        <v>0</v>
      </c>
      <c r="N174" s="116">
        <f>IF(MONTH($B174)=4,IF($G174=Paramètres!$F$22,$D174,0),0)</f>
        <v>0</v>
      </c>
      <c r="O174" s="116">
        <f>IF(MONTH($B174)=5,IF($G174=Paramètres!$F$22,$D174,0),0)</f>
        <v>0</v>
      </c>
      <c r="P174" s="116">
        <f>IF(MONTH($B174)=6,IF($G174=Paramètres!$F$22,$D174,0),0)</f>
        <v>0</v>
      </c>
      <c r="Q174" s="116">
        <f>IF(MONTH($B174)=9,IF($G174=Paramètres!$F$22,$D174,0),0)</f>
        <v>0</v>
      </c>
      <c r="R174" s="116">
        <f>IF(MONTH($B174)=10,IF($G174=Paramètres!$F$22,$D174,0),0)</f>
        <v>0</v>
      </c>
      <c r="S174" s="116">
        <f>IF(MONTH($B174)=11,IF($G174=Paramètres!$F$22,$D174,0),0)</f>
        <v>0</v>
      </c>
      <c r="T174" s="116">
        <f>IF(MONTH($B174)=30,IF($G174=Paramètres!$F$22,$D174,0),0)</f>
        <v>0</v>
      </c>
      <c r="U174" s="116">
        <f>IF(MONTH($A174)=11,IF($G174=Paramètres!$D$22,$D174,0),0)</f>
        <v>0</v>
      </c>
      <c r="V174" s="116">
        <f>IF(MONTH($A174)=12,IF($G174=Paramètres!$D$22,$D174,0),0)</f>
        <v>0</v>
      </c>
      <c r="W174" s="116">
        <f>IF(MONTH($A174)=2,IF($G174=Paramètres!$D$22,$D174,0),0)</f>
        <v>0</v>
      </c>
      <c r="X174" s="116">
        <f>IF(MONTH($A174)=4,IF($G174=Paramètres!$D$22,$D174,0),0)</f>
        <v>0</v>
      </c>
      <c r="Y174" s="116">
        <f>IF($G174=Paramètres!D$21,$D174,0)</f>
        <v>0</v>
      </c>
      <c r="Z174" s="116">
        <f>IF($G174=Paramètres!D$24,$D174,0)</f>
        <v>0</v>
      </c>
      <c r="AA174" s="116">
        <f>IF($G174=Paramètres!D$23,$D174,0)</f>
        <v>0</v>
      </c>
      <c r="AB174" s="116">
        <f>IF($G174=Paramètres!D$25,$D174,0)</f>
        <v>0</v>
      </c>
      <c r="AC174" s="116">
        <f>IF($G174=Paramètres!D$26,$D174,0)</f>
        <v>0</v>
      </c>
      <c r="AD174" s="116">
        <f>IF($G174=Paramètres!D$27,$D174,0)</f>
        <v>0</v>
      </c>
      <c r="AE174" s="116">
        <f>IF($G174=Paramètres!D$28,$D174,0)</f>
        <v>0</v>
      </c>
      <c r="AF174" s="116">
        <f>IF($G174=Paramètres!D$29,$D174,0)</f>
        <v>0</v>
      </c>
      <c r="AG174" s="116">
        <f>IF($G174=Paramètres!E$21,$D174,0)</f>
        <v>0</v>
      </c>
      <c r="AH174" s="116">
        <f>IF($G174=Paramètres!E$22,$D174,0)</f>
        <v>0</v>
      </c>
      <c r="AI174" s="116">
        <f>IF($G174=Paramètres!E$23,$D174,0)</f>
        <v>0</v>
      </c>
      <c r="AJ174" s="116">
        <f>IF($G174=Paramètres!E$24,$D174,0)</f>
        <v>0</v>
      </c>
      <c r="AK174" s="116">
        <f>IF($G174=Paramètres!E$25,$D174,0)</f>
        <v>0</v>
      </c>
      <c r="AL174" s="116">
        <f>IF($G174=Paramètres!F$21,$D174,0)</f>
        <v>0</v>
      </c>
      <c r="AM174" s="116">
        <f>IF($G174=Paramètres!F$22,$D174,0)</f>
        <v>0</v>
      </c>
      <c r="AN174" s="116">
        <f>IF($G174=Paramètres!F$23,$D174,0)</f>
        <v>0</v>
      </c>
      <c r="AO174" s="116">
        <f>IF($G174=Paramètres!F$24,$D174,0)</f>
        <v>0</v>
      </c>
      <c r="AP174" s="116">
        <f t="shared" si="86"/>
        <v>0</v>
      </c>
      <c r="AQ174" s="116">
        <f t="shared" si="87"/>
        <v>0</v>
      </c>
      <c r="AR174" s="116">
        <f>IF($G174=Paramètres!I$21,$D174,0)</f>
        <v>0</v>
      </c>
      <c r="AS174" s="116">
        <f>IF($G174=Paramètres!I$22,$D174,0)</f>
        <v>0</v>
      </c>
      <c r="AT174" s="116">
        <f>IF($G174=Paramètres!I$23,$D174,0)</f>
        <v>0</v>
      </c>
      <c r="AU174" s="116">
        <f t="shared" si="88"/>
        <v>0</v>
      </c>
      <c r="AV174" s="116">
        <f t="shared" si="90"/>
        <v>0</v>
      </c>
      <c r="AW174" s="116">
        <f t="shared" si="91"/>
        <v>0</v>
      </c>
      <c r="AX174" s="116">
        <f t="shared" si="92"/>
        <v>0</v>
      </c>
      <c r="AY174" s="116">
        <f t="shared" si="93"/>
        <v>0</v>
      </c>
      <c r="AZ174" s="116">
        <f t="shared" si="94"/>
        <v>0</v>
      </c>
      <c r="BA174" s="116">
        <f t="shared" si="95"/>
        <v>0</v>
      </c>
      <c r="BB174" s="116">
        <f t="shared" si="96"/>
        <v>0</v>
      </c>
      <c r="BC174" s="116">
        <f t="shared" si="97"/>
        <v>0</v>
      </c>
      <c r="BD174" s="116">
        <f t="shared" si="98"/>
        <v>0</v>
      </c>
      <c r="BE174" s="116">
        <f t="shared" si="99"/>
        <v>0</v>
      </c>
      <c r="BF174" s="116">
        <f t="shared" si="100"/>
        <v>0</v>
      </c>
      <c r="BG174" s="116">
        <f t="shared" si="101"/>
        <v>0</v>
      </c>
      <c r="BH174" s="116">
        <f t="shared" si="102"/>
        <v>0</v>
      </c>
      <c r="BI174" s="116">
        <f t="shared" si="103"/>
        <v>0</v>
      </c>
      <c r="BJ174" s="116">
        <f t="shared" si="104"/>
        <v>0</v>
      </c>
      <c r="BK174" s="116">
        <f t="shared" si="105"/>
        <v>0</v>
      </c>
      <c r="BL174" s="116">
        <f t="shared" si="106"/>
        <v>0</v>
      </c>
      <c r="BM174" s="116">
        <f t="shared" si="107"/>
        <v>0</v>
      </c>
      <c r="BN174" s="116">
        <f t="shared" si="108"/>
        <v>0</v>
      </c>
      <c r="BO174" s="116">
        <f t="shared" si="109"/>
        <v>0</v>
      </c>
      <c r="BP174" s="116">
        <f t="shared" si="110"/>
        <v>0</v>
      </c>
      <c r="BQ174" s="116">
        <f t="shared" si="111"/>
        <v>0</v>
      </c>
      <c r="BR174" s="116">
        <f t="shared" si="112"/>
        <v>0</v>
      </c>
      <c r="BS174" s="116">
        <f t="shared" si="113"/>
        <v>0</v>
      </c>
    </row>
    <row r="175" spans="6:71">
      <c r="F175" s="109"/>
      <c r="J175" s="110" t="str">
        <f t="shared" si="89"/>
        <v>Transferts</v>
      </c>
      <c r="K175" s="116">
        <f>IF(MONTH($B175)=1,IF($G175=Paramètres!F$22,$D175,0),0)</f>
        <v>0</v>
      </c>
      <c r="L175" s="116">
        <f>IF(MONTH($B175)=2,IF($G175=Paramètres!$F$22,$D175,0),0)</f>
        <v>0</v>
      </c>
      <c r="M175" s="116">
        <f>IF(MONTH($B175)=3,IF($G175=Paramètres!$F$22,$D175,0),0)</f>
        <v>0</v>
      </c>
      <c r="N175" s="116">
        <f>IF(MONTH($B175)=4,IF($G175=Paramètres!$F$22,$D175,0),0)</f>
        <v>0</v>
      </c>
      <c r="O175" s="116">
        <f>IF(MONTH($B175)=5,IF($G175=Paramètres!$F$22,$D175,0),0)</f>
        <v>0</v>
      </c>
      <c r="P175" s="116">
        <f>IF(MONTH($B175)=6,IF($G175=Paramètres!$F$22,$D175,0),0)</f>
        <v>0</v>
      </c>
      <c r="Q175" s="116">
        <f>IF(MONTH($B175)=9,IF($G175=Paramètres!$F$22,$D175,0),0)</f>
        <v>0</v>
      </c>
      <c r="R175" s="116">
        <f>IF(MONTH($B175)=10,IF($G175=Paramètres!$F$22,$D175,0),0)</f>
        <v>0</v>
      </c>
      <c r="S175" s="116">
        <f>IF(MONTH($B175)=11,IF($G175=Paramètres!$F$22,$D175,0),0)</f>
        <v>0</v>
      </c>
      <c r="T175" s="116">
        <f>IF(MONTH($B175)=30,IF($G175=Paramètres!$F$22,$D175,0),0)</f>
        <v>0</v>
      </c>
      <c r="U175" s="116">
        <f>IF(MONTH($A175)=11,IF($G175=Paramètres!$D$22,$D175,0),0)</f>
        <v>0</v>
      </c>
      <c r="V175" s="116">
        <f>IF(MONTH($A175)=12,IF($G175=Paramètres!$D$22,$D175,0),0)</f>
        <v>0</v>
      </c>
      <c r="W175" s="116">
        <f>IF(MONTH($A175)=2,IF($G175=Paramètres!$D$22,$D175,0),0)</f>
        <v>0</v>
      </c>
      <c r="X175" s="116">
        <f>IF(MONTH($A175)=4,IF($G175=Paramètres!$D$22,$D175,0),0)</f>
        <v>0</v>
      </c>
      <c r="Y175" s="116">
        <f>IF($G175=Paramètres!D$21,$D175,0)</f>
        <v>0</v>
      </c>
      <c r="Z175" s="116">
        <f>IF($G175=Paramètres!D$24,$D175,0)</f>
        <v>0</v>
      </c>
      <c r="AA175" s="116">
        <f>IF($G175=Paramètres!D$23,$D175,0)</f>
        <v>0</v>
      </c>
      <c r="AB175" s="116">
        <f>IF($G175=Paramètres!D$25,$D175,0)</f>
        <v>0</v>
      </c>
      <c r="AC175" s="116">
        <f>IF($G175=Paramètres!D$26,$D175,0)</f>
        <v>0</v>
      </c>
      <c r="AD175" s="116">
        <f>IF($G175=Paramètres!D$27,$D175,0)</f>
        <v>0</v>
      </c>
      <c r="AE175" s="116">
        <f>IF($G175=Paramètres!D$28,$D175,0)</f>
        <v>0</v>
      </c>
      <c r="AF175" s="116">
        <f>IF($G175=Paramètres!D$29,$D175,0)</f>
        <v>0</v>
      </c>
      <c r="AG175" s="116">
        <f>IF($G175=Paramètres!E$21,$D175,0)</f>
        <v>0</v>
      </c>
      <c r="AH175" s="116">
        <f>IF($G175=Paramètres!E$22,$D175,0)</f>
        <v>0</v>
      </c>
      <c r="AI175" s="116">
        <f>IF($G175=Paramètres!E$23,$D175,0)</f>
        <v>0</v>
      </c>
      <c r="AJ175" s="116">
        <f>IF($G175=Paramètres!E$24,$D175,0)</f>
        <v>0</v>
      </c>
      <c r="AK175" s="116">
        <f>IF($G175=Paramètres!E$25,$D175,0)</f>
        <v>0</v>
      </c>
      <c r="AL175" s="116">
        <f>IF($G175=Paramètres!F$21,$D175,0)</f>
        <v>0</v>
      </c>
      <c r="AM175" s="116">
        <f>IF($G175=Paramètres!F$22,$D175,0)</f>
        <v>0</v>
      </c>
      <c r="AN175" s="116">
        <f>IF($G175=Paramètres!F$23,$D175,0)</f>
        <v>0</v>
      </c>
      <c r="AO175" s="116">
        <f>IF($G175=Paramètres!F$24,$D175,0)</f>
        <v>0</v>
      </c>
      <c r="AP175" s="116">
        <f t="shared" si="86"/>
        <v>0</v>
      </c>
      <c r="AQ175" s="116">
        <f t="shared" si="87"/>
        <v>0</v>
      </c>
      <c r="AR175" s="116">
        <f>IF($G175=Paramètres!I$21,$D175,0)</f>
        <v>0</v>
      </c>
      <c r="AS175" s="116">
        <f>IF($G175=Paramètres!I$22,$D175,0)</f>
        <v>0</v>
      </c>
      <c r="AT175" s="116">
        <f>IF($G175=Paramètres!I$23,$D175,0)</f>
        <v>0</v>
      </c>
      <c r="AU175" s="116">
        <f t="shared" si="88"/>
        <v>0</v>
      </c>
      <c r="AV175" s="116">
        <f t="shared" si="90"/>
        <v>0</v>
      </c>
      <c r="AW175" s="116">
        <f t="shared" si="91"/>
        <v>0</v>
      </c>
      <c r="AX175" s="116">
        <f t="shared" si="92"/>
        <v>0</v>
      </c>
      <c r="AY175" s="116">
        <f t="shared" si="93"/>
        <v>0</v>
      </c>
      <c r="AZ175" s="116">
        <f t="shared" si="94"/>
        <v>0</v>
      </c>
      <c r="BA175" s="116">
        <f t="shared" si="95"/>
        <v>0</v>
      </c>
      <c r="BB175" s="116">
        <f t="shared" si="96"/>
        <v>0</v>
      </c>
      <c r="BC175" s="116">
        <f t="shared" si="97"/>
        <v>0</v>
      </c>
      <c r="BD175" s="116">
        <f t="shared" si="98"/>
        <v>0</v>
      </c>
      <c r="BE175" s="116">
        <f t="shared" si="99"/>
        <v>0</v>
      </c>
      <c r="BF175" s="116">
        <f t="shared" si="100"/>
        <v>0</v>
      </c>
      <c r="BG175" s="116">
        <f t="shared" si="101"/>
        <v>0</v>
      </c>
      <c r="BH175" s="116">
        <f t="shared" si="102"/>
        <v>0</v>
      </c>
      <c r="BI175" s="116">
        <f t="shared" si="103"/>
        <v>0</v>
      </c>
      <c r="BJ175" s="116">
        <f t="shared" si="104"/>
        <v>0</v>
      </c>
      <c r="BK175" s="116">
        <f t="shared" si="105"/>
        <v>0</v>
      </c>
      <c r="BL175" s="116">
        <f t="shared" si="106"/>
        <v>0</v>
      </c>
      <c r="BM175" s="116">
        <f t="shared" si="107"/>
        <v>0</v>
      </c>
      <c r="BN175" s="116">
        <f t="shared" si="108"/>
        <v>0</v>
      </c>
      <c r="BO175" s="116">
        <f t="shared" si="109"/>
        <v>0</v>
      </c>
      <c r="BP175" s="116">
        <f t="shared" si="110"/>
        <v>0</v>
      </c>
      <c r="BQ175" s="116">
        <f t="shared" si="111"/>
        <v>0</v>
      </c>
      <c r="BR175" s="116">
        <f t="shared" si="112"/>
        <v>0</v>
      </c>
      <c r="BS175" s="116">
        <f t="shared" si="113"/>
        <v>0</v>
      </c>
    </row>
    <row r="176" spans="6:71">
      <c r="F176" s="109"/>
      <c r="J176" s="110" t="str">
        <f t="shared" si="89"/>
        <v>Transferts</v>
      </c>
      <c r="K176" s="116">
        <f>IF(MONTH($B176)=1,IF($G176=Paramètres!F$22,$D176,0),0)</f>
        <v>0</v>
      </c>
      <c r="L176" s="116">
        <f>IF(MONTH($B176)=2,IF($G176=Paramètres!$F$22,$D176,0),0)</f>
        <v>0</v>
      </c>
      <c r="M176" s="116">
        <f>IF(MONTH($B176)=3,IF($G176=Paramètres!$F$22,$D176,0),0)</f>
        <v>0</v>
      </c>
      <c r="N176" s="116">
        <f>IF(MONTH($B176)=4,IF($G176=Paramètres!$F$22,$D176,0),0)</f>
        <v>0</v>
      </c>
      <c r="O176" s="116">
        <f>IF(MONTH($B176)=5,IF($G176=Paramètres!$F$22,$D176,0),0)</f>
        <v>0</v>
      </c>
      <c r="P176" s="116">
        <f>IF(MONTH($B176)=6,IF($G176=Paramètres!$F$22,$D176,0),0)</f>
        <v>0</v>
      </c>
      <c r="Q176" s="116">
        <f>IF(MONTH($B176)=9,IF($G176=Paramètres!$F$22,$D176,0),0)</f>
        <v>0</v>
      </c>
      <c r="R176" s="116">
        <f>IF(MONTH($B176)=10,IF($G176=Paramètres!$F$22,$D176,0),0)</f>
        <v>0</v>
      </c>
      <c r="S176" s="116">
        <f>IF(MONTH($B176)=11,IF($G176=Paramètres!$F$22,$D176,0),0)</f>
        <v>0</v>
      </c>
      <c r="T176" s="116">
        <f>IF(MONTH($B176)=30,IF($G176=Paramètres!$F$22,$D176,0),0)</f>
        <v>0</v>
      </c>
      <c r="U176" s="116">
        <f>IF(MONTH($A176)=11,IF($G176=Paramètres!$D$22,$D176,0),0)</f>
        <v>0</v>
      </c>
      <c r="V176" s="116">
        <f>IF(MONTH($A176)=12,IF($G176=Paramètres!$D$22,$D176,0),0)</f>
        <v>0</v>
      </c>
      <c r="W176" s="116">
        <f>IF(MONTH($A176)=2,IF($G176=Paramètres!$D$22,$D176,0),0)</f>
        <v>0</v>
      </c>
      <c r="X176" s="116">
        <f>IF(MONTH($A176)=4,IF($G176=Paramètres!$D$22,$D176,0),0)</f>
        <v>0</v>
      </c>
      <c r="Y176" s="116">
        <f>IF($G176=Paramètres!D$21,$D176,0)</f>
        <v>0</v>
      </c>
      <c r="Z176" s="116">
        <f>IF($G176=Paramètres!D$24,$D176,0)</f>
        <v>0</v>
      </c>
      <c r="AA176" s="116">
        <f>IF($G176=Paramètres!D$23,$D176,0)</f>
        <v>0</v>
      </c>
      <c r="AB176" s="116">
        <f>IF($G176=Paramètres!D$25,$D176,0)</f>
        <v>0</v>
      </c>
      <c r="AC176" s="116">
        <f>IF($G176=Paramètres!D$26,$D176,0)</f>
        <v>0</v>
      </c>
      <c r="AD176" s="116">
        <f>IF($G176=Paramètres!D$27,$D176,0)</f>
        <v>0</v>
      </c>
      <c r="AE176" s="116">
        <f>IF($G176=Paramètres!D$28,$D176,0)</f>
        <v>0</v>
      </c>
      <c r="AF176" s="116">
        <f>IF($G176=Paramètres!D$29,$D176,0)</f>
        <v>0</v>
      </c>
      <c r="AG176" s="116">
        <f>IF($G176=Paramètres!E$21,$D176,0)</f>
        <v>0</v>
      </c>
      <c r="AH176" s="116">
        <f>IF($G176=Paramètres!E$22,$D176,0)</f>
        <v>0</v>
      </c>
      <c r="AI176" s="116">
        <f>IF($G176=Paramètres!E$23,$D176,0)</f>
        <v>0</v>
      </c>
      <c r="AJ176" s="116">
        <f>IF($G176=Paramètres!E$24,$D176,0)</f>
        <v>0</v>
      </c>
      <c r="AK176" s="116">
        <f>IF($G176=Paramètres!E$25,$D176,0)</f>
        <v>0</v>
      </c>
      <c r="AL176" s="116">
        <f>IF($G176=Paramètres!F$21,$D176,0)</f>
        <v>0</v>
      </c>
      <c r="AM176" s="116">
        <f>IF($G176=Paramètres!F$22,$D176,0)</f>
        <v>0</v>
      </c>
      <c r="AN176" s="116">
        <f>IF($G176=Paramètres!F$23,$D176,0)</f>
        <v>0</v>
      </c>
      <c r="AO176" s="116">
        <f>IF($G176=Paramètres!F$24,$D176,0)</f>
        <v>0</v>
      </c>
      <c r="AP176" s="116">
        <f t="shared" si="86"/>
        <v>0</v>
      </c>
      <c r="AQ176" s="116">
        <f t="shared" si="87"/>
        <v>0</v>
      </c>
      <c r="AR176" s="116">
        <f>IF($G176=Paramètres!I$21,$D176,0)</f>
        <v>0</v>
      </c>
      <c r="AS176" s="116">
        <f>IF($G176=Paramètres!I$22,$D176,0)</f>
        <v>0</v>
      </c>
      <c r="AT176" s="116">
        <f>IF($G176=Paramètres!I$23,$D176,0)</f>
        <v>0</v>
      </c>
      <c r="AU176" s="116">
        <f t="shared" si="88"/>
        <v>0</v>
      </c>
      <c r="AV176" s="116">
        <f t="shared" si="90"/>
        <v>0</v>
      </c>
      <c r="AW176" s="116">
        <f t="shared" si="91"/>
        <v>0</v>
      </c>
      <c r="AX176" s="116">
        <f t="shared" si="92"/>
        <v>0</v>
      </c>
      <c r="AY176" s="116">
        <f t="shared" si="93"/>
        <v>0</v>
      </c>
      <c r="AZ176" s="116">
        <f t="shared" si="94"/>
        <v>0</v>
      </c>
      <c r="BA176" s="116">
        <f t="shared" si="95"/>
        <v>0</v>
      </c>
      <c r="BB176" s="116">
        <f t="shared" si="96"/>
        <v>0</v>
      </c>
      <c r="BC176" s="116">
        <f t="shared" si="97"/>
        <v>0</v>
      </c>
      <c r="BD176" s="116">
        <f t="shared" si="98"/>
        <v>0</v>
      </c>
      <c r="BE176" s="116">
        <f t="shared" si="99"/>
        <v>0</v>
      </c>
      <c r="BF176" s="116">
        <f t="shared" si="100"/>
        <v>0</v>
      </c>
      <c r="BG176" s="116">
        <f t="shared" si="101"/>
        <v>0</v>
      </c>
      <c r="BH176" s="116">
        <f t="shared" si="102"/>
        <v>0</v>
      </c>
      <c r="BI176" s="116">
        <f t="shared" si="103"/>
        <v>0</v>
      </c>
      <c r="BJ176" s="116">
        <f t="shared" si="104"/>
        <v>0</v>
      </c>
      <c r="BK176" s="116">
        <f t="shared" si="105"/>
        <v>0</v>
      </c>
      <c r="BL176" s="116">
        <f t="shared" si="106"/>
        <v>0</v>
      </c>
      <c r="BM176" s="116">
        <f t="shared" si="107"/>
        <v>0</v>
      </c>
      <c r="BN176" s="116">
        <f t="shared" si="108"/>
        <v>0</v>
      </c>
      <c r="BO176" s="116">
        <f t="shared" si="109"/>
        <v>0</v>
      </c>
      <c r="BP176" s="116">
        <f t="shared" si="110"/>
        <v>0</v>
      </c>
      <c r="BQ176" s="116">
        <f t="shared" si="111"/>
        <v>0</v>
      </c>
      <c r="BR176" s="116">
        <f t="shared" si="112"/>
        <v>0</v>
      </c>
      <c r="BS176" s="116">
        <f t="shared" si="113"/>
        <v>0</v>
      </c>
    </row>
    <row r="177" spans="6:71">
      <c r="F177" s="109"/>
      <c r="J177" s="110" t="str">
        <f t="shared" si="89"/>
        <v>Transferts</v>
      </c>
      <c r="K177" s="116">
        <f>IF(MONTH($B177)=1,IF($G177=Paramètres!F$22,$D177,0),0)</f>
        <v>0</v>
      </c>
      <c r="L177" s="116">
        <f>IF(MONTH($B177)=2,IF($G177=Paramètres!$F$22,$D177,0),0)</f>
        <v>0</v>
      </c>
      <c r="M177" s="116">
        <f>IF(MONTH($B177)=3,IF($G177=Paramètres!$F$22,$D177,0),0)</f>
        <v>0</v>
      </c>
      <c r="N177" s="116">
        <f>IF(MONTH($B177)=4,IF($G177=Paramètres!$F$22,$D177,0),0)</f>
        <v>0</v>
      </c>
      <c r="O177" s="116">
        <f>IF(MONTH($B177)=5,IF($G177=Paramètres!$F$22,$D177,0),0)</f>
        <v>0</v>
      </c>
      <c r="P177" s="116">
        <f>IF(MONTH($B177)=6,IF($G177=Paramètres!$F$22,$D177,0),0)</f>
        <v>0</v>
      </c>
      <c r="Q177" s="116">
        <f>IF(MONTH($B177)=9,IF($G177=Paramètres!$F$22,$D177,0),0)</f>
        <v>0</v>
      </c>
      <c r="R177" s="116">
        <f>IF(MONTH($B177)=10,IF($G177=Paramètres!$F$22,$D177,0),0)</f>
        <v>0</v>
      </c>
      <c r="S177" s="116">
        <f>IF(MONTH($B177)=11,IF($G177=Paramètres!$F$22,$D177,0),0)</f>
        <v>0</v>
      </c>
      <c r="T177" s="116">
        <f>IF(MONTH($B177)=30,IF($G177=Paramètres!$F$22,$D177,0),0)</f>
        <v>0</v>
      </c>
      <c r="U177" s="116">
        <f>IF(MONTH($A177)=11,IF($G177=Paramètres!$D$22,$D177,0),0)</f>
        <v>0</v>
      </c>
      <c r="V177" s="116">
        <f>IF(MONTH($A177)=12,IF($G177=Paramètres!$D$22,$D177,0),0)</f>
        <v>0</v>
      </c>
      <c r="W177" s="116">
        <f>IF(MONTH($A177)=2,IF($G177=Paramètres!$D$22,$D177,0),0)</f>
        <v>0</v>
      </c>
      <c r="X177" s="116">
        <f>IF(MONTH($A177)=4,IF($G177=Paramètres!$D$22,$D177,0),0)</f>
        <v>0</v>
      </c>
      <c r="Y177" s="116">
        <f>IF($G177=Paramètres!D$21,$D177,0)</f>
        <v>0</v>
      </c>
      <c r="Z177" s="116">
        <f>IF($G177=Paramètres!D$24,$D177,0)</f>
        <v>0</v>
      </c>
      <c r="AA177" s="116">
        <f>IF($G177=Paramètres!D$23,$D177,0)</f>
        <v>0</v>
      </c>
      <c r="AB177" s="116">
        <f>IF($G177=Paramètres!D$25,$D177,0)</f>
        <v>0</v>
      </c>
      <c r="AC177" s="116">
        <f>IF($G177=Paramètres!D$26,$D177,0)</f>
        <v>0</v>
      </c>
      <c r="AD177" s="116">
        <f>IF($G177=Paramètres!D$27,$D177,0)</f>
        <v>0</v>
      </c>
      <c r="AE177" s="116">
        <f>IF($G177=Paramètres!D$28,$D177,0)</f>
        <v>0</v>
      </c>
      <c r="AF177" s="116">
        <f>IF($G177=Paramètres!D$29,$D177,0)</f>
        <v>0</v>
      </c>
      <c r="AG177" s="116">
        <f>IF($G177=Paramètres!E$21,$D177,0)</f>
        <v>0</v>
      </c>
      <c r="AH177" s="116">
        <f>IF($G177=Paramètres!E$22,$D177,0)</f>
        <v>0</v>
      </c>
      <c r="AI177" s="116">
        <f>IF($G177=Paramètres!E$23,$D177,0)</f>
        <v>0</v>
      </c>
      <c r="AJ177" s="116">
        <f>IF($G177=Paramètres!E$24,$D177,0)</f>
        <v>0</v>
      </c>
      <c r="AK177" s="116">
        <f>IF($G177=Paramètres!E$25,$D177,0)</f>
        <v>0</v>
      </c>
      <c r="AL177" s="116">
        <f>IF($G177=Paramètres!F$21,$D177,0)</f>
        <v>0</v>
      </c>
      <c r="AM177" s="116">
        <f>IF($G177=Paramètres!F$22,$D177,0)</f>
        <v>0</v>
      </c>
      <c r="AN177" s="116">
        <f>IF($G177=Paramètres!F$23,$D177,0)</f>
        <v>0</v>
      </c>
      <c r="AO177" s="116">
        <f>IF($G177=Paramètres!F$24,$D177,0)</f>
        <v>0</v>
      </c>
      <c r="AP177" s="116">
        <f t="shared" si="86"/>
        <v>0</v>
      </c>
      <c r="AQ177" s="116">
        <f t="shared" si="87"/>
        <v>0</v>
      </c>
      <c r="AR177" s="116">
        <f>IF($G177=Paramètres!I$21,$D177,0)</f>
        <v>0</v>
      </c>
      <c r="AS177" s="116">
        <f>IF($G177=Paramètres!I$22,$D177,0)</f>
        <v>0</v>
      </c>
      <c r="AT177" s="116">
        <f>IF($G177=Paramètres!I$23,$D177,0)</f>
        <v>0</v>
      </c>
      <c r="AU177" s="116">
        <f t="shared" si="88"/>
        <v>0</v>
      </c>
      <c r="AV177" s="116">
        <f t="shared" si="90"/>
        <v>0</v>
      </c>
      <c r="AW177" s="116">
        <f t="shared" si="91"/>
        <v>0</v>
      </c>
      <c r="AX177" s="116">
        <f t="shared" si="92"/>
        <v>0</v>
      </c>
      <c r="AY177" s="116">
        <f t="shared" si="93"/>
        <v>0</v>
      </c>
      <c r="AZ177" s="116">
        <f t="shared" si="94"/>
        <v>0</v>
      </c>
      <c r="BA177" s="116">
        <f t="shared" si="95"/>
        <v>0</v>
      </c>
      <c r="BB177" s="116">
        <f t="shared" si="96"/>
        <v>0</v>
      </c>
      <c r="BC177" s="116">
        <f t="shared" si="97"/>
        <v>0</v>
      </c>
      <c r="BD177" s="116">
        <f t="shared" si="98"/>
        <v>0</v>
      </c>
      <c r="BE177" s="116">
        <f t="shared" si="99"/>
        <v>0</v>
      </c>
      <c r="BF177" s="116">
        <f t="shared" si="100"/>
        <v>0</v>
      </c>
      <c r="BG177" s="116">
        <f t="shared" si="101"/>
        <v>0</v>
      </c>
      <c r="BH177" s="116">
        <f t="shared" si="102"/>
        <v>0</v>
      </c>
      <c r="BI177" s="116">
        <f t="shared" si="103"/>
        <v>0</v>
      </c>
      <c r="BJ177" s="116">
        <f t="shared" si="104"/>
        <v>0</v>
      </c>
      <c r="BK177" s="116">
        <f t="shared" si="105"/>
        <v>0</v>
      </c>
      <c r="BL177" s="116">
        <f t="shared" si="106"/>
        <v>0</v>
      </c>
      <c r="BM177" s="116">
        <f t="shared" si="107"/>
        <v>0</v>
      </c>
      <c r="BN177" s="116">
        <f t="shared" si="108"/>
        <v>0</v>
      </c>
      <c r="BO177" s="116">
        <f t="shared" si="109"/>
        <v>0</v>
      </c>
      <c r="BP177" s="116">
        <f t="shared" si="110"/>
        <v>0</v>
      </c>
      <c r="BQ177" s="116">
        <f t="shared" si="111"/>
        <v>0</v>
      </c>
      <c r="BR177" s="116">
        <f t="shared" si="112"/>
        <v>0</v>
      </c>
      <c r="BS177" s="116">
        <f t="shared" si="113"/>
        <v>0</v>
      </c>
    </row>
    <row r="178" spans="6:71">
      <c r="F178" s="109"/>
      <c r="J178" s="110" t="str">
        <f t="shared" si="89"/>
        <v>Transferts</v>
      </c>
      <c r="K178" s="116">
        <f>IF(MONTH($B178)=1,IF($G178=Paramètres!F$22,$D178,0),0)</f>
        <v>0</v>
      </c>
      <c r="L178" s="116">
        <f>IF(MONTH($B178)=2,IF($G178=Paramètres!$F$22,$D178,0),0)</f>
        <v>0</v>
      </c>
      <c r="M178" s="116">
        <f>IF(MONTH($B178)=3,IF($G178=Paramètres!$F$22,$D178,0),0)</f>
        <v>0</v>
      </c>
      <c r="N178" s="116">
        <f>IF(MONTH($B178)=4,IF($G178=Paramètres!$F$22,$D178,0),0)</f>
        <v>0</v>
      </c>
      <c r="O178" s="116">
        <f>IF(MONTH($B178)=5,IF($G178=Paramètres!$F$22,$D178,0),0)</f>
        <v>0</v>
      </c>
      <c r="P178" s="116">
        <f>IF(MONTH($B178)=6,IF($G178=Paramètres!$F$22,$D178,0),0)</f>
        <v>0</v>
      </c>
      <c r="Q178" s="116">
        <f>IF(MONTH($B178)=9,IF($G178=Paramètres!$F$22,$D178,0),0)</f>
        <v>0</v>
      </c>
      <c r="R178" s="116">
        <f>IF(MONTH($B178)=10,IF($G178=Paramètres!$F$22,$D178,0),0)</f>
        <v>0</v>
      </c>
      <c r="S178" s="116">
        <f>IF(MONTH($B178)=11,IF($G178=Paramètres!$F$22,$D178,0),0)</f>
        <v>0</v>
      </c>
      <c r="T178" s="116">
        <f>IF(MONTH($B178)=30,IF($G178=Paramètres!$F$22,$D178,0),0)</f>
        <v>0</v>
      </c>
      <c r="U178" s="116">
        <f>IF(MONTH($A178)=11,IF($G178=Paramètres!$D$22,$D178,0),0)</f>
        <v>0</v>
      </c>
      <c r="V178" s="116">
        <f>IF(MONTH($A178)=12,IF($G178=Paramètres!$D$22,$D178,0),0)</f>
        <v>0</v>
      </c>
      <c r="W178" s="116">
        <f>IF(MONTH($A178)=2,IF($G178=Paramètres!$D$22,$D178,0),0)</f>
        <v>0</v>
      </c>
      <c r="X178" s="116">
        <f>IF(MONTH($A178)=4,IF($G178=Paramètres!$D$22,$D178,0),0)</f>
        <v>0</v>
      </c>
      <c r="Y178" s="116">
        <f>IF($G178=Paramètres!D$21,$D178,0)</f>
        <v>0</v>
      </c>
      <c r="Z178" s="116">
        <f>IF($G178=Paramètres!D$24,$D178,0)</f>
        <v>0</v>
      </c>
      <c r="AA178" s="116">
        <f>IF($G178=Paramètres!D$23,$D178,0)</f>
        <v>0</v>
      </c>
      <c r="AB178" s="116">
        <f>IF($G178=Paramètres!D$25,$D178,0)</f>
        <v>0</v>
      </c>
      <c r="AC178" s="116">
        <f>IF($G178=Paramètres!D$26,$D178,0)</f>
        <v>0</v>
      </c>
      <c r="AD178" s="116">
        <f>IF($G178=Paramètres!D$27,$D178,0)</f>
        <v>0</v>
      </c>
      <c r="AE178" s="116">
        <f>IF($G178=Paramètres!D$28,$D178,0)</f>
        <v>0</v>
      </c>
      <c r="AF178" s="116">
        <f>IF($G178=Paramètres!D$29,$D178,0)</f>
        <v>0</v>
      </c>
      <c r="AG178" s="116">
        <f>IF($G178=Paramètres!E$21,$D178,0)</f>
        <v>0</v>
      </c>
      <c r="AH178" s="116">
        <f>IF($G178=Paramètres!E$22,$D178,0)</f>
        <v>0</v>
      </c>
      <c r="AI178" s="116">
        <f>IF($G178=Paramètres!E$23,$D178,0)</f>
        <v>0</v>
      </c>
      <c r="AJ178" s="116">
        <f>IF($G178=Paramètres!E$24,$D178,0)</f>
        <v>0</v>
      </c>
      <c r="AK178" s="116">
        <f>IF($G178=Paramètres!E$25,$D178,0)</f>
        <v>0</v>
      </c>
      <c r="AL178" s="116">
        <f>IF($G178=Paramètres!F$21,$D178,0)</f>
        <v>0</v>
      </c>
      <c r="AM178" s="116">
        <f>IF($G178=Paramètres!F$22,$D178,0)</f>
        <v>0</v>
      </c>
      <c r="AN178" s="116">
        <f>IF($G178=Paramètres!F$23,$D178,0)</f>
        <v>0</v>
      </c>
      <c r="AO178" s="116">
        <f>IF($G178=Paramètres!F$24,$D178,0)</f>
        <v>0</v>
      </c>
      <c r="AP178" s="116">
        <f t="shared" si="86"/>
        <v>0</v>
      </c>
      <c r="AQ178" s="116">
        <f t="shared" si="87"/>
        <v>0</v>
      </c>
      <c r="AR178" s="116">
        <f>IF($G178=Paramètres!I$21,$D178,0)</f>
        <v>0</v>
      </c>
      <c r="AS178" s="116">
        <f>IF($G178=Paramètres!I$22,$D178,0)</f>
        <v>0</v>
      </c>
      <c r="AT178" s="116">
        <f>IF($G178=Paramètres!I$23,$D178,0)</f>
        <v>0</v>
      </c>
      <c r="AU178" s="116">
        <f t="shared" si="88"/>
        <v>0</v>
      </c>
      <c r="AV178" s="116">
        <f t="shared" si="90"/>
        <v>0</v>
      </c>
      <c r="AW178" s="116">
        <f t="shared" si="91"/>
        <v>0</v>
      </c>
      <c r="AX178" s="116">
        <f t="shared" si="92"/>
        <v>0</v>
      </c>
      <c r="AY178" s="116">
        <f t="shared" si="93"/>
        <v>0</v>
      </c>
      <c r="AZ178" s="116">
        <f t="shared" si="94"/>
        <v>0</v>
      </c>
      <c r="BA178" s="116">
        <f t="shared" si="95"/>
        <v>0</v>
      </c>
      <c r="BB178" s="116">
        <f t="shared" si="96"/>
        <v>0</v>
      </c>
      <c r="BC178" s="116">
        <f t="shared" si="97"/>
        <v>0</v>
      </c>
      <c r="BD178" s="116">
        <f t="shared" si="98"/>
        <v>0</v>
      </c>
      <c r="BE178" s="116">
        <f t="shared" si="99"/>
        <v>0</v>
      </c>
      <c r="BF178" s="116">
        <f t="shared" si="100"/>
        <v>0</v>
      </c>
      <c r="BG178" s="116">
        <f t="shared" si="101"/>
        <v>0</v>
      </c>
      <c r="BH178" s="116">
        <f t="shared" si="102"/>
        <v>0</v>
      </c>
      <c r="BI178" s="116">
        <f t="shared" si="103"/>
        <v>0</v>
      </c>
      <c r="BJ178" s="116">
        <f t="shared" si="104"/>
        <v>0</v>
      </c>
      <c r="BK178" s="116">
        <f t="shared" si="105"/>
        <v>0</v>
      </c>
      <c r="BL178" s="116">
        <f t="shared" si="106"/>
        <v>0</v>
      </c>
      <c r="BM178" s="116">
        <f t="shared" si="107"/>
        <v>0</v>
      </c>
      <c r="BN178" s="116">
        <f t="shared" si="108"/>
        <v>0</v>
      </c>
      <c r="BO178" s="116">
        <f t="shared" si="109"/>
        <v>0</v>
      </c>
      <c r="BP178" s="116">
        <f t="shared" si="110"/>
        <v>0</v>
      </c>
      <c r="BQ178" s="116">
        <f t="shared" si="111"/>
        <v>0</v>
      </c>
      <c r="BR178" s="116">
        <f t="shared" si="112"/>
        <v>0</v>
      </c>
      <c r="BS178" s="116">
        <f t="shared" si="113"/>
        <v>0</v>
      </c>
    </row>
    <row r="179" spans="6:71">
      <c r="F179" s="109"/>
      <c r="J179" s="110" t="str">
        <f t="shared" si="89"/>
        <v>Transferts</v>
      </c>
      <c r="K179" s="116">
        <f>IF(MONTH($B179)=1,IF($G179=Paramètres!F$22,$D179,0),0)</f>
        <v>0</v>
      </c>
      <c r="L179" s="116">
        <f>IF(MONTH($B179)=2,IF($G179=Paramètres!$F$22,$D179,0),0)</f>
        <v>0</v>
      </c>
      <c r="M179" s="116">
        <f>IF(MONTH($B179)=3,IF($G179=Paramètres!$F$22,$D179,0),0)</f>
        <v>0</v>
      </c>
      <c r="N179" s="116">
        <f>IF(MONTH($B179)=4,IF($G179=Paramètres!$F$22,$D179,0),0)</f>
        <v>0</v>
      </c>
      <c r="O179" s="116">
        <f>IF(MONTH($B179)=5,IF($G179=Paramètres!$F$22,$D179,0),0)</f>
        <v>0</v>
      </c>
      <c r="P179" s="116">
        <f>IF(MONTH($B179)=6,IF($G179=Paramètres!$F$22,$D179,0),0)</f>
        <v>0</v>
      </c>
      <c r="Q179" s="116">
        <f>IF(MONTH($B179)=9,IF($G179=Paramètres!$F$22,$D179,0),0)</f>
        <v>0</v>
      </c>
      <c r="R179" s="116">
        <f>IF(MONTH($B179)=10,IF($G179=Paramètres!$F$22,$D179,0),0)</f>
        <v>0</v>
      </c>
      <c r="S179" s="116">
        <f>IF(MONTH($B179)=11,IF($G179=Paramètres!$F$22,$D179,0),0)</f>
        <v>0</v>
      </c>
      <c r="T179" s="116">
        <f>IF(MONTH($B179)=30,IF($G179=Paramètres!$F$22,$D179,0),0)</f>
        <v>0</v>
      </c>
      <c r="U179" s="116">
        <f>IF(MONTH($A179)=11,IF($G179=Paramètres!$D$22,$D179,0),0)</f>
        <v>0</v>
      </c>
      <c r="V179" s="116">
        <f>IF(MONTH($A179)=12,IF($G179=Paramètres!$D$22,$D179,0),0)</f>
        <v>0</v>
      </c>
      <c r="W179" s="116">
        <f>IF(MONTH($A179)=2,IF($G179=Paramètres!$D$22,$D179,0),0)</f>
        <v>0</v>
      </c>
      <c r="X179" s="116">
        <f>IF(MONTH($A179)=4,IF($G179=Paramètres!$D$22,$D179,0),0)</f>
        <v>0</v>
      </c>
      <c r="Y179" s="116">
        <f>IF($G179=Paramètres!D$21,$D179,0)</f>
        <v>0</v>
      </c>
      <c r="Z179" s="116">
        <f>IF($G179=Paramètres!D$24,$D179,0)</f>
        <v>0</v>
      </c>
      <c r="AA179" s="116">
        <f>IF($G179=Paramètres!D$23,$D179,0)</f>
        <v>0</v>
      </c>
      <c r="AB179" s="116">
        <f>IF($G179=Paramètres!D$25,$D179,0)</f>
        <v>0</v>
      </c>
      <c r="AC179" s="116">
        <f>IF($G179=Paramètres!D$26,$D179,0)</f>
        <v>0</v>
      </c>
      <c r="AD179" s="116">
        <f>IF($G179=Paramètres!D$27,$D179,0)</f>
        <v>0</v>
      </c>
      <c r="AE179" s="116">
        <f>IF($G179=Paramètres!D$28,$D179,0)</f>
        <v>0</v>
      </c>
      <c r="AF179" s="116">
        <f>IF($G179=Paramètres!D$29,$D179,0)</f>
        <v>0</v>
      </c>
      <c r="AG179" s="116">
        <f>IF($G179=Paramètres!E$21,$D179,0)</f>
        <v>0</v>
      </c>
      <c r="AH179" s="116">
        <f>IF($G179=Paramètres!E$22,$D179,0)</f>
        <v>0</v>
      </c>
      <c r="AI179" s="116">
        <f>IF($G179=Paramètres!E$23,$D179,0)</f>
        <v>0</v>
      </c>
      <c r="AJ179" s="116">
        <f>IF($G179=Paramètres!E$24,$D179,0)</f>
        <v>0</v>
      </c>
      <c r="AK179" s="116">
        <f>IF($G179=Paramètres!E$25,$D179,0)</f>
        <v>0</v>
      </c>
      <c r="AL179" s="116">
        <f>IF($G179=Paramètres!F$21,$D179,0)</f>
        <v>0</v>
      </c>
      <c r="AM179" s="116">
        <f>IF($G179=Paramètres!F$22,$D179,0)</f>
        <v>0</v>
      </c>
      <c r="AN179" s="116">
        <f>IF($G179=Paramètres!F$23,$D179,0)</f>
        <v>0</v>
      </c>
      <c r="AO179" s="116">
        <f>IF($G179=Paramètres!F$24,$D179,0)</f>
        <v>0</v>
      </c>
      <c r="AP179" s="116">
        <f t="shared" si="86"/>
        <v>0</v>
      </c>
      <c r="AQ179" s="116">
        <f t="shared" si="87"/>
        <v>0</v>
      </c>
      <c r="AR179" s="116">
        <f>IF($G179=Paramètres!I$21,$D179,0)</f>
        <v>0</v>
      </c>
      <c r="AS179" s="116">
        <f>IF($G179=Paramètres!I$22,$D179,0)</f>
        <v>0</v>
      </c>
      <c r="AT179" s="116">
        <f>IF($G179=Paramètres!I$23,$D179,0)</f>
        <v>0</v>
      </c>
      <c r="AU179" s="116">
        <f t="shared" si="88"/>
        <v>0</v>
      </c>
      <c r="AV179" s="116">
        <f t="shared" si="90"/>
        <v>0</v>
      </c>
      <c r="AW179" s="116">
        <f t="shared" si="91"/>
        <v>0</v>
      </c>
      <c r="AX179" s="116">
        <f t="shared" si="92"/>
        <v>0</v>
      </c>
      <c r="AY179" s="116">
        <f t="shared" si="93"/>
        <v>0</v>
      </c>
      <c r="AZ179" s="116">
        <f t="shared" si="94"/>
        <v>0</v>
      </c>
      <c r="BA179" s="116">
        <f t="shared" si="95"/>
        <v>0</v>
      </c>
      <c r="BB179" s="116">
        <f t="shared" si="96"/>
        <v>0</v>
      </c>
      <c r="BC179" s="116">
        <f t="shared" si="97"/>
        <v>0</v>
      </c>
      <c r="BD179" s="116">
        <f t="shared" si="98"/>
        <v>0</v>
      </c>
      <c r="BE179" s="116">
        <f t="shared" si="99"/>
        <v>0</v>
      </c>
      <c r="BF179" s="116">
        <f t="shared" si="100"/>
        <v>0</v>
      </c>
      <c r="BG179" s="116">
        <f t="shared" si="101"/>
        <v>0</v>
      </c>
      <c r="BH179" s="116">
        <f t="shared" si="102"/>
        <v>0</v>
      </c>
      <c r="BI179" s="116">
        <f t="shared" si="103"/>
        <v>0</v>
      </c>
      <c r="BJ179" s="116">
        <f t="shared" si="104"/>
        <v>0</v>
      </c>
      <c r="BK179" s="116">
        <f t="shared" si="105"/>
        <v>0</v>
      </c>
      <c r="BL179" s="116">
        <f t="shared" si="106"/>
        <v>0</v>
      </c>
      <c r="BM179" s="116">
        <f t="shared" si="107"/>
        <v>0</v>
      </c>
      <c r="BN179" s="116">
        <f t="shared" si="108"/>
        <v>0</v>
      </c>
      <c r="BO179" s="116">
        <f t="shared" si="109"/>
        <v>0</v>
      </c>
      <c r="BP179" s="116">
        <f t="shared" si="110"/>
        <v>0</v>
      </c>
      <c r="BQ179" s="116">
        <f t="shared" si="111"/>
        <v>0</v>
      </c>
      <c r="BR179" s="116">
        <f t="shared" si="112"/>
        <v>0</v>
      </c>
      <c r="BS179" s="116">
        <f t="shared" si="113"/>
        <v>0</v>
      </c>
    </row>
    <row r="180" spans="6:71">
      <c r="F180" s="109"/>
      <c r="J180" s="110" t="str">
        <f t="shared" si="89"/>
        <v>Transferts</v>
      </c>
      <c r="K180" s="116">
        <f>IF(MONTH($B180)=1,IF($G180=Paramètres!F$22,$D180,0),0)</f>
        <v>0</v>
      </c>
      <c r="L180" s="116">
        <f>IF(MONTH($B180)=2,IF($G180=Paramètres!$F$22,$D180,0),0)</f>
        <v>0</v>
      </c>
      <c r="M180" s="116">
        <f>IF(MONTH($B180)=3,IF($G180=Paramètres!$F$22,$D180,0),0)</f>
        <v>0</v>
      </c>
      <c r="N180" s="116">
        <f>IF(MONTH($B180)=4,IF($G180=Paramètres!$F$22,$D180,0),0)</f>
        <v>0</v>
      </c>
      <c r="O180" s="116">
        <f>IF(MONTH($B180)=5,IF($G180=Paramètres!$F$22,$D180,0),0)</f>
        <v>0</v>
      </c>
      <c r="P180" s="116">
        <f>IF(MONTH($B180)=6,IF($G180=Paramètres!$F$22,$D180,0),0)</f>
        <v>0</v>
      </c>
      <c r="Q180" s="116">
        <f>IF(MONTH($B180)=9,IF($G180=Paramètres!$F$22,$D180,0),0)</f>
        <v>0</v>
      </c>
      <c r="R180" s="116">
        <f>IF(MONTH($B180)=10,IF($G180=Paramètres!$F$22,$D180,0),0)</f>
        <v>0</v>
      </c>
      <c r="S180" s="116">
        <f>IF(MONTH($B180)=11,IF($G180=Paramètres!$F$22,$D180,0),0)</f>
        <v>0</v>
      </c>
      <c r="T180" s="116">
        <f>IF(MONTH($B180)=30,IF($G180=Paramètres!$F$22,$D180,0),0)</f>
        <v>0</v>
      </c>
      <c r="U180" s="116">
        <f>IF(MONTH($A180)=11,IF($G180=Paramètres!$D$22,$D180,0),0)</f>
        <v>0</v>
      </c>
      <c r="V180" s="116">
        <f>IF(MONTH($A180)=12,IF($G180=Paramètres!$D$22,$D180,0),0)</f>
        <v>0</v>
      </c>
      <c r="W180" s="116">
        <f>IF(MONTH($A180)=2,IF($G180=Paramètres!$D$22,$D180,0),0)</f>
        <v>0</v>
      </c>
      <c r="X180" s="116">
        <f>IF(MONTH($A180)=4,IF($G180=Paramètres!$D$22,$D180,0),0)</f>
        <v>0</v>
      </c>
      <c r="Y180" s="116">
        <f>IF($G180=Paramètres!D$21,$D180,0)</f>
        <v>0</v>
      </c>
      <c r="Z180" s="116">
        <f>IF($G180=Paramètres!D$24,$D180,0)</f>
        <v>0</v>
      </c>
      <c r="AA180" s="116">
        <f>IF($G180=Paramètres!D$23,$D180,0)</f>
        <v>0</v>
      </c>
      <c r="AB180" s="116">
        <f>IF($G180=Paramètres!D$25,$D180,0)</f>
        <v>0</v>
      </c>
      <c r="AC180" s="116">
        <f>IF($G180=Paramètres!D$26,$D180,0)</f>
        <v>0</v>
      </c>
      <c r="AD180" s="116">
        <f>IF($G180=Paramètres!D$27,$D180,0)</f>
        <v>0</v>
      </c>
      <c r="AE180" s="116">
        <f>IF($G180=Paramètres!D$28,$D180,0)</f>
        <v>0</v>
      </c>
      <c r="AF180" s="116">
        <f>IF($G180=Paramètres!D$29,$D180,0)</f>
        <v>0</v>
      </c>
      <c r="AG180" s="116">
        <f>IF($G180=Paramètres!E$21,$D180,0)</f>
        <v>0</v>
      </c>
      <c r="AH180" s="116">
        <f>IF($G180=Paramètres!E$22,$D180,0)</f>
        <v>0</v>
      </c>
      <c r="AI180" s="116">
        <f>IF($G180=Paramètres!E$23,$D180,0)</f>
        <v>0</v>
      </c>
      <c r="AJ180" s="116">
        <f>IF($G180=Paramètres!E$24,$D180,0)</f>
        <v>0</v>
      </c>
      <c r="AK180" s="116">
        <f>IF($G180=Paramètres!E$25,$D180,0)</f>
        <v>0</v>
      </c>
      <c r="AL180" s="116">
        <f>IF($G180=Paramètres!F$21,$D180,0)</f>
        <v>0</v>
      </c>
      <c r="AM180" s="116">
        <f>IF($G180=Paramètres!F$22,$D180,0)</f>
        <v>0</v>
      </c>
      <c r="AN180" s="116">
        <f>IF($G180=Paramètres!F$23,$D180,0)</f>
        <v>0</v>
      </c>
      <c r="AO180" s="116">
        <f>IF($G180=Paramètres!F$24,$D180,0)</f>
        <v>0</v>
      </c>
      <c r="AP180" s="116">
        <f t="shared" si="86"/>
        <v>0</v>
      </c>
      <c r="AQ180" s="116">
        <f t="shared" si="87"/>
        <v>0</v>
      </c>
      <c r="AR180" s="116">
        <f>IF($G180=Paramètres!I$21,$D180,0)</f>
        <v>0</v>
      </c>
      <c r="AS180" s="116">
        <f>IF($G180=Paramètres!I$22,$D180,0)</f>
        <v>0</v>
      </c>
      <c r="AT180" s="116">
        <f>IF($G180=Paramètres!I$23,$D180,0)</f>
        <v>0</v>
      </c>
      <c r="AU180" s="116">
        <f t="shared" si="88"/>
        <v>0</v>
      </c>
      <c r="AV180" s="116">
        <f t="shared" si="90"/>
        <v>0</v>
      </c>
      <c r="AW180" s="116">
        <f t="shared" si="91"/>
        <v>0</v>
      </c>
      <c r="AX180" s="116">
        <f t="shared" si="92"/>
        <v>0</v>
      </c>
      <c r="AY180" s="116">
        <f t="shared" si="93"/>
        <v>0</v>
      </c>
      <c r="AZ180" s="116">
        <f t="shared" si="94"/>
        <v>0</v>
      </c>
      <c r="BA180" s="116">
        <f t="shared" si="95"/>
        <v>0</v>
      </c>
      <c r="BB180" s="116">
        <f t="shared" si="96"/>
        <v>0</v>
      </c>
      <c r="BC180" s="116">
        <f t="shared" si="97"/>
        <v>0</v>
      </c>
      <c r="BD180" s="116">
        <f t="shared" si="98"/>
        <v>0</v>
      </c>
      <c r="BE180" s="116">
        <f t="shared" si="99"/>
        <v>0</v>
      </c>
      <c r="BF180" s="116">
        <f t="shared" si="100"/>
        <v>0</v>
      </c>
      <c r="BG180" s="116">
        <f t="shared" si="101"/>
        <v>0</v>
      </c>
      <c r="BH180" s="116">
        <f t="shared" si="102"/>
        <v>0</v>
      </c>
      <c r="BI180" s="116">
        <f t="shared" si="103"/>
        <v>0</v>
      </c>
      <c r="BJ180" s="116">
        <f t="shared" si="104"/>
        <v>0</v>
      </c>
      <c r="BK180" s="116">
        <f t="shared" si="105"/>
        <v>0</v>
      </c>
      <c r="BL180" s="116">
        <f t="shared" si="106"/>
        <v>0</v>
      </c>
      <c r="BM180" s="116">
        <f t="shared" si="107"/>
        <v>0</v>
      </c>
      <c r="BN180" s="116">
        <f t="shared" si="108"/>
        <v>0</v>
      </c>
      <c r="BO180" s="116">
        <f t="shared" si="109"/>
        <v>0</v>
      </c>
      <c r="BP180" s="116">
        <f t="shared" si="110"/>
        <v>0</v>
      </c>
      <c r="BQ180" s="116">
        <f t="shared" si="111"/>
        <v>0</v>
      </c>
      <c r="BR180" s="116">
        <f t="shared" si="112"/>
        <v>0</v>
      </c>
      <c r="BS180" s="116">
        <f t="shared" si="113"/>
        <v>0</v>
      </c>
    </row>
    <row r="181" spans="6:71">
      <c r="F181" s="109"/>
      <c r="J181" s="110" t="str">
        <f t="shared" si="89"/>
        <v>Transferts</v>
      </c>
      <c r="K181" s="116">
        <f>IF(MONTH($B181)=1,IF($G181=Paramètres!F$22,$D181,0),0)</f>
        <v>0</v>
      </c>
      <c r="L181" s="116">
        <f>IF(MONTH($B181)=2,IF($G181=Paramètres!$F$22,$D181,0),0)</f>
        <v>0</v>
      </c>
      <c r="M181" s="116">
        <f>IF(MONTH($B181)=3,IF($G181=Paramètres!$F$22,$D181,0),0)</f>
        <v>0</v>
      </c>
      <c r="N181" s="116">
        <f>IF(MONTH($B181)=4,IF($G181=Paramètres!$F$22,$D181,0),0)</f>
        <v>0</v>
      </c>
      <c r="O181" s="116">
        <f>IF(MONTH($B181)=5,IF($G181=Paramètres!$F$22,$D181,0),0)</f>
        <v>0</v>
      </c>
      <c r="P181" s="116">
        <f>IF(MONTH($B181)=6,IF($G181=Paramètres!$F$22,$D181,0),0)</f>
        <v>0</v>
      </c>
      <c r="Q181" s="116">
        <f>IF(MONTH($B181)=9,IF($G181=Paramètres!$F$22,$D181,0),0)</f>
        <v>0</v>
      </c>
      <c r="R181" s="116">
        <f>IF(MONTH($B181)=10,IF($G181=Paramètres!$F$22,$D181,0),0)</f>
        <v>0</v>
      </c>
      <c r="S181" s="116">
        <f>IF(MONTH($B181)=11,IF($G181=Paramètres!$F$22,$D181,0),0)</f>
        <v>0</v>
      </c>
      <c r="T181" s="116">
        <f>IF(MONTH($B181)=30,IF($G181=Paramètres!$F$22,$D181,0),0)</f>
        <v>0</v>
      </c>
      <c r="U181" s="116">
        <f>IF(MONTH($A181)=11,IF($G181=Paramètres!$D$22,$D181,0),0)</f>
        <v>0</v>
      </c>
      <c r="V181" s="116">
        <f>IF(MONTH($A181)=12,IF($G181=Paramètres!$D$22,$D181,0),0)</f>
        <v>0</v>
      </c>
      <c r="W181" s="116">
        <f>IF(MONTH($A181)=2,IF($G181=Paramètres!$D$22,$D181,0),0)</f>
        <v>0</v>
      </c>
      <c r="X181" s="116">
        <f>IF(MONTH($A181)=4,IF($G181=Paramètres!$D$22,$D181,0),0)</f>
        <v>0</v>
      </c>
      <c r="Y181" s="116">
        <f>IF($G181=Paramètres!D$21,$D181,0)</f>
        <v>0</v>
      </c>
      <c r="Z181" s="116">
        <f>IF($G181=Paramètres!D$24,$D181,0)</f>
        <v>0</v>
      </c>
      <c r="AA181" s="116">
        <f>IF($G181=Paramètres!D$23,$D181,0)</f>
        <v>0</v>
      </c>
      <c r="AB181" s="116">
        <f>IF($G181=Paramètres!D$25,$D181,0)</f>
        <v>0</v>
      </c>
      <c r="AC181" s="116">
        <f>IF($G181=Paramètres!D$26,$D181,0)</f>
        <v>0</v>
      </c>
      <c r="AD181" s="116">
        <f>IF($G181=Paramètres!D$27,$D181,0)</f>
        <v>0</v>
      </c>
      <c r="AE181" s="116">
        <f>IF($G181=Paramètres!D$28,$D181,0)</f>
        <v>0</v>
      </c>
      <c r="AF181" s="116">
        <f>IF($G181=Paramètres!D$29,$D181,0)</f>
        <v>0</v>
      </c>
      <c r="AG181" s="116">
        <f>IF($G181=Paramètres!E$21,$D181,0)</f>
        <v>0</v>
      </c>
      <c r="AH181" s="116">
        <f>IF($G181=Paramètres!E$22,$D181,0)</f>
        <v>0</v>
      </c>
      <c r="AI181" s="116">
        <f>IF($G181=Paramètres!E$23,$D181,0)</f>
        <v>0</v>
      </c>
      <c r="AJ181" s="116">
        <f>IF($G181=Paramètres!E$24,$D181,0)</f>
        <v>0</v>
      </c>
      <c r="AK181" s="116">
        <f>IF($G181=Paramètres!E$25,$D181,0)</f>
        <v>0</v>
      </c>
      <c r="AL181" s="116">
        <f>IF($G181=Paramètres!F$21,$D181,0)</f>
        <v>0</v>
      </c>
      <c r="AM181" s="116">
        <f>IF($G181=Paramètres!F$22,$D181,0)</f>
        <v>0</v>
      </c>
      <c r="AN181" s="116">
        <f>IF($G181=Paramètres!F$23,$D181,0)</f>
        <v>0</v>
      </c>
      <c r="AO181" s="116">
        <f>IF($G181=Paramètres!F$24,$D181,0)</f>
        <v>0</v>
      </c>
      <c r="AP181" s="116">
        <f t="shared" si="86"/>
        <v>0</v>
      </c>
      <c r="AQ181" s="116">
        <f t="shared" si="87"/>
        <v>0</v>
      </c>
      <c r="AR181" s="116">
        <f>IF($G181=Paramètres!I$21,$D181,0)</f>
        <v>0</v>
      </c>
      <c r="AS181" s="116">
        <f>IF($G181=Paramètres!I$22,$D181,0)</f>
        <v>0</v>
      </c>
      <c r="AT181" s="116">
        <f>IF($G181=Paramètres!I$23,$D181,0)</f>
        <v>0</v>
      </c>
      <c r="AU181" s="116">
        <f t="shared" si="88"/>
        <v>0</v>
      </c>
      <c r="AV181" s="116">
        <f t="shared" si="90"/>
        <v>0</v>
      </c>
      <c r="AW181" s="116">
        <f t="shared" si="91"/>
        <v>0</v>
      </c>
      <c r="AX181" s="116">
        <f t="shared" si="92"/>
        <v>0</v>
      </c>
      <c r="AY181" s="116">
        <f t="shared" si="93"/>
        <v>0</v>
      </c>
      <c r="AZ181" s="116">
        <f t="shared" si="94"/>
        <v>0</v>
      </c>
      <c r="BA181" s="116">
        <f t="shared" si="95"/>
        <v>0</v>
      </c>
      <c r="BB181" s="116">
        <f t="shared" si="96"/>
        <v>0</v>
      </c>
      <c r="BC181" s="116">
        <f t="shared" si="97"/>
        <v>0</v>
      </c>
      <c r="BD181" s="116">
        <f t="shared" si="98"/>
        <v>0</v>
      </c>
      <c r="BE181" s="116">
        <f t="shared" si="99"/>
        <v>0</v>
      </c>
      <c r="BF181" s="116">
        <f t="shared" si="100"/>
        <v>0</v>
      </c>
      <c r="BG181" s="116">
        <f t="shared" si="101"/>
        <v>0</v>
      </c>
      <c r="BH181" s="116">
        <f t="shared" si="102"/>
        <v>0</v>
      </c>
      <c r="BI181" s="116">
        <f t="shared" si="103"/>
        <v>0</v>
      </c>
      <c r="BJ181" s="116">
        <f t="shared" si="104"/>
        <v>0</v>
      </c>
      <c r="BK181" s="116">
        <f t="shared" si="105"/>
        <v>0</v>
      </c>
      <c r="BL181" s="116">
        <f t="shared" si="106"/>
        <v>0</v>
      </c>
      <c r="BM181" s="116">
        <f t="shared" si="107"/>
        <v>0</v>
      </c>
      <c r="BN181" s="116">
        <f t="shared" si="108"/>
        <v>0</v>
      </c>
      <c r="BO181" s="116">
        <f t="shared" si="109"/>
        <v>0</v>
      </c>
      <c r="BP181" s="116">
        <f t="shared" si="110"/>
        <v>0</v>
      </c>
      <c r="BQ181" s="116">
        <f t="shared" si="111"/>
        <v>0</v>
      </c>
      <c r="BR181" s="116">
        <f t="shared" si="112"/>
        <v>0</v>
      </c>
      <c r="BS181" s="116">
        <f t="shared" si="113"/>
        <v>0</v>
      </c>
    </row>
    <row r="182" spans="6:71">
      <c r="F182" s="109"/>
      <c r="J182" s="110" t="str">
        <f t="shared" si="89"/>
        <v>Transferts</v>
      </c>
      <c r="K182" s="116">
        <f>IF(MONTH($B182)=1,IF($G182=Paramètres!F$22,$D182,0),0)</f>
        <v>0</v>
      </c>
      <c r="L182" s="116">
        <f>IF(MONTH($B182)=2,IF($G182=Paramètres!$F$22,$D182,0),0)</f>
        <v>0</v>
      </c>
      <c r="M182" s="116">
        <f>IF(MONTH($B182)=3,IF($G182=Paramètres!$F$22,$D182,0),0)</f>
        <v>0</v>
      </c>
      <c r="N182" s="116">
        <f>IF(MONTH($B182)=4,IF($G182=Paramètres!$F$22,$D182,0),0)</f>
        <v>0</v>
      </c>
      <c r="O182" s="116">
        <f>IF(MONTH($B182)=5,IF($G182=Paramètres!$F$22,$D182,0),0)</f>
        <v>0</v>
      </c>
      <c r="P182" s="116">
        <f>IF(MONTH($B182)=6,IF($G182=Paramètres!$F$22,$D182,0),0)</f>
        <v>0</v>
      </c>
      <c r="Q182" s="116">
        <f>IF(MONTH($B182)=9,IF($G182=Paramètres!$F$22,$D182,0),0)</f>
        <v>0</v>
      </c>
      <c r="R182" s="116">
        <f>IF(MONTH($B182)=10,IF($G182=Paramètres!$F$22,$D182,0),0)</f>
        <v>0</v>
      </c>
      <c r="S182" s="116">
        <f>IF(MONTH($B182)=11,IF($G182=Paramètres!$F$22,$D182,0),0)</f>
        <v>0</v>
      </c>
      <c r="T182" s="116">
        <f>IF(MONTH($B182)=30,IF($G182=Paramètres!$F$22,$D182,0),0)</f>
        <v>0</v>
      </c>
      <c r="U182" s="116">
        <f>IF(MONTH($A182)=11,IF($G182=Paramètres!$D$22,$D182,0),0)</f>
        <v>0</v>
      </c>
      <c r="V182" s="116">
        <f>IF(MONTH($A182)=12,IF($G182=Paramètres!$D$22,$D182,0),0)</f>
        <v>0</v>
      </c>
      <c r="W182" s="116">
        <f>IF(MONTH($A182)=2,IF($G182=Paramètres!$D$22,$D182,0),0)</f>
        <v>0</v>
      </c>
      <c r="X182" s="116">
        <f>IF(MONTH($A182)=4,IF($G182=Paramètres!$D$22,$D182,0),0)</f>
        <v>0</v>
      </c>
      <c r="Y182" s="116">
        <f>IF($G182=Paramètres!D$21,$D182,0)</f>
        <v>0</v>
      </c>
      <c r="Z182" s="116">
        <f>IF($G182=Paramètres!D$24,$D182,0)</f>
        <v>0</v>
      </c>
      <c r="AA182" s="116">
        <f>IF($G182=Paramètres!D$23,$D182,0)</f>
        <v>0</v>
      </c>
      <c r="AB182" s="116">
        <f>IF($G182=Paramètres!D$25,$D182,0)</f>
        <v>0</v>
      </c>
      <c r="AC182" s="116">
        <f>IF($G182=Paramètres!D$26,$D182,0)</f>
        <v>0</v>
      </c>
      <c r="AD182" s="116">
        <f>IF($G182=Paramètres!D$27,$D182,0)</f>
        <v>0</v>
      </c>
      <c r="AE182" s="116">
        <f>IF($G182=Paramètres!D$28,$D182,0)</f>
        <v>0</v>
      </c>
      <c r="AF182" s="116">
        <f>IF($G182=Paramètres!D$29,$D182,0)</f>
        <v>0</v>
      </c>
      <c r="AG182" s="116">
        <f>IF($G182=Paramètres!E$21,$D182,0)</f>
        <v>0</v>
      </c>
      <c r="AH182" s="116">
        <f>IF($G182=Paramètres!E$22,$D182,0)</f>
        <v>0</v>
      </c>
      <c r="AI182" s="116">
        <f>IF($G182=Paramètres!E$23,$D182,0)</f>
        <v>0</v>
      </c>
      <c r="AJ182" s="116">
        <f>IF($G182=Paramètres!E$24,$D182,0)</f>
        <v>0</v>
      </c>
      <c r="AK182" s="116">
        <f>IF($G182=Paramètres!E$25,$D182,0)</f>
        <v>0</v>
      </c>
      <c r="AL182" s="116">
        <f>IF($G182=Paramètres!F$21,$D182,0)</f>
        <v>0</v>
      </c>
      <c r="AM182" s="116">
        <f>IF($G182=Paramètres!F$22,$D182,0)</f>
        <v>0</v>
      </c>
      <c r="AN182" s="116">
        <f>IF($G182=Paramètres!F$23,$D182,0)</f>
        <v>0</v>
      </c>
      <c r="AO182" s="116">
        <f>IF($G182=Paramètres!F$24,$D182,0)</f>
        <v>0</v>
      </c>
      <c r="AP182" s="116">
        <f t="shared" si="86"/>
        <v>0</v>
      </c>
      <c r="AQ182" s="116">
        <f t="shared" si="87"/>
        <v>0</v>
      </c>
      <c r="AR182" s="116">
        <f>IF($G182=Paramètres!I$21,$D182,0)</f>
        <v>0</v>
      </c>
      <c r="AS182" s="116">
        <f>IF($G182=Paramètres!I$22,$D182,0)</f>
        <v>0</v>
      </c>
      <c r="AT182" s="116">
        <f>IF($G182=Paramètres!I$23,$D182,0)</f>
        <v>0</v>
      </c>
      <c r="AU182" s="116">
        <f t="shared" si="88"/>
        <v>0</v>
      </c>
      <c r="AV182" s="116">
        <f t="shared" si="90"/>
        <v>0</v>
      </c>
      <c r="AW182" s="116">
        <f t="shared" si="91"/>
        <v>0</v>
      </c>
      <c r="AX182" s="116">
        <f t="shared" si="92"/>
        <v>0</v>
      </c>
      <c r="AY182" s="116">
        <f t="shared" si="93"/>
        <v>0</v>
      </c>
      <c r="AZ182" s="116">
        <f t="shared" si="94"/>
        <v>0</v>
      </c>
      <c r="BA182" s="116">
        <f t="shared" si="95"/>
        <v>0</v>
      </c>
      <c r="BB182" s="116">
        <f t="shared" si="96"/>
        <v>0</v>
      </c>
      <c r="BC182" s="116">
        <f t="shared" si="97"/>
        <v>0</v>
      </c>
      <c r="BD182" s="116">
        <f t="shared" si="98"/>
        <v>0</v>
      </c>
      <c r="BE182" s="116">
        <f t="shared" si="99"/>
        <v>0</v>
      </c>
      <c r="BF182" s="116">
        <f t="shared" si="100"/>
        <v>0</v>
      </c>
      <c r="BG182" s="116">
        <f t="shared" si="101"/>
        <v>0</v>
      </c>
      <c r="BH182" s="116">
        <f t="shared" si="102"/>
        <v>0</v>
      </c>
      <c r="BI182" s="116">
        <f t="shared" si="103"/>
        <v>0</v>
      </c>
      <c r="BJ182" s="116">
        <f t="shared" si="104"/>
        <v>0</v>
      </c>
      <c r="BK182" s="116">
        <f t="shared" si="105"/>
        <v>0</v>
      </c>
      <c r="BL182" s="116">
        <f t="shared" si="106"/>
        <v>0</v>
      </c>
      <c r="BM182" s="116">
        <f t="shared" si="107"/>
        <v>0</v>
      </c>
      <c r="BN182" s="116">
        <f t="shared" si="108"/>
        <v>0</v>
      </c>
      <c r="BO182" s="116">
        <f t="shared" si="109"/>
        <v>0</v>
      </c>
      <c r="BP182" s="116">
        <f t="shared" si="110"/>
        <v>0</v>
      </c>
      <c r="BQ182" s="116">
        <f t="shared" si="111"/>
        <v>0</v>
      </c>
      <c r="BR182" s="116">
        <f t="shared" si="112"/>
        <v>0</v>
      </c>
      <c r="BS182" s="116">
        <f t="shared" si="113"/>
        <v>0</v>
      </c>
    </row>
    <row r="183" spans="6:71">
      <c r="F183" s="109"/>
      <c r="J183" s="110" t="str">
        <f t="shared" si="89"/>
        <v>Transferts</v>
      </c>
      <c r="K183" s="116">
        <f>IF(MONTH($B183)=1,IF($G183=Paramètres!F$22,$D183,0),0)</f>
        <v>0</v>
      </c>
      <c r="L183" s="116">
        <f>IF(MONTH($B183)=2,IF($G183=Paramètres!$F$22,$D183,0),0)</f>
        <v>0</v>
      </c>
      <c r="M183" s="116">
        <f>IF(MONTH($B183)=3,IF($G183=Paramètres!$F$22,$D183,0),0)</f>
        <v>0</v>
      </c>
      <c r="N183" s="116">
        <f>IF(MONTH($B183)=4,IF($G183=Paramètres!$F$22,$D183,0),0)</f>
        <v>0</v>
      </c>
      <c r="O183" s="116">
        <f>IF(MONTH($B183)=5,IF($G183=Paramètres!$F$22,$D183,0),0)</f>
        <v>0</v>
      </c>
      <c r="P183" s="116">
        <f>IF(MONTH($B183)=6,IF($G183=Paramètres!$F$22,$D183,0),0)</f>
        <v>0</v>
      </c>
      <c r="Q183" s="116">
        <f>IF(MONTH($B183)=9,IF($G183=Paramètres!$F$22,$D183,0),0)</f>
        <v>0</v>
      </c>
      <c r="R183" s="116">
        <f>IF(MONTH($B183)=10,IF($G183=Paramètres!$F$22,$D183,0),0)</f>
        <v>0</v>
      </c>
      <c r="S183" s="116">
        <f>IF(MONTH($B183)=11,IF($G183=Paramètres!$F$22,$D183,0),0)</f>
        <v>0</v>
      </c>
      <c r="T183" s="116">
        <f>IF(MONTH($B183)=30,IF($G183=Paramètres!$F$22,$D183,0),0)</f>
        <v>0</v>
      </c>
      <c r="U183" s="116">
        <f>IF(MONTH($A183)=11,IF($G183=Paramètres!$D$22,$D183,0),0)</f>
        <v>0</v>
      </c>
      <c r="V183" s="116">
        <f>IF(MONTH($A183)=12,IF($G183=Paramètres!$D$22,$D183,0),0)</f>
        <v>0</v>
      </c>
      <c r="W183" s="116">
        <f>IF(MONTH($A183)=2,IF($G183=Paramètres!$D$22,$D183,0),0)</f>
        <v>0</v>
      </c>
      <c r="X183" s="116">
        <f>IF(MONTH($A183)=4,IF($G183=Paramètres!$D$22,$D183,0),0)</f>
        <v>0</v>
      </c>
      <c r="Y183" s="116">
        <f>IF($G183=Paramètres!D$21,$D183,0)</f>
        <v>0</v>
      </c>
      <c r="Z183" s="116">
        <f>IF($G183=Paramètres!D$24,$D183,0)</f>
        <v>0</v>
      </c>
      <c r="AA183" s="116">
        <f>IF($G183=Paramètres!D$23,$D183,0)</f>
        <v>0</v>
      </c>
      <c r="AB183" s="116">
        <f>IF($G183=Paramètres!D$25,$D183,0)</f>
        <v>0</v>
      </c>
      <c r="AC183" s="116">
        <f>IF($G183=Paramètres!D$26,$D183,0)</f>
        <v>0</v>
      </c>
      <c r="AD183" s="116">
        <f>IF($G183=Paramètres!D$27,$D183,0)</f>
        <v>0</v>
      </c>
      <c r="AE183" s="116">
        <f>IF($G183=Paramètres!D$28,$D183,0)</f>
        <v>0</v>
      </c>
      <c r="AF183" s="116">
        <f>IF($G183=Paramètres!D$29,$D183,0)</f>
        <v>0</v>
      </c>
      <c r="AG183" s="116">
        <f>IF($G183=Paramètres!E$21,$D183,0)</f>
        <v>0</v>
      </c>
      <c r="AH183" s="116">
        <f>IF($G183=Paramètres!E$22,$D183,0)</f>
        <v>0</v>
      </c>
      <c r="AI183" s="116">
        <f>IF($G183=Paramètres!E$23,$D183,0)</f>
        <v>0</v>
      </c>
      <c r="AJ183" s="116">
        <f>IF($G183=Paramètres!E$24,$D183,0)</f>
        <v>0</v>
      </c>
      <c r="AK183" s="116">
        <f>IF($G183=Paramètres!E$25,$D183,0)</f>
        <v>0</v>
      </c>
      <c r="AL183" s="116">
        <f>IF($G183=Paramètres!F$21,$D183,0)</f>
        <v>0</v>
      </c>
      <c r="AM183" s="116">
        <f>IF($G183=Paramètres!F$22,$D183,0)</f>
        <v>0</v>
      </c>
      <c r="AN183" s="116">
        <f>IF($G183=Paramètres!F$23,$D183,0)</f>
        <v>0</v>
      </c>
      <c r="AO183" s="116">
        <f>IF($G183=Paramètres!F$24,$D183,0)</f>
        <v>0</v>
      </c>
      <c r="AP183" s="116">
        <f t="shared" si="86"/>
        <v>0</v>
      </c>
      <c r="AQ183" s="116">
        <f t="shared" si="87"/>
        <v>0</v>
      </c>
      <c r="AR183" s="116">
        <f>IF($G183=Paramètres!I$21,$D183,0)</f>
        <v>0</v>
      </c>
      <c r="AS183" s="116">
        <f>IF($G183=Paramètres!I$22,$D183,0)</f>
        <v>0</v>
      </c>
      <c r="AT183" s="116">
        <f>IF($G183=Paramètres!I$23,$D183,0)</f>
        <v>0</v>
      </c>
      <c r="AU183" s="116">
        <f t="shared" si="88"/>
        <v>0</v>
      </c>
      <c r="AV183" s="116">
        <f t="shared" si="90"/>
        <v>0</v>
      </c>
      <c r="AW183" s="116">
        <f t="shared" si="91"/>
        <v>0</v>
      </c>
      <c r="AX183" s="116">
        <f t="shared" si="92"/>
        <v>0</v>
      </c>
      <c r="AY183" s="116">
        <f t="shared" si="93"/>
        <v>0</v>
      </c>
      <c r="AZ183" s="116">
        <f t="shared" si="94"/>
        <v>0</v>
      </c>
      <c r="BA183" s="116">
        <f t="shared" si="95"/>
        <v>0</v>
      </c>
      <c r="BB183" s="116">
        <f t="shared" si="96"/>
        <v>0</v>
      </c>
      <c r="BC183" s="116">
        <f t="shared" si="97"/>
        <v>0</v>
      </c>
      <c r="BD183" s="116">
        <f t="shared" si="98"/>
        <v>0</v>
      </c>
      <c r="BE183" s="116">
        <f t="shared" si="99"/>
        <v>0</v>
      </c>
      <c r="BF183" s="116">
        <f t="shared" si="100"/>
        <v>0</v>
      </c>
      <c r="BG183" s="116">
        <f t="shared" si="101"/>
        <v>0</v>
      </c>
      <c r="BH183" s="116">
        <f t="shared" si="102"/>
        <v>0</v>
      </c>
      <c r="BI183" s="116">
        <f t="shared" si="103"/>
        <v>0</v>
      </c>
      <c r="BJ183" s="116">
        <f t="shared" si="104"/>
        <v>0</v>
      </c>
      <c r="BK183" s="116">
        <f t="shared" si="105"/>
        <v>0</v>
      </c>
      <c r="BL183" s="116">
        <f t="shared" si="106"/>
        <v>0</v>
      </c>
      <c r="BM183" s="116">
        <f t="shared" si="107"/>
        <v>0</v>
      </c>
      <c r="BN183" s="116">
        <f t="shared" si="108"/>
        <v>0</v>
      </c>
      <c r="BO183" s="116">
        <f t="shared" si="109"/>
        <v>0</v>
      </c>
      <c r="BP183" s="116">
        <f t="shared" si="110"/>
        <v>0</v>
      </c>
      <c r="BQ183" s="116">
        <f t="shared" si="111"/>
        <v>0</v>
      </c>
      <c r="BR183" s="116">
        <f t="shared" si="112"/>
        <v>0</v>
      </c>
      <c r="BS183" s="116">
        <f t="shared" si="113"/>
        <v>0</v>
      </c>
    </row>
    <row r="184" spans="6:71">
      <c r="F184" s="109"/>
      <c r="J184" s="110" t="str">
        <f t="shared" si="89"/>
        <v>Transferts</v>
      </c>
      <c r="K184" s="116">
        <f>IF(MONTH($B184)=1,IF($G184=Paramètres!F$22,$D184,0),0)</f>
        <v>0</v>
      </c>
      <c r="L184" s="116">
        <f>IF(MONTH($B184)=2,IF($G184=Paramètres!$F$22,$D184,0),0)</f>
        <v>0</v>
      </c>
      <c r="M184" s="116">
        <f>IF(MONTH($B184)=3,IF($G184=Paramètres!$F$22,$D184,0),0)</f>
        <v>0</v>
      </c>
      <c r="N184" s="116">
        <f>IF(MONTH($B184)=4,IF($G184=Paramètres!$F$22,$D184,0),0)</f>
        <v>0</v>
      </c>
      <c r="O184" s="116">
        <f>IF(MONTH($B184)=5,IF($G184=Paramètres!$F$22,$D184,0),0)</f>
        <v>0</v>
      </c>
      <c r="P184" s="116">
        <f>IF(MONTH($B184)=6,IF($G184=Paramètres!$F$22,$D184,0),0)</f>
        <v>0</v>
      </c>
      <c r="Q184" s="116">
        <f>IF(MONTH($B184)=9,IF($G184=Paramètres!$F$22,$D184,0),0)</f>
        <v>0</v>
      </c>
      <c r="R184" s="116">
        <f>IF(MONTH($B184)=10,IF($G184=Paramètres!$F$22,$D184,0),0)</f>
        <v>0</v>
      </c>
      <c r="S184" s="116">
        <f>IF(MONTH($B184)=11,IF($G184=Paramètres!$F$22,$D184,0),0)</f>
        <v>0</v>
      </c>
      <c r="T184" s="116">
        <f>IF(MONTH($B184)=30,IF($G184=Paramètres!$F$22,$D184,0),0)</f>
        <v>0</v>
      </c>
      <c r="U184" s="116">
        <f>IF(MONTH($A184)=11,IF($G184=Paramètres!$D$22,$D184,0),0)</f>
        <v>0</v>
      </c>
      <c r="V184" s="116">
        <f>IF(MONTH($A184)=12,IF($G184=Paramètres!$D$22,$D184,0),0)</f>
        <v>0</v>
      </c>
      <c r="W184" s="116">
        <f>IF(MONTH($A184)=2,IF($G184=Paramètres!$D$22,$D184,0),0)</f>
        <v>0</v>
      </c>
      <c r="X184" s="116">
        <f>IF(MONTH($A184)=4,IF($G184=Paramètres!$D$22,$D184,0),0)</f>
        <v>0</v>
      </c>
      <c r="Y184" s="116">
        <f>IF($G184=Paramètres!D$21,$D184,0)</f>
        <v>0</v>
      </c>
      <c r="Z184" s="116">
        <f>IF($G184=Paramètres!D$24,$D184,0)</f>
        <v>0</v>
      </c>
      <c r="AA184" s="116">
        <f>IF($G184=Paramètres!D$23,$D184,0)</f>
        <v>0</v>
      </c>
      <c r="AB184" s="116">
        <f>IF($G184=Paramètres!D$25,$D184,0)</f>
        <v>0</v>
      </c>
      <c r="AC184" s="116">
        <f>IF($G184=Paramètres!D$26,$D184,0)</f>
        <v>0</v>
      </c>
      <c r="AD184" s="116">
        <f>IF($G184=Paramètres!D$27,$D184,0)</f>
        <v>0</v>
      </c>
      <c r="AE184" s="116">
        <f>IF($G184=Paramètres!D$28,$D184,0)</f>
        <v>0</v>
      </c>
      <c r="AF184" s="116">
        <f>IF($G184=Paramètres!D$29,$D184,0)</f>
        <v>0</v>
      </c>
      <c r="AG184" s="116">
        <f>IF($G184=Paramètres!E$21,$D184,0)</f>
        <v>0</v>
      </c>
      <c r="AH184" s="116">
        <f>IF($G184=Paramètres!E$22,$D184,0)</f>
        <v>0</v>
      </c>
      <c r="AI184" s="116">
        <f>IF($G184=Paramètres!E$23,$D184,0)</f>
        <v>0</v>
      </c>
      <c r="AJ184" s="116">
        <f>IF($G184=Paramètres!E$24,$D184,0)</f>
        <v>0</v>
      </c>
      <c r="AK184" s="116">
        <f>IF($G184=Paramètres!E$25,$D184,0)</f>
        <v>0</v>
      </c>
      <c r="AL184" s="116">
        <f>IF($G184=Paramètres!F$21,$D184,0)</f>
        <v>0</v>
      </c>
      <c r="AM184" s="116">
        <f>IF($G184=Paramètres!F$22,$D184,0)</f>
        <v>0</v>
      </c>
      <c r="AN184" s="116">
        <f>IF($G184=Paramètres!F$23,$D184,0)</f>
        <v>0</v>
      </c>
      <c r="AO184" s="116">
        <f>IF($G184=Paramètres!F$24,$D184,0)</f>
        <v>0</v>
      </c>
      <c r="AP184" s="116">
        <f t="shared" si="86"/>
        <v>0</v>
      </c>
      <c r="AQ184" s="116">
        <f t="shared" si="87"/>
        <v>0</v>
      </c>
      <c r="AR184" s="116">
        <f>IF($G184=Paramètres!I$21,$D184,0)</f>
        <v>0</v>
      </c>
      <c r="AS184" s="116">
        <f>IF($G184=Paramètres!I$22,$D184,0)</f>
        <v>0</v>
      </c>
      <c r="AT184" s="116">
        <f>IF($G184=Paramètres!I$23,$D184,0)</f>
        <v>0</v>
      </c>
      <c r="AU184" s="116">
        <f t="shared" si="88"/>
        <v>0</v>
      </c>
      <c r="AV184" s="116">
        <f t="shared" si="90"/>
        <v>0</v>
      </c>
      <c r="AW184" s="116">
        <f t="shared" si="91"/>
        <v>0</v>
      </c>
      <c r="AX184" s="116">
        <f t="shared" si="92"/>
        <v>0</v>
      </c>
      <c r="AY184" s="116">
        <f t="shared" si="93"/>
        <v>0</v>
      </c>
      <c r="AZ184" s="116">
        <f t="shared" si="94"/>
        <v>0</v>
      </c>
      <c r="BA184" s="116">
        <f t="shared" si="95"/>
        <v>0</v>
      </c>
      <c r="BB184" s="116">
        <f t="shared" si="96"/>
        <v>0</v>
      </c>
      <c r="BC184" s="116">
        <f t="shared" si="97"/>
        <v>0</v>
      </c>
      <c r="BD184" s="116">
        <f t="shared" si="98"/>
        <v>0</v>
      </c>
      <c r="BE184" s="116">
        <f t="shared" si="99"/>
        <v>0</v>
      </c>
      <c r="BF184" s="116">
        <f t="shared" si="100"/>
        <v>0</v>
      </c>
      <c r="BG184" s="116">
        <f t="shared" si="101"/>
        <v>0</v>
      </c>
      <c r="BH184" s="116">
        <f t="shared" si="102"/>
        <v>0</v>
      </c>
      <c r="BI184" s="116">
        <f t="shared" si="103"/>
        <v>0</v>
      </c>
      <c r="BJ184" s="116">
        <f t="shared" si="104"/>
        <v>0</v>
      </c>
      <c r="BK184" s="116">
        <f t="shared" si="105"/>
        <v>0</v>
      </c>
      <c r="BL184" s="116">
        <f t="shared" si="106"/>
        <v>0</v>
      </c>
      <c r="BM184" s="116">
        <f t="shared" si="107"/>
        <v>0</v>
      </c>
      <c r="BN184" s="116">
        <f t="shared" si="108"/>
        <v>0</v>
      </c>
      <c r="BO184" s="116">
        <f t="shared" si="109"/>
        <v>0</v>
      </c>
      <c r="BP184" s="116">
        <f t="shared" si="110"/>
        <v>0</v>
      </c>
      <c r="BQ184" s="116">
        <f t="shared" si="111"/>
        <v>0</v>
      </c>
      <c r="BR184" s="116">
        <f t="shared" si="112"/>
        <v>0</v>
      </c>
      <c r="BS184" s="116">
        <f t="shared" si="113"/>
        <v>0</v>
      </c>
    </row>
    <row r="185" spans="6:71">
      <c r="F185" s="109"/>
      <c r="J185" s="110" t="str">
        <f t="shared" si="89"/>
        <v>Transferts</v>
      </c>
      <c r="K185" s="116">
        <f>IF(MONTH($B185)=1,IF($G185=Paramètres!F$22,$D185,0),0)</f>
        <v>0</v>
      </c>
      <c r="L185" s="116">
        <f>IF(MONTH($B185)=2,IF($G185=Paramètres!$F$22,$D185,0),0)</f>
        <v>0</v>
      </c>
      <c r="M185" s="116">
        <f>IF(MONTH($B185)=3,IF($G185=Paramètres!$F$22,$D185,0),0)</f>
        <v>0</v>
      </c>
      <c r="N185" s="116">
        <f>IF(MONTH($B185)=4,IF($G185=Paramètres!$F$22,$D185,0),0)</f>
        <v>0</v>
      </c>
      <c r="O185" s="116">
        <f>IF(MONTH($B185)=5,IF($G185=Paramètres!$F$22,$D185,0),0)</f>
        <v>0</v>
      </c>
      <c r="P185" s="116">
        <f>IF(MONTH($B185)=6,IF($G185=Paramètres!$F$22,$D185,0),0)</f>
        <v>0</v>
      </c>
      <c r="Q185" s="116">
        <f>IF(MONTH($B185)=9,IF($G185=Paramètres!$F$22,$D185,0),0)</f>
        <v>0</v>
      </c>
      <c r="R185" s="116">
        <f>IF(MONTH($B185)=10,IF($G185=Paramètres!$F$22,$D185,0),0)</f>
        <v>0</v>
      </c>
      <c r="S185" s="116">
        <f>IF(MONTH($B185)=11,IF($G185=Paramètres!$F$22,$D185,0),0)</f>
        <v>0</v>
      </c>
      <c r="T185" s="116">
        <f>IF(MONTH($B185)=30,IF($G185=Paramètres!$F$22,$D185,0),0)</f>
        <v>0</v>
      </c>
      <c r="U185" s="116">
        <f>IF(MONTH($A185)=11,IF($G185=Paramètres!$D$22,$D185,0),0)</f>
        <v>0</v>
      </c>
      <c r="V185" s="116">
        <f>IF(MONTH($A185)=12,IF($G185=Paramètres!$D$22,$D185,0),0)</f>
        <v>0</v>
      </c>
      <c r="W185" s="116">
        <f>IF(MONTH($A185)=2,IF($G185=Paramètres!$D$22,$D185,0),0)</f>
        <v>0</v>
      </c>
      <c r="X185" s="116">
        <f>IF(MONTH($A185)=4,IF($G185=Paramètres!$D$22,$D185,0),0)</f>
        <v>0</v>
      </c>
      <c r="Y185" s="116">
        <f>IF($G185=Paramètres!D$21,$D185,0)</f>
        <v>0</v>
      </c>
      <c r="Z185" s="116">
        <f>IF($G185=Paramètres!D$24,$D185,0)</f>
        <v>0</v>
      </c>
      <c r="AA185" s="116">
        <f>IF($G185=Paramètres!D$23,$D185,0)</f>
        <v>0</v>
      </c>
      <c r="AB185" s="116">
        <f>IF($G185=Paramètres!D$25,$D185,0)</f>
        <v>0</v>
      </c>
      <c r="AC185" s="116">
        <f>IF($G185=Paramètres!D$26,$D185,0)</f>
        <v>0</v>
      </c>
      <c r="AD185" s="116">
        <f>IF($G185=Paramètres!D$27,$D185,0)</f>
        <v>0</v>
      </c>
      <c r="AE185" s="116">
        <f>IF($G185=Paramètres!D$28,$D185,0)</f>
        <v>0</v>
      </c>
      <c r="AF185" s="116">
        <f>IF($G185=Paramètres!D$29,$D185,0)</f>
        <v>0</v>
      </c>
      <c r="AG185" s="116">
        <f>IF($G185=Paramètres!E$21,$D185,0)</f>
        <v>0</v>
      </c>
      <c r="AH185" s="116">
        <f>IF($G185=Paramètres!E$22,$D185,0)</f>
        <v>0</v>
      </c>
      <c r="AI185" s="116">
        <f>IF($G185=Paramètres!E$23,$D185,0)</f>
        <v>0</v>
      </c>
      <c r="AJ185" s="116">
        <f>IF($G185=Paramètres!E$24,$D185,0)</f>
        <v>0</v>
      </c>
      <c r="AK185" s="116">
        <f>IF($G185=Paramètres!E$25,$D185,0)</f>
        <v>0</v>
      </c>
      <c r="AL185" s="116">
        <f>IF($G185=Paramètres!F$21,$D185,0)</f>
        <v>0</v>
      </c>
      <c r="AM185" s="116">
        <f>IF($G185=Paramètres!F$22,$D185,0)</f>
        <v>0</v>
      </c>
      <c r="AN185" s="116">
        <f>IF($G185=Paramètres!F$23,$D185,0)</f>
        <v>0</v>
      </c>
      <c r="AO185" s="116">
        <f>IF($G185=Paramètres!F$24,$D185,0)</f>
        <v>0</v>
      </c>
      <c r="AP185" s="116">
        <f t="shared" si="86"/>
        <v>0</v>
      </c>
      <c r="AQ185" s="116">
        <f t="shared" si="87"/>
        <v>0</v>
      </c>
      <c r="AR185" s="116">
        <f>IF($G185=Paramètres!I$21,$D185,0)</f>
        <v>0</v>
      </c>
      <c r="AS185" s="116">
        <f>IF($G185=Paramètres!I$22,$D185,0)</f>
        <v>0</v>
      </c>
      <c r="AT185" s="116">
        <f>IF($G185=Paramètres!I$23,$D185,0)</f>
        <v>0</v>
      </c>
      <c r="AU185" s="116">
        <f t="shared" si="88"/>
        <v>0</v>
      </c>
      <c r="AV185" s="116">
        <f t="shared" si="90"/>
        <v>0</v>
      </c>
      <c r="AW185" s="116">
        <f t="shared" si="91"/>
        <v>0</v>
      </c>
      <c r="AX185" s="116">
        <f t="shared" si="92"/>
        <v>0</v>
      </c>
      <c r="AY185" s="116">
        <f t="shared" si="93"/>
        <v>0</v>
      </c>
      <c r="AZ185" s="116">
        <f t="shared" si="94"/>
        <v>0</v>
      </c>
      <c r="BA185" s="116">
        <f t="shared" si="95"/>
        <v>0</v>
      </c>
      <c r="BB185" s="116">
        <f t="shared" si="96"/>
        <v>0</v>
      </c>
      <c r="BC185" s="116">
        <f t="shared" si="97"/>
        <v>0</v>
      </c>
      <c r="BD185" s="116">
        <f t="shared" si="98"/>
        <v>0</v>
      </c>
      <c r="BE185" s="116">
        <f t="shared" si="99"/>
        <v>0</v>
      </c>
      <c r="BF185" s="116">
        <f t="shared" si="100"/>
        <v>0</v>
      </c>
      <c r="BG185" s="116">
        <f t="shared" si="101"/>
        <v>0</v>
      </c>
      <c r="BH185" s="116">
        <f t="shared" si="102"/>
        <v>0</v>
      </c>
      <c r="BI185" s="116">
        <f t="shared" si="103"/>
        <v>0</v>
      </c>
      <c r="BJ185" s="116">
        <f t="shared" si="104"/>
        <v>0</v>
      </c>
      <c r="BK185" s="116">
        <f t="shared" si="105"/>
        <v>0</v>
      </c>
      <c r="BL185" s="116">
        <f t="shared" si="106"/>
        <v>0</v>
      </c>
      <c r="BM185" s="116">
        <f t="shared" si="107"/>
        <v>0</v>
      </c>
      <c r="BN185" s="116">
        <f t="shared" si="108"/>
        <v>0</v>
      </c>
      <c r="BO185" s="116">
        <f t="shared" si="109"/>
        <v>0</v>
      </c>
      <c r="BP185" s="116">
        <f t="shared" si="110"/>
        <v>0</v>
      </c>
      <c r="BQ185" s="116">
        <f t="shared" si="111"/>
        <v>0</v>
      </c>
      <c r="BR185" s="116">
        <f t="shared" si="112"/>
        <v>0</v>
      </c>
      <c r="BS185" s="116">
        <f t="shared" si="113"/>
        <v>0</v>
      </c>
    </row>
    <row r="186" spans="6:71">
      <c r="F186" s="109"/>
      <c r="J186" s="110" t="str">
        <f t="shared" si="89"/>
        <v>Transferts</v>
      </c>
      <c r="K186" s="116">
        <f>IF(MONTH($B186)=1,IF($G186=Paramètres!F$22,$D186,0),0)</f>
        <v>0</v>
      </c>
      <c r="L186" s="116">
        <f>IF(MONTH($B186)=2,IF($G186=Paramètres!$F$22,$D186,0),0)</f>
        <v>0</v>
      </c>
      <c r="M186" s="116">
        <f>IF(MONTH($B186)=3,IF($G186=Paramètres!$F$22,$D186,0),0)</f>
        <v>0</v>
      </c>
      <c r="N186" s="116">
        <f>IF(MONTH($B186)=4,IF($G186=Paramètres!$F$22,$D186,0),0)</f>
        <v>0</v>
      </c>
      <c r="O186" s="116">
        <f>IF(MONTH($B186)=5,IF($G186=Paramètres!$F$22,$D186,0),0)</f>
        <v>0</v>
      </c>
      <c r="P186" s="116">
        <f>IF(MONTH($B186)=6,IF($G186=Paramètres!$F$22,$D186,0),0)</f>
        <v>0</v>
      </c>
      <c r="Q186" s="116">
        <f>IF(MONTH($B186)=9,IF($G186=Paramètres!$F$22,$D186,0),0)</f>
        <v>0</v>
      </c>
      <c r="R186" s="116">
        <f>IF(MONTH($B186)=10,IF($G186=Paramètres!$F$22,$D186,0),0)</f>
        <v>0</v>
      </c>
      <c r="S186" s="116">
        <f>IF(MONTH($B186)=11,IF($G186=Paramètres!$F$22,$D186,0),0)</f>
        <v>0</v>
      </c>
      <c r="T186" s="116">
        <f>IF(MONTH($B186)=30,IF($G186=Paramètres!$F$22,$D186,0),0)</f>
        <v>0</v>
      </c>
      <c r="U186" s="116">
        <f>IF(MONTH($A186)=11,IF($G186=Paramètres!$D$22,$D186,0),0)</f>
        <v>0</v>
      </c>
      <c r="V186" s="116">
        <f>IF(MONTH($A186)=12,IF($G186=Paramètres!$D$22,$D186,0),0)</f>
        <v>0</v>
      </c>
      <c r="W186" s="116">
        <f>IF(MONTH($A186)=2,IF($G186=Paramètres!$D$22,$D186,0),0)</f>
        <v>0</v>
      </c>
      <c r="X186" s="116">
        <f>IF(MONTH($A186)=4,IF($G186=Paramètres!$D$22,$D186,0),0)</f>
        <v>0</v>
      </c>
      <c r="Y186" s="116">
        <f>IF($G186=Paramètres!D$21,$D186,0)</f>
        <v>0</v>
      </c>
      <c r="Z186" s="116">
        <f>IF($G186=Paramètres!D$24,$D186,0)</f>
        <v>0</v>
      </c>
      <c r="AA186" s="116">
        <f>IF($G186=Paramètres!D$23,$D186,0)</f>
        <v>0</v>
      </c>
      <c r="AB186" s="116">
        <f>IF($G186=Paramètres!D$25,$D186,0)</f>
        <v>0</v>
      </c>
      <c r="AC186" s="116">
        <f>IF($G186=Paramètres!D$26,$D186,0)</f>
        <v>0</v>
      </c>
      <c r="AD186" s="116">
        <f>IF($G186=Paramètres!D$27,$D186,0)</f>
        <v>0</v>
      </c>
      <c r="AE186" s="116">
        <f>IF($G186=Paramètres!D$28,$D186,0)</f>
        <v>0</v>
      </c>
      <c r="AF186" s="116">
        <f>IF($G186=Paramètres!D$29,$D186,0)</f>
        <v>0</v>
      </c>
      <c r="AG186" s="116">
        <f>IF($G186=Paramètres!E$21,$D186,0)</f>
        <v>0</v>
      </c>
      <c r="AH186" s="116">
        <f>IF($G186=Paramètres!E$22,$D186,0)</f>
        <v>0</v>
      </c>
      <c r="AI186" s="116">
        <f>IF($G186=Paramètres!E$23,$D186,0)</f>
        <v>0</v>
      </c>
      <c r="AJ186" s="116">
        <f>IF($G186=Paramètres!E$24,$D186,0)</f>
        <v>0</v>
      </c>
      <c r="AK186" s="116">
        <f>IF($G186=Paramètres!E$25,$D186,0)</f>
        <v>0</v>
      </c>
      <c r="AL186" s="116">
        <f>IF($G186=Paramètres!F$21,$D186,0)</f>
        <v>0</v>
      </c>
      <c r="AM186" s="116">
        <f>IF($G186=Paramètres!F$22,$D186,0)</f>
        <v>0</v>
      </c>
      <c r="AN186" s="116">
        <f>IF($G186=Paramètres!F$23,$D186,0)</f>
        <v>0</v>
      </c>
      <c r="AO186" s="116">
        <f>IF($G186=Paramètres!F$24,$D186,0)</f>
        <v>0</v>
      </c>
      <c r="AP186" s="116">
        <f t="shared" si="86"/>
        <v>0</v>
      </c>
      <c r="AQ186" s="116">
        <f t="shared" si="87"/>
        <v>0</v>
      </c>
      <c r="AR186" s="116">
        <f>IF($G186=Paramètres!I$21,$D186,0)</f>
        <v>0</v>
      </c>
      <c r="AS186" s="116">
        <f>IF($G186=Paramètres!I$22,$D186,0)</f>
        <v>0</v>
      </c>
      <c r="AT186" s="116">
        <f>IF($G186=Paramètres!I$23,$D186,0)</f>
        <v>0</v>
      </c>
      <c r="AU186" s="116">
        <f t="shared" si="88"/>
        <v>0</v>
      </c>
      <c r="AV186" s="116">
        <f t="shared" si="90"/>
        <v>0</v>
      </c>
      <c r="AW186" s="116">
        <f t="shared" si="91"/>
        <v>0</v>
      </c>
      <c r="AX186" s="116">
        <f t="shared" si="92"/>
        <v>0</v>
      </c>
      <c r="AY186" s="116">
        <f t="shared" si="93"/>
        <v>0</v>
      </c>
      <c r="AZ186" s="116">
        <f t="shared" si="94"/>
        <v>0</v>
      </c>
      <c r="BA186" s="116">
        <f t="shared" si="95"/>
        <v>0</v>
      </c>
      <c r="BB186" s="116">
        <f t="shared" si="96"/>
        <v>0</v>
      </c>
      <c r="BC186" s="116">
        <f t="shared" si="97"/>
        <v>0</v>
      </c>
      <c r="BD186" s="116">
        <f t="shared" si="98"/>
        <v>0</v>
      </c>
      <c r="BE186" s="116">
        <f t="shared" si="99"/>
        <v>0</v>
      </c>
      <c r="BF186" s="116">
        <f t="shared" si="100"/>
        <v>0</v>
      </c>
      <c r="BG186" s="116">
        <f t="shared" si="101"/>
        <v>0</v>
      </c>
      <c r="BH186" s="116">
        <f t="shared" si="102"/>
        <v>0</v>
      </c>
      <c r="BI186" s="116">
        <f t="shared" si="103"/>
        <v>0</v>
      </c>
      <c r="BJ186" s="116">
        <f t="shared" si="104"/>
        <v>0</v>
      </c>
      <c r="BK186" s="116">
        <f t="shared" si="105"/>
        <v>0</v>
      </c>
      <c r="BL186" s="116">
        <f t="shared" si="106"/>
        <v>0</v>
      </c>
      <c r="BM186" s="116">
        <f t="shared" si="107"/>
        <v>0</v>
      </c>
      <c r="BN186" s="116">
        <f t="shared" si="108"/>
        <v>0</v>
      </c>
      <c r="BO186" s="116">
        <f t="shared" si="109"/>
        <v>0</v>
      </c>
      <c r="BP186" s="116">
        <f t="shared" si="110"/>
        <v>0</v>
      </c>
      <c r="BQ186" s="116">
        <f t="shared" si="111"/>
        <v>0</v>
      </c>
      <c r="BR186" s="116">
        <f t="shared" si="112"/>
        <v>0</v>
      </c>
      <c r="BS186" s="116">
        <f t="shared" si="113"/>
        <v>0</v>
      </c>
    </row>
    <row r="187" spans="6:71">
      <c r="F187" s="109"/>
      <c r="J187" s="110" t="str">
        <f t="shared" si="89"/>
        <v>Transferts</v>
      </c>
      <c r="K187" s="116">
        <f>IF(MONTH($B187)=1,IF($G187=Paramètres!F$22,$D187,0),0)</f>
        <v>0</v>
      </c>
      <c r="L187" s="116">
        <f>IF(MONTH($B187)=2,IF($G187=Paramètres!$F$22,$D187,0),0)</f>
        <v>0</v>
      </c>
      <c r="M187" s="116">
        <f>IF(MONTH($B187)=3,IF($G187=Paramètres!$F$22,$D187,0),0)</f>
        <v>0</v>
      </c>
      <c r="N187" s="116">
        <f>IF(MONTH($B187)=4,IF($G187=Paramètres!$F$22,$D187,0),0)</f>
        <v>0</v>
      </c>
      <c r="O187" s="116">
        <f>IF(MONTH($B187)=5,IF($G187=Paramètres!$F$22,$D187,0),0)</f>
        <v>0</v>
      </c>
      <c r="P187" s="116">
        <f>IF(MONTH($B187)=6,IF($G187=Paramètres!$F$22,$D187,0),0)</f>
        <v>0</v>
      </c>
      <c r="Q187" s="116">
        <f>IF(MONTH($B187)=9,IF($G187=Paramètres!$F$22,$D187,0),0)</f>
        <v>0</v>
      </c>
      <c r="R187" s="116">
        <f>IF(MONTH($B187)=10,IF($G187=Paramètres!$F$22,$D187,0),0)</f>
        <v>0</v>
      </c>
      <c r="S187" s="116">
        <f>IF(MONTH($B187)=11,IF($G187=Paramètres!$F$22,$D187,0),0)</f>
        <v>0</v>
      </c>
      <c r="T187" s="116">
        <f>IF(MONTH($B187)=30,IF($G187=Paramètres!$F$22,$D187,0),0)</f>
        <v>0</v>
      </c>
      <c r="U187" s="116">
        <f>IF(MONTH($A187)=11,IF($G187=Paramètres!$D$22,$D187,0),0)</f>
        <v>0</v>
      </c>
      <c r="V187" s="116">
        <f>IF(MONTH($A187)=12,IF($G187=Paramètres!$D$22,$D187,0),0)</f>
        <v>0</v>
      </c>
      <c r="W187" s="116">
        <f>IF(MONTH($A187)=2,IF($G187=Paramètres!$D$22,$D187,0),0)</f>
        <v>0</v>
      </c>
      <c r="X187" s="116">
        <f>IF(MONTH($A187)=4,IF($G187=Paramètres!$D$22,$D187,0),0)</f>
        <v>0</v>
      </c>
      <c r="Y187" s="116">
        <f>IF($G187=Paramètres!D$21,$D187,0)</f>
        <v>0</v>
      </c>
      <c r="Z187" s="116">
        <f>IF($G187=Paramètres!D$24,$D187,0)</f>
        <v>0</v>
      </c>
      <c r="AA187" s="116">
        <f>IF($G187=Paramètres!D$23,$D187,0)</f>
        <v>0</v>
      </c>
      <c r="AB187" s="116">
        <f>IF($G187=Paramètres!D$25,$D187,0)</f>
        <v>0</v>
      </c>
      <c r="AC187" s="116">
        <f>IF($G187=Paramètres!D$26,$D187,0)</f>
        <v>0</v>
      </c>
      <c r="AD187" s="116">
        <f>IF($G187=Paramètres!D$27,$D187,0)</f>
        <v>0</v>
      </c>
      <c r="AE187" s="116">
        <f>IF($G187=Paramètres!D$28,$D187,0)</f>
        <v>0</v>
      </c>
      <c r="AF187" s="116">
        <f>IF($G187=Paramètres!D$29,$D187,0)</f>
        <v>0</v>
      </c>
      <c r="AG187" s="116">
        <f>IF($G187=Paramètres!E$21,$D187,0)</f>
        <v>0</v>
      </c>
      <c r="AH187" s="116">
        <f>IF($G187=Paramètres!E$22,$D187,0)</f>
        <v>0</v>
      </c>
      <c r="AI187" s="116">
        <f>IF($G187=Paramètres!E$23,$D187,0)</f>
        <v>0</v>
      </c>
      <c r="AJ187" s="116">
        <f>IF($G187=Paramètres!E$24,$D187,0)</f>
        <v>0</v>
      </c>
      <c r="AK187" s="116">
        <f>IF($G187=Paramètres!E$25,$D187,0)</f>
        <v>0</v>
      </c>
      <c r="AL187" s="116">
        <f>IF($G187=Paramètres!F$21,$D187,0)</f>
        <v>0</v>
      </c>
      <c r="AM187" s="116">
        <f>IF($G187=Paramètres!F$22,$D187,0)</f>
        <v>0</v>
      </c>
      <c r="AN187" s="116">
        <f>IF($G187=Paramètres!F$23,$D187,0)</f>
        <v>0</v>
      </c>
      <c r="AO187" s="116">
        <f>IF($G187=Paramètres!F$24,$D187,0)</f>
        <v>0</v>
      </c>
      <c r="AP187" s="116">
        <f t="shared" si="86"/>
        <v>0</v>
      </c>
      <c r="AQ187" s="116">
        <f t="shared" si="87"/>
        <v>0</v>
      </c>
      <c r="AR187" s="116">
        <f>IF($G187=Paramètres!I$21,$D187,0)</f>
        <v>0</v>
      </c>
      <c r="AS187" s="116">
        <f>IF($G187=Paramètres!I$22,$D187,0)</f>
        <v>0</v>
      </c>
      <c r="AT187" s="116">
        <f>IF($G187=Paramètres!I$23,$D187,0)</f>
        <v>0</v>
      </c>
      <c r="AU187" s="116">
        <f t="shared" si="88"/>
        <v>0</v>
      </c>
      <c r="AV187" s="116">
        <f t="shared" si="90"/>
        <v>0</v>
      </c>
      <c r="AW187" s="116">
        <f t="shared" si="91"/>
        <v>0</v>
      </c>
      <c r="AX187" s="116">
        <f t="shared" si="92"/>
        <v>0</v>
      </c>
      <c r="AY187" s="116">
        <f t="shared" si="93"/>
        <v>0</v>
      </c>
      <c r="AZ187" s="116">
        <f t="shared" si="94"/>
        <v>0</v>
      </c>
      <c r="BA187" s="116">
        <f t="shared" si="95"/>
        <v>0</v>
      </c>
      <c r="BB187" s="116">
        <f t="shared" si="96"/>
        <v>0</v>
      </c>
      <c r="BC187" s="116">
        <f t="shared" si="97"/>
        <v>0</v>
      </c>
      <c r="BD187" s="116">
        <f t="shared" si="98"/>
        <v>0</v>
      </c>
      <c r="BE187" s="116">
        <f t="shared" si="99"/>
        <v>0</v>
      </c>
      <c r="BF187" s="116">
        <f t="shared" si="100"/>
        <v>0</v>
      </c>
      <c r="BG187" s="116">
        <f t="shared" si="101"/>
        <v>0</v>
      </c>
      <c r="BH187" s="116">
        <f t="shared" si="102"/>
        <v>0</v>
      </c>
      <c r="BI187" s="116">
        <f t="shared" si="103"/>
        <v>0</v>
      </c>
      <c r="BJ187" s="116">
        <f t="shared" si="104"/>
        <v>0</v>
      </c>
      <c r="BK187" s="116">
        <f t="shared" si="105"/>
        <v>0</v>
      </c>
      <c r="BL187" s="116">
        <f t="shared" si="106"/>
        <v>0</v>
      </c>
      <c r="BM187" s="116">
        <f t="shared" si="107"/>
        <v>0</v>
      </c>
      <c r="BN187" s="116">
        <f t="shared" si="108"/>
        <v>0</v>
      </c>
      <c r="BO187" s="116">
        <f t="shared" si="109"/>
        <v>0</v>
      </c>
      <c r="BP187" s="116">
        <f t="shared" si="110"/>
        <v>0</v>
      </c>
      <c r="BQ187" s="116">
        <f t="shared" si="111"/>
        <v>0</v>
      </c>
      <c r="BR187" s="116">
        <f t="shared" si="112"/>
        <v>0</v>
      </c>
      <c r="BS187" s="116">
        <f t="shared" si="113"/>
        <v>0</v>
      </c>
    </row>
    <row r="188" spans="6:71">
      <c r="F188" s="109"/>
      <c r="J188" s="110" t="str">
        <f t="shared" si="89"/>
        <v>Transferts</v>
      </c>
      <c r="K188" s="116">
        <f>IF(MONTH($B188)=1,IF($G188=Paramètres!F$22,$D188,0),0)</f>
        <v>0</v>
      </c>
      <c r="L188" s="116">
        <f>IF(MONTH($B188)=2,IF($G188=Paramètres!$F$22,$D188,0),0)</f>
        <v>0</v>
      </c>
      <c r="M188" s="116">
        <f>IF(MONTH($B188)=3,IF($G188=Paramètres!$F$22,$D188,0),0)</f>
        <v>0</v>
      </c>
      <c r="N188" s="116">
        <f>IF(MONTH($B188)=4,IF($G188=Paramètres!$F$22,$D188,0),0)</f>
        <v>0</v>
      </c>
      <c r="O188" s="116">
        <f>IF(MONTH($B188)=5,IF($G188=Paramètres!$F$22,$D188,0),0)</f>
        <v>0</v>
      </c>
      <c r="P188" s="116">
        <f>IF(MONTH($B188)=6,IF($G188=Paramètres!$F$22,$D188,0),0)</f>
        <v>0</v>
      </c>
      <c r="Q188" s="116">
        <f>IF(MONTH($B188)=9,IF($G188=Paramètres!$F$22,$D188,0),0)</f>
        <v>0</v>
      </c>
      <c r="R188" s="116">
        <f>IF(MONTH($B188)=10,IF($G188=Paramètres!$F$22,$D188,0),0)</f>
        <v>0</v>
      </c>
      <c r="S188" s="116">
        <f>IF(MONTH($B188)=11,IF($G188=Paramètres!$F$22,$D188,0),0)</f>
        <v>0</v>
      </c>
      <c r="T188" s="116">
        <f>IF(MONTH($B188)=30,IF($G188=Paramètres!$F$22,$D188,0),0)</f>
        <v>0</v>
      </c>
      <c r="U188" s="116">
        <f>IF(MONTH($A188)=11,IF($G188=Paramètres!$D$22,$D188,0),0)</f>
        <v>0</v>
      </c>
      <c r="V188" s="116">
        <f>IF(MONTH($A188)=12,IF($G188=Paramètres!$D$22,$D188,0),0)</f>
        <v>0</v>
      </c>
      <c r="W188" s="116">
        <f>IF(MONTH($A188)=2,IF($G188=Paramètres!$D$22,$D188,0),0)</f>
        <v>0</v>
      </c>
      <c r="X188" s="116">
        <f>IF(MONTH($A188)=4,IF($G188=Paramètres!$D$22,$D188,0),0)</f>
        <v>0</v>
      </c>
      <c r="Y188" s="116">
        <f>IF($G188=Paramètres!D$21,$D188,0)</f>
        <v>0</v>
      </c>
      <c r="Z188" s="116">
        <f>IF($G188=Paramètres!D$24,$D188,0)</f>
        <v>0</v>
      </c>
      <c r="AA188" s="116">
        <f>IF($G188=Paramètres!D$23,$D188,0)</f>
        <v>0</v>
      </c>
      <c r="AB188" s="116">
        <f>IF($G188=Paramètres!D$25,$D188,0)</f>
        <v>0</v>
      </c>
      <c r="AC188" s="116">
        <f>IF($G188=Paramètres!D$26,$D188,0)</f>
        <v>0</v>
      </c>
      <c r="AD188" s="116">
        <f>IF($G188=Paramètres!D$27,$D188,0)</f>
        <v>0</v>
      </c>
      <c r="AE188" s="116">
        <f>IF($G188=Paramètres!D$28,$D188,0)</f>
        <v>0</v>
      </c>
      <c r="AF188" s="116">
        <f>IF($G188=Paramètres!D$29,$D188,0)</f>
        <v>0</v>
      </c>
      <c r="AG188" s="116">
        <f>IF($G188=Paramètres!E$21,$D188,0)</f>
        <v>0</v>
      </c>
      <c r="AH188" s="116">
        <f>IF($G188=Paramètres!E$22,$D188,0)</f>
        <v>0</v>
      </c>
      <c r="AI188" s="116">
        <f>IF($G188=Paramètres!E$23,$D188,0)</f>
        <v>0</v>
      </c>
      <c r="AJ188" s="116">
        <f>IF($G188=Paramètres!E$24,$D188,0)</f>
        <v>0</v>
      </c>
      <c r="AK188" s="116">
        <f>IF($G188=Paramètres!E$25,$D188,0)</f>
        <v>0</v>
      </c>
      <c r="AL188" s="116">
        <f>IF($G188=Paramètres!F$21,$D188,0)</f>
        <v>0</v>
      </c>
      <c r="AM188" s="116">
        <f>IF($G188=Paramètres!F$22,$D188,0)</f>
        <v>0</v>
      </c>
      <c r="AN188" s="116">
        <f>IF($G188=Paramètres!F$23,$D188,0)</f>
        <v>0</v>
      </c>
      <c r="AO188" s="116">
        <f>IF($G188=Paramètres!F$24,$D188,0)</f>
        <v>0</v>
      </c>
      <c r="AP188" s="116">
        <f t="shared" si="86"/>
        <v>0</v>
      </c>
      <c r="AQ188" s="116">
        <f t="shared" si="87"/>
        <v>0</v>
      </c>
      <c r="AR188" s="116">
        <f>IF($G188=Paramètres!I$21,$D188,0)</f>
        <v>0</v>
      </c>
      <c r="AS188" s="116">
        <f>IF($G188=Paramètres!I$22,$D188,0)</f>
        <v>0</v>
      </c>
      <c r="AT188" s="116">
        <f>IF($G188=Paramètres!I$23,$D188,0)</f>
        <v>0</v>
      </c>
      <c r="AU188" s="116">
        <f t="shared" si="88"/>
        <v>0</v>
      </c>
      <c r="AV188" s="116">
        <f t="shared" si="90"/>
        <v>0</v>
      </c>
      <c r="AW188" s="116">
        <f t="shared" si="91"/>
        <v>0</v>
      </c>
      <c r="AX188" s="116">
        <f t="shared" si="92"/>
        <v>0</v>
      </c>
      <c r="AY188" s="116">
        <f t="shared" si="93"/>
        <v>0</v>
      </c>
      <c r="AZ188" s="116">
        <f t="shared" si="94"/>
        <v>0</v>
      </c>
      <c r="BA188" s="116">
        <f t="shared" si="95"/>
        <v>0</v>
      </c>
      <c r="BB188" s="116">
        <f t="shared" si="96"/>
        <v>0</v>
      </c>
      <c r="BC188" s="116">
        <f t="shared" si="97"/>
        <v>0</v>
      </c>
      <c r="BD188" s="116">
        <f t="shared" si="98"/>
        <v>0</v>
      </c>
      <c r="BE188" s="116">
        <f t="shared" si="99"/>
        <v>0</v>
      </c>
      <c r="BF188" s="116">
        <f t="shared" si="100"/>
        <v>0</v>
      </c>
      <c r="BG188" s="116">
        <f t="shared" si="101"/>
        <v>0</v>
      </c>
      <c r="BH188" s="116">
        <f t="shared" si="102"/>
        <v>0</v>
      </c>
      <c r="BI188" s="116">
        <f t="shared" si="103"/>
        <v>0</v>
      </c>
      <c r="BJ188" s="116">
        <f t="shared" si="104"/>
        <v>0</v>
      </c>
      <c r="BK188" s="116">
        <f t="shared" si="105"/>
        <v>0</v>
      </c>
      <c r="BL188" s="116">
        <f t="shared" si="106"/>
        <v>0</v>
      </c>
      <c r="BM188" s="116">
        <f t="shared" si="107"/>
        <v>0</v>
      </c>
      <c r="BN188" s="116">
        <f t="shared" si="108"/>
        <v>0</v>
      </c>
      <c r="BO188" s="116">
        <f t="shared" si="109"/>
        <v>0</v>
      </c>
      <c r="BP188" s="116">
        <f t="shared" si="110"/>
        <v>0</v>
      </c>
      <c r="BQ188" s="116">
        <f t="shared" si="111"/>
        <v>0</v>
      </c>
      <c r="BR188" s="116">
        <f t="shared" si="112"/>
        <v>0</v>
      </c>
      <c r="BS188" s="116">
        <f t="shared" si="113"/>
        <v>0</v>
      </c>
    </row>
    <row r="189" spans="6:71">
      <c r="F189" s="109"/>
      <c r="J189" s="110" t="str">
        <f t="shared" si="89"/>
        <v>Transferts</v>
      </c>
      <c r="K189" s="116">
        <f>IF(MONTH($B189)=1,IF($G189=Paramètres!F$22,$D189,0),0)</f>
        <v>0</v>
      </c>
      <c r="L189" s="116">
        <f>IF(MONTH($B189)=2,IF($G189=Paramètres!$F$22,$D189,0),0)</f>
        <v>0</v>
      </c>
      <c r="M189" s="116">
        <f>IF(MONTH($B189)=3,IF($G189=Paramètres!$F$22,$D189,0),0)</f>
        <v>0</v>
      </c>
      <c r="N189" s="116">
        <f>IF(MONTH($B189)=4,IF($G189=Paramètres!$F$22,$D189,0),0)</f>
        <v>0</v>
      </c>
      <c r="O189" s="116">
        <f>IF(MONTH($B189)=5,IF($G189=Paramètres!$F$22,$D189,0),0)</f>
        <v>0</v>
      </c>
      <c r="P189" s="116">
        <f>IF(MONTH($B189)=6,IF($G189=Paramètres!$F$22,$D189,0),0)</f>
        <v>0</v>
      </c>
      <c r="Q189" s="116">
        <f>IF(MONTH($B189)=9,IF($G189=Paramètres!$F$22,$D189,0),0)</f>
        <v>0</v>
      </c>
      <c r="R189" s="116">
        <f>IF(MONTH($B189)=10,IF($G189=Paramètres!$F$22,$D189,0),0)</f>
        <v>0</v>
      </c>
      <c r="S189" s="116">
        <f>IF(MONTH($B189)=11,IF($G189=Paramètres!$F$22,$D189,0),0)</f>
        <v>0</v>
      </c>
      <c r="T189" s="116">
        <f>IF(MONTH($B189)=30,IF($G189=Paramètres!$F$22,$D189,0),0)</f>
        <v>0</v>
      </c>
      <c r="U189" s="116">
        <f>IF(MONTH($A189)=11,IF($G189=Paramètres!$D$22,$D189,0),0)</f>
        <v>0</v>
      </c>
      <c r="V189" s="116">
        <f>IF(MONTH($A189)=12,IF($G189=Paramètres!$D$22,$D189,0),0)</f>
        <v>0</v>
      </c>
      <c r="W189" s="116">
        <f>IF(MONTH($A189)=2,IF($G189=Paramètres!$D$22,$D189,0),0)</f>
        <v>0</v>
      </c>
      <c r="X189" s="116">
        <f>IF(MONTH($A189)=4,IF($G189=Paramètres!$D$22,$D189,0),0)</f>
        <v>0</v>
      </c>
      <c r="Y189" s="116">
        <f>IF($G189=Paramètres!D$21,$D189,0)</f>
        <v>0</v>
      </c>
      <c r="Z189" s="116">
        <f>IF($G189=Paramètres!D$24,$D189,0)</f>
        <v>0</v>
      </c>
      <c r="AA189" s="116">
        <f>IF($G189=Paramètres!D$23,$D189,0)</f>
        <v>0</v>
      </c>
      <c r="AB189" s="116">
        <f>IF($G189=Paramètres!D$25,$D189,0)</f>
        <v>0</v>
      </c>
      <c r="AC189" s="116">
        <f>IF($G189=Paramètres!D$26,$D189,0)</f>
        <v>0</v>
      </c>
      <c r="AD189" s="116">
        <f>IF($G189=Paramètres!D$27,$D189,0)</f>
        <v>0</v>
      </c>
      <c r="AE189" s="116">
        <f>IF($G189=Paramètres!D$28,$D189,0)</f>
        <v>0</v>
      </c>
      <c r="AF189" s="116">
        <f>IF($G189=Paramètres!D$29,$D189,0)</f>
        <v>0</v>
      </c>
      <c r="AG189" s="116">
        <f>IF($G189=Paramètres!E$21,$D189,0)</f>
        <v>0</v>
      </c>
      <c r="AH189" s="116">
        <f>IF($G189=Paramètres!E$22,$D189,0)</f>
        <v>0</v>
      </c>
      <c r="AI189" s="116">
        <f>IF($G189=Paramètres!E$23,$D189,0)</f>
        <v>0</v>
      </c>
      <c r="AJ189" s="116">
        <f>IF($G189=Paramètres!E$24,$D189,0)</f>
        <v>0</v>
      </c>
      <c r="AK189" s="116">
        <f>IF($G189=Paramètres!E$25,$D189,0)</f>
        <v>0</v>
      </c>
      <c r="AL189" s="116">
        <f>IF($G189=Paramètres!F$21,$D189,0)</f>
        <v>0</v>
      </c>
      <c r="AM189" s="116">
        <f>IF($G189=Paramètres!F$22,$D189,0)</f>
        <v>0</v>
      </c>
      <c r="AN189" s="116">
        <f>IF($G189=Paramètres!F$23,$D189,0)</f>
        <v>0</v>
      </c>
      <c r="AO189" s="116">
        <f>IF($G189=Paramètres!F$24,$D189,0)</f>
        <v>0</v>
      </c>
      <c r="AP189" s="116">
        <f t="shared" si="86"/>
        <v>0</v>
      </c>
      <c r="AQ189" s="116">
        <f t="shared" si="87"/>
        <v>0</v>
      </c>
      <c r="AR189" s="116">
        <f>IF($G189=Paramètres!I$21,$D189,0)</f>
        <v>0</v>
      </c>
      <c r="AS189" s="116">
        <f>IF($G189=Paramètres!I$22,$D189,0)</f>
        <v>0</v>
      </c>
      <c r="AT189" s="116">
        <f>IF($G189=Paramètres!I$23,$D189,0)</f>
        <v>0</v>
      </c>
      <c r="AU189" s="116">
        <f t="shared" si="88"/>
        <v>0</v>
      </c>
      <c r="AV189" s="116">
        <f t="shared" si="90"/>
        <v>0</v>
      </c>
      <c r="AW189" s="116">
        <f t="shared" si="91"/>
        <v>0</v>
      </c>
      <c r="AX189" s="116">
        <f t="shared" si="92"/>
        <v>0</v>
      </c>
      <c r="AY189" s="116">
        <f t="shared" si="93"/>
        <v>0</v>
      </c>
      <c r="AZ189" s="116">
        <f t="shared" si="94"/>
        <v>0</v>
      </c>
      <c r="BA189" s="116">
        <f t="shared" si="95"/>
        <v>0</v>
      </c>
      <c r="BB189" s="116">
        <f t="shared" si="96"/>
        <v>0</v>
      </c>
      <c r="BC189" s="116">
        <f t="shared" si="97"/>
        <v>0</v>
      </c>
      <c r="BD189" s="116">
        <f t="shared" si="98"/>
        <v>0</v>
      </c>
      <c r="BE189" s="116">
        <f t="shared" si="99"/>
        <v>0</v>
      </c>
      <c r="BF189" s="116">
        <f t="shared" si="100"/>
        <v>0</v>
      </c>
      <c r="BG189" s="116">
        <f t="shared" si="101"/>
        <v>0</v>
      </c>
      <c r="BH189" s="116">
        <f t="shared" si="102"/>
        <v>0</v>
      </c>
      <c r="BI189" s="116">
        <f t="shared" si="103"/>
        <v>0</v>
      </c>
      <c r="BJ189" s="116">
        <f t="shared" si="104"/>
        <v>0</v>
      </c>
      <c r="BK189" s="116">
        <f t="shared" si="105"/>
        <v>0</v>
      </c>
      <c r="BL189" s="116">
        <f t="shared" si="106"/>
        <v>0</v>
      </c>
      <c r="BM189" s="116">
        <f t="shared" si="107"/>
        <v>0</v>
      </c>
      <c r="BN189" s="116">
        <f t="shared" si="108"/>
        <v>0</v>
      </c>
      <c r="BO189" s="116">
        <f t="shared" si="109"/>
        <v>0</v>
      </c>
      <c r="BP189" s="116">
        <f t="shared" si="110"/>
        <v>0</v>
      </c>
      <c r="BQ189" s="116">
        <f t="shared" si="111"/>
        <v>0</v>
      </c>
      <c r="BR189" s="116">
        <f t="shared" si="112"/>
        <v>0</v>
      </c>
      <c r="BS189" s="116">
        <f t="shared" si="113"/>
        <v>0</v>
      </c>
    </row>
    <row r="190" spans="6:71">
      <c r="F190" s="109"/>
      <c r="J190" s="110" t="str">
        <f t="shared" si="89"/>
        <v>Transferts</v>
      </c>
      <c r="K190" s="116">
        <f>IF(MONTH($B190)=1,IF($G190=Paramètres!F$22,$D190,0),0)</f>
        <v>0</v>
      </c>
      <c r="L190" s="116">
        <f>IF(MONTH($B190)=2,IF($G190=Paramètres!$F$22,$D190,0),0)</f>
        <v>0</v>
      </c>
      <c r="M190" s="116">
        <f>IF(MONTH($B190)=3,IF($G190=Paramètres!$F$22,$D190,0),0)</f>
        <v>0</v>
      </c>
      <c r="N190" s="116">
        <f>IF(MONTH($B190)=4,IF($G190=Paramètres!$F$22,$D190,0),0)</f>
        <v>0</v>
      </c>
      <c r="O190" s="116">
        <f>IF(MONTH($B190)=5,IF($G190=Paramètres!$F$22,$D190,0),0)</f>
        <v>0</v>
      </c>
      <c r="P190" s="116">
        <f>IF(MONTH($B190)=6,IF($G190=Paramètres!$F$22,$D190,0),0)</f>
        <v>0</v>
      </c>
      <c r="Q190" s="116">
        <f>IF(MONTH($B190)=9,IF($G190=Paramètres!$F$22,$D190,0),0)</f>
        <v>0</v>
      </c>
      <c r="R190" s="116">
        <f>IF(MONTH($B190)=10,IF($G190=Paramètres!$F$22,$D190,0),0)</f>
        <v>0</v>
      </c>
      <c r="S190" s="116">
        <f>IF(MONTH($B190)=11,IF($G190=Paramètres!$F$22,$D190,0),0)</f>
        <v>0</v>
      </c>
      <c r="T190" s="116">
        <f>IF(MONTH($B190)=30,IF($G190=Paramètres!$F$22,$D190,0),0)</f>
        <v>0</v>
      </c>
      <c r="U190" s="116">
        <f>IF(MONTH($A190)=11,IF($G190=Paramètres!$D$22,$D190,0),0)</f>
        <v>0</v>
      </c>
      <c r="V190" s="116">
        <f>IF(MONTH($A190)=12,IF($G190=Paramètres!$D$22,$D190,0),0)</f>
        <v>0</v>
      </c>
      <c r="W190" s="116">
        <f>IF(MONTH($A190)=2,IF($G190=Paramètres!$D$22,$D190,0),0)</f>
        <v>0</v>
      </c>
      <c r="X190" s="116">
        <f>IF(MONTH($A190)=4,IF($G190=Paramètres!$D$22,$D190,0),0)</f>
        <v>0</v>
      </c>
      <c r="Y190" s="116">
        <f>IF($G190=Paramètres!D$21,$D190,0)</f>
        <v>0</v>
      </c>
      <c r="Z190" s="116">
        <f>IF($G190=Paramètres!D$24,$D190,0)</f>
        <v>0</v>
      </c>
      <c r="AA190" s="116">
        <f>IF($G190=Paramètres!D$23,$D190,0)</f>
        <v>0</v>
      </c>
      <c r="AB190" s="116">
        <f>IF($G190=Paramètres!D$25,$D190,0)</f>
        <v>0</v>
      </c>
      <c r="AC190" s="116">
        <f>IF($G190=Paramètres!D$26,$D190,0)</f>
        <v>0</v>
      </c>
      <c r="AD190" s="116">
        <f>IF($G190=Paramètres!D$27,$D190,0)</f>
        <v>0</v>
      </c>
      <c r="AE190" s="116">
        <f>IF($G190=Paramètres!D$28,$D190,0)</f>
        <v>0</v>
      </c>
      <c r="AF190" s="116">
        <f>IF($G190=Paramètres!D$29,$D190,0)</f>
        <v>0</v>
      </c>
      <c r="AG190" s="116">
        <f>IF($G190=Paramètres!E$21,$D190,0)</f>
        <v>0</v>
      </c>
      <c r="AH190" s="116">
        <f>IF($G190=Paramètres!E$22,$D190,0)</f>
        <v>0</v>
      </c>
      <c r="AI190" s="116">
        <f>IF($G190=Paramètres!E$23,$D190,0)</f>
        <v>0</v>
      </c>
      <c r="AJ190" s="116">
        <f>IF($G190=Paramètres!E$24,$D190,0)</f>
        <v>0</v>
      </c>
      <c r="AK190" s="116">
        <f>IF($G190=Paramètres!E$25,$D190,0)</f>
        <v>0</v>
      </c>
      <c r="AL190" s="116">
        <f>IF($G190=Paramètres!F$21,$D190,0)</f>
        <v>0</v>
      </c>
      <c r="AM190" s="116">
        <f>IF($G190=Paramètres!F$22,$D190,0)</f>
        <v>0</v>
      </c>
      <c r="AN190" s="116">
        <f>IF($G190=Paramètres!F$23,$D190,0)</f>
        <v>0</v>
      </c>
      <c r="AO190" s="116">
        <f>IF($G190=Paramètres!F$24,$D190,0)</f>
        <v>0</v>
      </c>
      <c r="AP190" s="116">
        <f t="shared" si="86"/>
        <v>0</v>
      </c>
      <c r="AQ190" s="116">
        <f t="shared" si="87"/>
        <v>0</v>
      </c>
      <c r="AR190" s="116">
        <f>IF($G190=Paramètres!I$21,$D190,0)</f>
        <v>0</v>
      </c>
      <c r="AS190" s="116">
        <f>IF($G190=Paramètres!I$22,$D190,0)</f>
        <v>0</v>
      </c>
      <c r="AT190" s="116">
        <f>IF($G190=Paramètres!I$23,$D190,0)</f>
        <v>0</v>
      </c>
      <c r="AU190" s="116">
        <f t="shared" si="88"/>
        <v>0</v>
      </c>
      <c r="AV190" s="116">
        <f t="shared" si="90"/>
        <v>0</v>
      </c>
      <c r="AW190" s="116">
        <f t="shared" si="91"/>
        <v>0</v>
      </c>
      <c r="AX190" s="116">
        <f t="shared" si="92"/>
        <v>0</v>
      </c>
      <c r="AY190" s="116">
        <f t="shared" si="93"/>
        <v>0</v>
      </c>
      <c r="AZ190" s="116">
        <f t="shared" si="94"/>
        <v>0</v>
      </c>
      <c r="BA190" s="116">
        <f t="shared" si="95"/>
        <v>0</v>
      </c>
      <c r="BB190" s="116">
        <f t="shared" si="96"/>
        <v>0</v>
      </c>
      <c r="BC190" s="116">
        <f t="shared" si="97"/>
        <v>0</v>
      </c>
      <c r="BD190" s="116">
        <f t="shared" si="98"/>
        <v>0</v>
      </c>
      <c r="BE190" s="116">
        <f t="shared" si="99"/>
        <v>0</v>
      </c>
      <c r="BF190" s="116">
        <f t="shared" si="100"/>
        <v>0</v>
      </c>
      <c r="BG190" s="116">
        <f t="shared" si="101"/>
        <v>0</v>
      </c>
      <c r="BH190" s="116">
        <f t="shared" si="102"/>
        <v>0</v>
      </c>
      <c r="BI190" s="116">
        <f t="shared" si="103"/>
        <v>0</v>
      </c>
      <c r="BJ190" s="116">
        <f t="shared" si="104"/>
        <v>0</v>
      </c>
      <c r="BK190" s="116">
        <f t="shared" si="105"/>
        <v>0</v>
      </c>
      <c r="BL190" s="116">
        <f t="shared" si="106"/>
        <v>0</v>
      </c>
      <c r="BM190" s="116">
        <f t="shared" si="107"/>
        <v>0</v>
      </c>
      <c r="BN190" s="116">
        <f t="shared" si="108"/>
        <v>0</v>
      </c>
      <c r="BO190" s="116">
        <f t="shared" si="109"/>
        <v>0</v>
      </c>
      <c r="BP190" s="116">
        <f t="shared" si="110"/>
        <v>0</v>
      </c>
      <c r="BQ190" s="116">
        <f t="shared" si="111"/>
        <v>0</v>
      </c>
      <c r="BR190" s="116">
        <f t="shared" si="112"/>
        <v>0</v>
      </c>
      <c r="BS190" s="116">
        <f t="shared" si="113"/>
        <v>0</v>
      </c>
    </row>
    <row r="191" spans="6:71">
      <c r="F191" s="109"/>
      <c r="J191" s="110" t="str">
        <f t="shared" si="89"/>
        <v>Transferts</v>
      </c>
      <c r="K191" s="116">
        <f>IF(MONTH($B191)=1,IF($G191=Paramètres!F$22,$D191,0),0)</f>
        <v>0</v>
      </c>
      <c r="L191" s="116">
        <f>IF(MONTH($B191)=2,IF($G191=Paramètres!$F$22,$D191,0),0)</f>
        <v>0</v>
      </c>
      <c r="M191" s="116">
        <f>IF(MONTH($B191)=3,IF($G191=Paramètres!$F$22,$D191,0),0)</f>
        <v>0</v>
      </c>
      <c r="N191" s="116">
        <f>IF(MONTH($B191)=4,IF($G191=Paramètres!$F$22,$D191,0),0)</f>
        <v>0</v>
      </c>
      <c r="O191" s="116">
        <f>IF(MONTH($B191)=5,IF($G191=Paramètres!$F$22,$D191,0),0)</f>
        <v>0</v>
      </c>
      <c r="P191" s="116">
        <f>IF(MONTH($B191)=6,IF($G191=Paramètres!$F$22,$D191,0),0)</f>
        <v>0</v>
      </c>
      <c r="Q191" s="116">
        <f>IF(MONTH($B191)=9,IF($G191=Paramètres!$F$22,$D191,0),0)</f>
        <v>0</v>
      </c>
      <c r="R191" s="116">
        <f>IF(MONTH($B191)=10,IF($G191=Paramètres!$F$22,$D191,0),0)</f>
        <v>0</v>
      </c>
      <c r="S191" s="116">
        <f>IF(MONTH($B191)=11,IF($G191=Paramètres!$F$22,$D191,0),0)</f>
        <v>0</v>
      </c>
      <c r="T191" s="116">
        <f>IF(MONTH($B191)=30,IF($G191=Paramètres!$F$22,$D191,0),0)</f>
        <v>0</v>
      </c>
      <c r="U191" s="116">
        <f>IF(MONTH($A191)=11,IF($G191=Paramètres!$D$22,$D191,0),0)</f>
        <v>0</v>
      </c>
      <c r="V191" s="116">
        <f>IF(MONTH($A191)=12,IF($G191=Paramètres!$D$22,$D191,0),0)</f>
        <v>0</v>
      </c>
      <c r="W191" s="116">
        <f>IF(MONTH($A191)=2,IF($G191=Paramètres!$D$22,$D191,0),0)</f>
        <v>0</v>
      </c>
      <c r="X191" s="116">
        <f>IF(MONTH($A191)=4,IF($G191=Paramètres!$D$22,$D191,0),0)</f>
        <v>0</v>
      </c>
      <c r="Y191" s="116">
        <f>IF($G191=Paramètres!D$21,$D191,0)</f>
        <v>0</v>
      </c>
      <c r="Z191" s="116">
        <f>IF($G191=Paramètres!D$24,$D191,0)</f>
        <v>0</v>
      </c>
      <c r="AA191" s="116">
        <f>IF($G191=Paramètres!D$23,$D191,0)</f>
        <v>0</v>
      </c>
      <c r="AB191" s="116">
        <f>IF($G191=Paramètres!D$25,$D191,0)</f>
        <v>0</v>
      </c>
      <c r="AC191" s="116">
        <f>IF($G191=Paramètres!D$26,$D191,0)</f>
        <v>0</v>
      </c>
      <c r="AD191" s="116">
        <f>IF($G191=Paramètres!D$27,$D191,0)</f>
        <v>0</v>
      </c>
      <c r="AE191" s="116">
        <f>IF($G191=Paramètres!D$28,$D191,0)</f>
        <v>0</v>
      </c>
      <c r="AF191" s="116">
        <f>IF($G191=Paramètres!D$29,$D191,0)</f>
        <v>0</v>
      </c>
      <c r="AG191" s="116">
        <f>IF($G191=Paramètres!E$21,$D191,0)</f>
        <v>0</v>
      </c>
      <c r="AH191" s="116">
        <f>IF($G191=Paramètres!E$22,$D191,0)</f>
        <v>0</v>
      </c>
      <c r="AI191" s="116">
        <f>IF($G191=Paramètres!E$23,$D191,0)</f>
        <v>0</v>
      </c>
      <c r="AJ191" s="116">
        <f>IF($G191=Paramètres!E$24,$D191,0)</f>
        <v>0</v>
      </c>
      <c r="AK191" s="116">
        <f>IF($G191=Paramètres!E$25,$D191,0)</f>
        <v>0</v>
      </c>
      <c r="AL191" s="116">
        <f>IF($G191=Paramètres!F$21,$D191,0)</f>
        <v>0</v>
      </c>
      <c r="AM191" s="116">
        <f>IF($G191=Paramètres!F$22,$D191,0)</f>
        <v>0</v>
      </c>
      <c r="AN191" s="116">
        <f>IF($G191=Paramètres!F$23,$D191,0)</f>
        <v>0</v>
      </c>
      <c r="AO191" s="116">
        <f>IF($G191=Paramètres!F$24,$D191,0)</f>
        <v>0</v>
      </c>
      <c r="AP191" s="116">
        <f t="shared" si="86"/>
        <v>0</v>
      </c>
      <c r="AQ191" s="116">
        <f t="shared" si="87"/>
        <v>0</v>
      </c>
      <c r="AR191" s="116">
        <f>IF($G191=Paramètres!I$21,$D191,0)</f>
        <v>0</v>
      </c>
      <c r="AS191" s="116">
        <f>IF($G191=Paramètres!I$22,$D191,0)</f>
        <v>0</v>
      </c>
      <c r="AT191" s="116">
        <f>IF($G191=Paramètres!I$23,$D191,0)</f>
        <v>0</v>
      </c>
      <c r="AU191" s="116">
        <f t="shared" si="88"/>
        <v>0</v>
      </c>
      <c r="AV191" s="116">
        <f t="shared" si="90"/>
        <v>0</v>
      </c>
      <c r="AW191" s="116">
        <f t="shared" si="91"/>
        <v>0</v>
      </c>
      <c r="AX191" s="116">
        <f t="shared" si="92"/>
        <v>0</v>
      </c>
      <c r="AY191" s="116">
        <f t="shared" si="93"/>
        <v>0</v>
      </c>
      <c r="AZ191" s="116">
        <f t="shared" si="94"/>
        <v>0</v>
      </c>
      <c r="BA191" s="116">
        <f t="shared" si="95"/>
        <v>0</v>
      </c>
      <c r="BB191" s="116">
        <f t="shared" si="96"/>
        <v>0</v>
      </c>
      <c r="BC191" s="116">
        <f t="shared" si="97"/>
        <v>0</v>
      </c>
      <c r="BD191" s="116">
        <f t="shared" si="98"/>
        <v>0</v>
      </c>
      <c r="BE191" s="116">
        <f t="shared" si="99"/>
        <v>0</v>
      </c>
      <c r="BF191" s="116">
        <f t="shared" si="100"/>
        <v>0</v>
      </c>
      <c r="BG191" s="116">
        <f t="shared" si="101"/>
        <v>0</v>
      </c>
      <c r="BH191" s="116">
        <f t="shared" si="102"/>
        <v>0</v>
      </c>
      <c r="BI191" s="116">
        <f t="shared" si="103"/>
        <v>0</v>
      </c>
      <c r="BJ191" s="116">
        <f t="shared" si="104"/>
        <v>0</v>
      </c>
      <c r="BK191" s="116">
        <f t="shared" si="105"/>
        <v>0</v>
      </c>
      <c r="BL191" s="116">
        <f t="shared" si="106"/>
        <v>0</v>
      </c>
      <c r="BM191" s="116">
        <f t="shared" si="107"/>
        <v>0</v>
      </c>
      <c r="BN191" s="116">
        <f t="shared" si="108"/>
        <v>0</v>
      </c>
      <c r="BO191" s="116">
        <f t="shared" si="109"/>
        <v>0</v>
      </c>
      <c r="BP191" s="116">
        <f t="shared" si="110"/>
        <v>0</v>
      </c>
      <c r="BQ191" s="116">
        <f t="shared" si="111"/>
        <v>0</v>
      </c>
      <c r="BR191" s="116">
        <f t="shared" si="112"/>
        <v>0</v>
      </c>
      <c r="BS191" s="116">
        <f t="shared" si="113"/>
        <v>0</v>
      </c>
    </row>
    <row r="192" spans="6:71">
      <c r="F192" s="109"/>
      <c r="J192" s="110" t="str">
        <f t="shared" si="89"/>
        <v>Transferts</v>
      </c>
      <c r="K192" s="116">
        <f>IF(MONTH($B192)=1,IF($G192=Paramètres!F$22,$D192,0),0)</f>
        <v>0</v>
      </c>
      <c r="L192" s="116">
        <f>IF(MONTH($B192)=2,IF($G192=Paramètres!$F$22,$D192,0),0)</f>
        <v>0</v>
      </c>
      <c r="M192" s="116">
        <f>IF(MONTH($B192)=3,IF($G192=Paramètres!$F$22,$D192,0),0)</f>
        <v>0</v>
      </c>
      <c r="N192" s="116">
        <f>IF(MONTH($B192)=4,IF($G192=Paramètres!$F$22,$D192,0),0)</f>
        <v>0</v>
      </c>
      <c r="O192" s="116">
        <f>IF(MONTH($B192)=5,IF($G192=Paramètres!$F$22,$D192,0),0)</f>
        <v>0</v>
      </c>
      <c r="P192" s="116">
        <f>IF(MONTH($B192)=6,IF($G192=Paramètres!$F$22,$D192,0),0)</f>
        <v>0</v>
      </c>
      <c r="Q192" s="116">
        <f>IF(MONTH($B192)=9,IF($G192=Paramètres!$F$22,$D192,0),0)</f>
        <v>0</v>
      </c>
      <c r="R192" s="116">
        <f>IF(MONTH($B192)=10,IF($G192=Paramètres!$F$22,$D192,0),0)</f>
        <v>0</v>
      </c>
      <c r="S192" s="116">
        <f>IF(MONTH($B192)=11,IF($G192=Paramètres!$F$22,$D192,0),0)</f>
        <v>0</v>
      </c>
      <c r="T192" s="116">
        <f>IF(MONTH($B192)=30,IF($G192=Paramètres!$F$22,$D192,0),0)</f>
        <v>0</v>
      </c>
      <c r="U192" s="116">
        <f>IF(MONTH($A192)=11,IF($G192=Paramètres!$D$22,$D192,0),0)</f>
        <v>0</v>
      </c>
      <c r="V192" s="116">
        <f>IF(MONTH($A192)=12,IF($G192=Paramètres!$D$22,$D192,0),0)</f>
        <v>0</v>
      </c>
      <c r="W192" s="116">
        <f>IF(MONTH($A192)=2,IF($G192=Paramètres!$D$22,$D192,0),0)</f>
        <v>0</v>
      </c>
      <c r="X192" s="116">
        <f>IF(MONTH($A192)=4,IF($G192=Paramètres!$D$22,$D192,0),0)</f>
        <v>0</v>
      </c>
      <c r="Y192" s="116">
        <f>IF($G192=Paramètres!D$21,$D192,0)</f>
        <v>0</v>
      </c>
      <c r="Z192" s="116">
        <f>IF($G192=Paramètres!D$24,$D192,0)</f>
        <v>0</v>
      </c>
      <c r="AA192" s="116">
        <f>IF($G192=Paramètres!D$23,$D192,0)</f>
        <v>0</v>
      </c>
      <c r="AB192" s="116">
        <f>IF($G192=Paramètres!D$25,$D192,0)</f>
        <v>0</v>
      </c>
      <c r="AC192" s="116">
        <f>IF($G192=Paramètres!D$26,$D192,0)</f>
        <v>0</v>
      </c>
      <c r="AD192" s="116">
        <f>IF($G192=Paramètres!D$27,$D192,0)</f>
        <v>0</v>
      </c>
      <c r="AE192" s="116">
        <f>IF($G192=Paramètres!D$28,$D192,0)</f>
        <v>0</v>
      </c>
      <c r="AF192" s="116">
        <f>IF($G192=Paramètres!D$29,$D192,0)</f>
        <v>0</v>
      </c>
      <c r="AG192" s="116">
        <f>IF($G192=Paramètres!E$21,$D192,0)</f>
        <v>0</v>
      </c>
      <c r="AH192" s="116">
        <f>IF($G192=Paramètres!E$22,$D192,0)</f>
        <v>0</v>
      </c>
      <c r="AI192" s="116">
        <f>IF($G192=Paramètres!E$23,$D192,0)</f>
        <v>0</v>
      </c>
      <c r="AJ192" s="116">
        <f>IF($G192=Paramètres!E$24,$D192,0)</f>
        <v>0</v>
      </c>
      <c r="AK192" s="116">
        <f>IF($G192=Paramètres!E$25,$D192,0)</f>
        <v>0</v>
      </c>
      <c r="AL192" s="116">
        <f>IF($G192=Paramètres!F$21,$D192,0)</f>
        <v>0</v>
      </c>
      <c r="AM192" s="116">
        <f>IF($G192=Paramètres!F$22,$D192,0)</f>
        <v>0</v>
      </c>
      <c r="AN192" s="116">
        <f>IF($G192=Paramètres!F$23,$D192,0)</f>
        <v>0</v>
      </c>
      <c r="AO192" s="116">
        <f>IF($G192=Paramètres!F$24,$D192,0)</f>
        <v>0</v>
      </c>
      <c r="AP192" s="116">
        <f t="shared" si="86"/>
        <v>0</v>
      </c>
      <c r="AQ192" s="116">
        <f t="shared" si="87"/>
        <v>0</v>
      </c>
      <c r="AR192" s="116">
        <f>IF($G192=Paramètres!I$21,$D192,0)</f>
        <v>0</v>
      </c>
      <c r="AS192" s="116">
        <f>IF($G192=Paramètres!I$22,$D192,0)</f>
        <v>0</v>
      </c>
      <c r="AT192" s="116">
        <f>IF($G192=Paramètres!I$23,$D192,0)</f>
        <v>0</v>
      </c>
      <c r="AU192" s="116">
        <f t="shared" si="88"/>
        <v>0</v>
      </c>
      <c r="AV192" s="116">
        <f t="shared" si="90"/>
        <v>0</v>
      </c>
      <c r="AW192" s="116">
        <f t="shared" si="91"/>
        <v>0</v>
      </c>
      <c r="AX192" s="116">
        <f t="shared" si="92"/>
        <v>0</v>
      </c>
      <c r="AY192" s="116">
        <f t="shared" si="93"/>
        <v>0</v>
      </c>
      <c r="AZ192" s="116">
        <f t="shared" si="94"/>
        <v>0</v>
      </c>
      <c r="BA192" s="116">
        <f t="shared" si="95"/>
        <v>0</v>
      </c>
      <c r="BB192" s="116">
        <f t="shared" si="96"/>
        <v>0</v>
      </c>
      <c r="BC192" s="116">
        <f t="shared" si="97"/>
        <v>0</v>
      </c>
      <c r="BD192" s="116">
        <f t="shared" si="98"/>
        <v>0</v>
      </c>
      <c r="BE192" s="116">
        <f t="shared" si="99"/>
        <v>0</v>
      </c>
      <c r="BF192" s="116">
        <f t="shared" si="100"/>
        <v>0</v>
      </c>
      <c r="BG192" s="116">
        <f t="shared" si="101"/>
        <v>0</v>
      </c>
      <c r="BH192" s="116">
        <f t="shared" si="102"/>
        <v>0</v>
      </c>
      <c r="BI192" s="116">
        <f t="shared" si="103"/>
        <v>0</v>
      </c>
      <c r="BJ192" s="116">
        <f t="shared" si="104"/>
        <v>0</v>
      </c>
      <c r="BK192" s="116">
        <f t="shared" si="105"/>
        <v>0</v>
      </c>
      <c r="BL192" s="116">
        <f t="shared" si="106"/>
        <v>0</v>
      </c>
      <c r="BM192" s="116">
        <f t="shared" si="107"/>
        <v>0</v>
      </c>
      <c r="BN192" s="116">
        <f t="shared" si="108"/>
        <v>0</v>
      </c>
      <c r="BO192" s="116">
        <f t="shared" si="109"/>
        <v>0</v>
      </c>
      <c r="BP192" s="116">
        <f t="shared" si="110"/>
        <v>0</v>
      </c>
      <c r="BQ192" s="116">
        <f t="shared" si="111"/>
        <v>0</v>
      </c>
      <c r="BR192" s="116">
        <f t="shared" si="112"/>
        <v>0</v>
      </c>
      <c r="BS192" s="116">
        <f t="shared" si="113"/>
        <v>0</v>
      </c>
    </row>
    <row r="193" spans="6:71">
      <c r="F193" s="109"/>
      <c r="J193" s="110" t="str">
        <f t="shared" si="89"/>
        <v>Transferts</v>
      </c>
      <c r="K193" s="116">
        <f>IF(MONTH($B193)=1,IF($G193=Paramètres!F$22,$D193,0),0)</f>
        <v>0</v>
      </c>
      <c r="L193" s="116">
        <f>IF(MONTH($B193)=2,IF($G193=Paramètres!$F$22,$D193,0),0)</f>
        <v>0</v>
      </c>
      <c r="M193" s="116">
        <f>IF(MONTH($B193)=3,IF($G193=Paramètres!$F$22,$D193,0),0)</f>
        <v>0</v>
      </c>
      <c r="N193" s="116">
        <f>IF(MONTH($B193)=4,IF($G193=Paramètres!$F$22,$D193,0),0)</f>
        <v>0</v>
      </c>
      <c r="O193" s="116">
        <f>IF(MONTH($B193)=5,IF($G193=Paramètres!$F$22,$D193,0),0)</f>
        <v>0</v>
      </c>
      <c r="P193" s="116">
        <f>IF(MONTH($B193)=6,IF($G193=Paramètres!$F$22,$D193,0),0)</f>
        <v>0</v>
      </c>
      <c r="Q193" s="116">
        <f>IF(MONTH($B193)=9,IF($G193=Paramètres!$F$22,$D193,0),0)</f>
        <v>0</v>
      </c>
      <c r="R193" s="116">
        <f>IF(MONTH($B193)=10,IF($G193=Paramètres!$F$22,$D193,0),0)</f>
        <v>0</v>
      </c>
      <c r="S193" s="116">
        <f>IF(MONTH($B193)=11,IF($G193=Paramètres!$F$22,$D193,0),0)</f>
        <v>0</v>
      </c>
      <c r="T193" s="116">
        <f>IF(MONTH($B193)=30,IF($G193=Paramètres!$F$22,$D193,0),0)</f>
        <v>0</v>
      </c>
      <c r="U193" s="116">
        <f>IF(MONTH($A193)=11,IF($G193=Paramètres!$D$22,$D193,0),0)</f>
        <v>0</v>
      </c>
      <c r="V193" s="116">
        <f>IF(MONTH($A193)=12,IF($G193=Paramètres!$D$22,$D193,0),0)</f>
        <v>0</v>
      </c>
      <c r="W193" s="116">
        <f>IF(MONTH($A193)=2,IF($G193=Paramètres!$D$22,$D193,0),0)</f>
        <v>0</v>
      </c>
      <c r="X193" s="116">
        <f>IF(MONTH($A193)=4,IF($G193=Paramètres!$D$22,$D193,0),0)</f>
        <v>0</v>
      </c>
      <c r="Y193" s="116">
        <f>IF($G193=Paramètres!D$21,$D193,0)</f>
        <v>0</v>
      </c>
      <c r="Z193" s="116">
        <f>IF($G193=Paramètres!D$24,$D193,0)</f>
        <v>0</v>
      </c>
      <c r="AA193" s="116">
        <f>IF($G193=Paramètres!D$23,$D193,0)</f>
        <v>0</v>
      </c>
      <c r="AB193" s="116">
        <f>IF($G193=Paramètres!D$25,$D193,0)</f>
        <v>0</v>
      </c>
      <c r="AC193" s="116">
        <f>IF($G193=Paramètres!D$26,$D193,0)</f>
        <v>0</v>
      </c>
      <c r="AD193" s="116">
        <f>IF($G193=Paramètres!D$27,$D193,0)</f>
        <v>0</v>
      </c>
      <c r="AE193" s="116">
        <f>IF($G193=Paramètres!D$28,$D193,0)</f>
        <v>0</v>
      </c>
      <c r="AF193" s="116">
        <f>IF($G193=Paramètres!D$29,$D193,0)</f>
        <v>0</v>
      </c>
      <c r="AG193" s="116">
        <f>IF($G193=Paramètres!E$21,$D193,0)</f>
        <v>0</v>
      </c>
      <c r="AH193" s="116">
        <f>IF($G193=Paramètres!E$22,$D193,0)</f>
        <v>0</v>
      </c>
      <c r="AI193" s="116">
        <f>IF($G193=Paramètres!E$23,$D193,0)</f>
        <v>0</v>
      </c>
      <c r="AJ193" s="116">
        <f>IF($G193=Paramètres!E$24,$D193,0)</f>
        <v>0</v>
      </c>
      <c r="AK193" s="116">
        <f>IF($G193=Paramètres!E$25,$D193,0)</f>
        <v>0</v>
      </c>
      <c r="AL193" s="116">
        <f>IF($G193=Paramètres!F$21,$D193,0)</f>
        <v>0</v>
      </c>
      <c r="AM193" s="116">
        <f>IF($G193=Paramètres!F$22,$D193,0)</f>
        <v>0</v>
      </c>
      <c r="AN193" s="116">
        <f>IF($G193=Paramètres!F$23,$D193,0)</f>
        <v>0</v>
      </c>
      <c r="AO193" s="116">
        <f>IF($G193=Paramètres!F$24,$D193,0)</f>
        <v>0</v>
      </c>
      <c r="AP193" s="116">
        <f t="shared" si="86"/>
        <v>0</v>
      </c>
      <c r="AQ193" s="116">
        <f t="shared" si="87"/>
        <v>0</v>
      </c>
      <c r="AR193" s="116">
        <f>IF($G193=Paramètres!I$21,$D193,0)</f>
        <v>0</v>
      </c>
      <c r="AS193" s="116">
        <f>IF($G193=Paramètres!I$22,$D193,0)</f>
        <v>0</v>
      </c>
      <c r="AT193" s="116">
        <f>IF($G193=Paramètres!I$23,$D193,0)</f>
        <v>0</v>
      </c>
      <c r="AU193" s="116">
        <f t="shared" si="88"/>
        <v>0</v>
      </c>
      <c r="AV193" s="116">
        <f t="shared" si="90"/>
        <v>0</v>
      </c>
      <c r="AW193" s="116">
        <f t="shared" si="91"/>
        <v>0</v>
      </c>
      <c r="AX193" s="116">
        <f t="shared" si="92"/>
        <v>0</v>
      </c>
      <c r="AY193" s="116">
        <f t="shared" si="93"/>
        <v>0</v>
      </c>
      <c r="AZ193" s="116">
        <f t="shared" si="94"/>
        <v>0</v>
      </c>
      <c r="BA193" s="116">
        <f t="shared" si="95"/>
        <v>0</v>
      </c>
      <c r="BB193" s="116">
        <f t="shared" si="96"/>
        <v>0</v>
      </c>
      <c r="BC193" s="116">
        <f t="shared" si="97"/>
        <v>0</v>
      </c>
      <c r="BD193" s="116">
        <f t="shared" si="98"/>
        <v>0</v>
      </c>
      <c r="BE193" s="116">
        <f t="shared" si="99"/>
        <v>0</v>
      </c>
      <c r="BF193" s="116">
        <f t="shared" si="100"/>
        <v>0</v>
      </c>
      <c r="BG193" s="116">
        <f t="shared" si="101"/>
        <v>0</v>
      </c>
      <c r="BH193" s="116">
        <f t="shared" si="102"/>
        <v>0</v>
      </c>
      <c r="BI193" s="116">
        <f t="shared" si="103"/>
        <v>0</v>
      </c>
      <c r="BJ193" s="116">
        <f t="shared" si="104"/>
        <v>0</v>
      </c>
      <c r="BK193" s="116">
        <f t="shared" si="105"/>
        <v>0</v>
      </c>
      <c r="BL193" s="116">
        <f t="shared" si="106"/>
        <v>0</v>
      </c>
      <c r="BM193" s="116">
        <f t="shared" si="107"/>
        <v>0</v>
      </c>
      <c r="BN193" s="116">
        <f t="shared" si="108"/>
        <v>0</v>
      </c>
      <c r="BO193" s="116">
        <f t="shared" si="109"/>
        <v>0</v>
      </c>
      <c r="BP193" s="116">
        <f t="shared" si="110"/>
        <v>0</v>
      </c>
      <c r="BQ193" s="116">
        <f t="shared" si="111"/>
        <v>0</v>
      </c>
      <c r="BR193" s="116">
        <f t="shared" si="112"/>
        <v>0</v>
      </c>
      <c r="BS193" s="116">
        <f t="shared" si="113"/>
        <v>0</v>
      </c>
    </row>
    <row r="194" spans="6:71">
      <c r="F194" s="109"/>
      <c r="J194" s="110" t="str">
        <f t="shared" si="89"/>
        <v>Transferts</v>
      </c>
      <c r="K194" s="116">
        <f>IF(MONTH($B194)=1,IF($G194=Paramètres!F$22,$D194,0),0)</f>
        <v>0</v>
      </c>
      <c r="L194" s="116">
        <f>IF(MONTH($B194)=2,IF($G194=Paramètres!$F$22,$D194,0),0)</f>
        <v>0</v>
      </c>
      <c r="M194" s="116">
        <f>IF(MONTH($B194)=3,IF($G194=Paramètres!$F$22,$D194,0),0)</f>
        <v>0</v>
      </c>
      <c r="N194" s="116">
        <f>IF(MONTH($B194)=4,IF($G194=Paramètres!$F$22,$D194,0),0)</f>
        <v>0</v>
      </c>
      <c r="O194" s="116">
        <f>IF(MONTH($B194)=5,IF($G194=Paramètres!$F$22,$D194,0),0)</f>
        <v>0</v>
      </c>
      <c r="P194" s="116">
        <f>IF(MONTH($B194)=6,IF($G194=Paramètres!$F$22,$D194,0),0)</f>
        <v>0</v>
      </c>
      <c r="Q194" s="116">
        <f>IF(MONTH($B194)=9,IF($G194=Paramètres!$F$22,$D194,0),0)</f>
        <v>0</v>
      </c>
      <c r="R194" s="116">
        <f>IF(MONTH($B194)=10,IF($G194=Paramètres!$F$22,$D194,0),0)</f>
        <v>0</v>
      </c>
      <c r="S194" s="116">
        <f>IF(MONTH($B194)=11,IF($G194=Paramètres!$F$22,$D194,0),0)</f>
        <v>0</v>
      </c>
      <c r="T194" s="116">
        <f>IF(MONTH($B194)=30,IF($G194=Paramètres!$F$22,$D194,0),0)</f>
        <v>0</v>
      </c>
      <c r="U194" s="116">
        <f>IF(MONTH($A194)=11,IF($G194=Paramètres!$D$22,$D194,0),0)</f>
        <v>0</v>
      </c>
      <c r="V194" s="116">
        <f>IF(MONTH($A194)=12,IF($G194=Paramètres!$D$22,$D194,0),0)</f>
        <v>0</v>
      </c>
      <c r="W194" s="116">
        <f>IF(MONTH($A194)=2,IF($G194=Paramètres!$D$22,$D194,0),0)</f>
        <v>0</v>
      </c>
      <c r="X194" s="116">
        <f>IF(MONTH($A194)=4,IF($G194=Paramètres!$D$22,$D194,0),0)</f>
        <v>0</v>
      </c>
      <c r="Y194" s="116">
        <f>IF($G194=Paramètres!D$21,$D194,0)</f>
        <v>0</v>
      </c>
      <c r="Z194" s="116">
        <f>IF($G194=Paramètres!D$24,$D194,0)</f>
        <v>0</v>
      </c>
      <c r="AA194" s="116">
        <f>IF($G194=Paramètres!D$23,$D194,0)</f>
        <v>0</v>
      </c>
      <c r="AB194" s="116">
        <f>IF($G194=Paramètres!D$25,$D194,0)</f>
        <v>0</v>
      </c>
      <c r="AC194" s="116">
        <f>IF($G194=Paramètres!D$26,$D194,0)</f>
        <v>0</v>
      </c>
      <c r="AD194" s="116">
        <f>IF($G194=Paramètres!D$27,$D194,0)</f>
        <v>0</v>
      </c>
      <c r="AE194" s="116">
        <f>IF($G194=Paramètres!D$28,$D194,0)</f>
        <v>0</v>
      </c>
      <c r="AF194" s="116">
        <f>IF($G194=Paramètres!D$29,$D194,0)</f>
        <v>0</v>
      </c>
      <c r="AG194" s="116">
        <f>IF($G194=Paramètres!E$21,$D194,0)</f>
        <v>0</v>
      </c>
      <c r="AH194" s="116">
        <f>IF($G194=Paramètres!E$22,$D194,0)</f>
        <v>0</v>
      </c>
      <c r="AI194" s="116">
        <f>IF($G194=Paramètres!E$23,$D194,0)</f>
        <v>0</v>
      </c>
      <c r="AJ194" s="116">
        <f>IF($G194=Paramètres!E$24,$D194,0)</f>
        <v>0</v>
      </c>
      <c r="AK194" s="116">
        <f>IF($G194=Paramètres!E$25,$D194,0)</f>
        <v>0</v>
      </c>
      <c r="AL194" s="116">
        <f>IF($G194=Paramètres!F$21,$D194,0)</f>
        <v>0</v>
      </c>
      <c r="AM194" s="116">
        <f>IF($G194=Paramètres!F$22,$D194,0)</f>
        <v>0</v>
      </c>
      <c r="AN194" s="116">
        <f>IF($G194=Paramètres!F$23,$D194,0)</f>
        <v>0</v>
      </c>
      <c r="AO194" s="116">
        <f>IF($G194=Paramètres!F$24,$D194,0)</f>
        <v>0</v>
      </c>
      <c r="AP194" s="116">
        <f t="shared" si="86"/>
        <v>0</v>
      </c>
      <c r="AQ194" s="116">
        <f t="shared" si="87"/>
        <v>0</v>
      </c>
      <c r="AR194" s="116">
        <f>IF($G194=Paramètres!I$21,$D194,0)</f>
        <v>0</v>
      </c>
      <c r="AS194" s="116">
        <f>IF($G194=Paramètres!I$22,$D194,0)</f>
        <v>0</v>
      </c>
      <c r="AT194" s="116">
        <f>IF($G194=Paramètres!I$23,$D194,0)</f>
        <v>0</v>
      </c>
      <c r="AU194" s="116">
        <f t="shared" si="88"/>
        <v>0</v>
      </c>
      <c r="AV194" s="116">
        <f t="shared" si="90"/>
        <v>0</v>
      </c>
      <c r="AW194" s="116">
        <f t="shared" si="91"/>
        <v>0</v>
      </c>
      <c r="AX194" s="116">
        <f t="shared" si="92"/>
        <v>0</v>
      </c>
      <c r="AY194" s="116">
        <f t="shared" si="93"/>
        <v>0</v>
      </c>
      <c r="AZ194" s="116">
        <f t="shared" si="94"/>
        <v>0</v>
      </c>
      <c r="BA194" s="116">
        <f t="shared" si="95"/>
        <v>0</v>
      </c>
      <c r="BB194" s="116">
        <f t="shared" si="96"/>
        <v>0</v>
      </c>
      <c r="BC194" s="116">
        <f t="shared" si="97"/>
        <v>0</v>
      </c>
      <c r="BD194" s="116">
        <f t="shared" si="98"/>
        <v>0</v>
      </c>
      <c r="BE194" s="116">
        <f t="shared" si="99"/>
        <v>0</v>
      </c>
      <c r="BF194" s="116">
        <f t="shared" si="100"/>
        <v>0</v>
      </c>
      <c r="BG194" s="116">
        <f t="shared" si="101"/>
        <v>0</v>
      </c>
      <c r="BH194" s="116">
        <f t="shared" si="102"/>
        <v>0</v>
      </c>
      <c r="BI194" s="116">
        <f t="shared" si="103"/>
        <v>0</v>
      </c>
      <c r="BJ194" s="116">
        <f t="shared" si="104"/>
        <v>0</v>
      </c>
      <c r="BK194" s="116">
        <f t="shared" si="105"/>
        <v>0</v>
      </c>
      <c r="BL194" s="116">
        <f t="shared" si="106"/>
        <v>0</v>
      </c>
      <c r="BM194" s="116">
        <f t="shared" si="107"/>
        <v>0</v>
      </c>
      <c r="BN194" s="116">
        <f t="shared" si="108"/>
        <v>0</v>
      </c>
      <c r="BO194" s="116">
        <f t="shared" si="109"/>
        <v>0</v>
      </c>
      <c r="BP194" s="116">
        <f t="shared" si="110"/>
        <v>0</v>
      </c>
      <c r="BQ194" s="116">
        <f t="shared" si="111"/>
        <v>0</v>
      </c>
      <c r="BR194" s="116">
        <f t="shared" si="112"/>
        <v>0</v>
      </c>
      <c r="BS194" s="116">
        <f t="shared" si="113"/>
        <v>0</v>
      </c>
    </row>
    <row r="195" spans="6:71">
      <c r="F195" s="109"/>
      <c r="J195" s="110" t="str">
        <f t="shared" si="89"/>
        <v>Transferts</v>
      </c>
      <c r="K195" s="116">
        <f>IF(MONTH($B195)=1,IF($G195=Paramètres!F$22,$D195,0),0)</f>
        <v>0</v>
      </c>
      <c r="L195" s="116">
        <f>IF(MONTH($B195)=2,IF($G195=Paramètres!$F$22,$D195,0),0)</f>
        <v>0</v>
      </c>
      <c r="M195" s="116">
        <f>IF(MONTH($B195)=3,IF($G195=Paramètres!$F$22,$D195,0),0)</f>
        <v>0</v>
      </c>
      <c r="N195" s="116">
        <f>IF(MONTH($B195)=4,IF($G195=Paramètres!$F$22,$D195,0),0)</f>
        <v>0</v>
      </c>
      <c r="O195" s="116">
        <f>IF(MONTH($B195)=5,IF($G195=Paramètres!$F$22,$D195,0),0)</f>
        <v>0</v>
      </c>
      <c r="P195" s="116">
        <f>IF(MONTH($B195)=6,IF($G195=Paramètres!$F$22,$D195,0),0)</f>
        <v>0</v>
      </c>
      <c r="Q195" s="116">
        <f>IF(MONTH($B195)=9,IF($G195=Paramètres!$F$22,$D195,0),0)</f>
        <v>0</v>
      </c>
      <c r="R195" s="116">
        <f>IF(MONTH($B195)=10,IF($G195=Paramètres!$F$22,$D195,0),0)</f>
        <v>0</v>
      </c>
      <c r="S195" s="116">
        <f>IF(MONTH($B195)=11,IF($G195=Paramètres!$F$22,$D195,0),0)</f>
        <v>0</v>
      </c>
      <c r="T195" s="116">
        <f>IF(MONTH($B195)=30,IF($G195=Paramètres!$F$22,$D195,0),0)</f>
        <v>0</v>
      </c>
      <c r="U195" s="116">
        <f>IF(MONTH($A195)=11,IF($G195=Paramètres!$D$22,$D195,0),0)</f>
        <v>0</v>
      </c>
      <c r="V195" s="116">
        <f>IF(MONTH($A195)=12,IF($G195=Paramètres!$D$22,$D195,0),0)</f>
        <v>0</v>
      </c>
      <c r="W195" s="116">
        <f>IF(MONTH($A195)=2,IF($G195=Paramètres!$D$22,$D195,0),0)</f>
        <v>0</v>
      </c>
      <c r="X195" s="116">
        <f>IF(MONTH($A195)=4,IF($G195=Paramètres!$D$22,$D195,0),0)</f>
        <v>0</v>
      </c>
      <c r="Y195" s="116">
        <f>IF($G195=Paramètres!D$21,$D195,0)</f>
        <v>0</v>
      </c>
      <c r="Z195" s="116">
        <f>IF($G195=Paramètres!D$24,$D195,0)</f>
        <v>0</v>
      </c>
      <c r="AA195" s="116">
        <f>IF($G195=Paramètres!D$23,$D195,0)</f>
        <v>0</v>
      </c>
      <c r="AB195" s="116">
        <f>IF($G195=Paramètres!D$25,$D195,0)</f>
        <v>0</v>
      </c>
      <c r="AC195" s="116">
        <f>IF($G195=Paramètres!D$26,$D195,0)</f>
        <v>0</v>
      </c>
      <c r="AD195" s="116">
        <f>IF($G195=Paramètres!D$27,$D195,0)</f>
        <v>0</v>
      </c>
      <c r="AE195" s="116">
        <f>IF($G195=Paramètres!D$28,$D195,0)</f>
        <v>0</v>
      </c>
      <c r="AF195" s="116">
        <f>IF($G195=Paramètres!D$29,$D195,0)</f>
        <v>0</v>
      </c>
      <c r="AG195" s="116">
        <f>IF($G195=Paramètres!E$21,$D195,0)</f>
        <v>0</v>
      </c>
      <c r="AH195" s="116">
        <f>IF($G195=Paramètres!E$22,$D195,0)</f>
        <v>0</v>
      </c>
      <c r="AI195" s="116">
        <f>IF($G195=Paramètres!E$23,$D195,0)</f>
        <v>0</v>
      </c>
      <c r="AJ195" s="116">
        <f>IF($G195=Paramètres!E$24,$D195,0)</f>
        <v>0</v>
      </c>
      <c r="AK195" s="116">
        <f>IF($G195=Paramètres!E$25,$D195,0)</f>
        <v>0</v>
      </c>
      <c r="AL195" s="116">
        <f>IF($G195=Paramètres!F$21,$D195,0)</f>
        <v>0</v>
      </c>
      <c r="AM195" s="116">
        <f>IF($G195=Paramètres!F$22,$D195,0)</f>
        <v>0</v>
      </c>
      <c r="AN195" s="116">
        <f>IF($G195=Paramètres!F$23,$D195,0)</f>
        <v>0</v>
      </c>
      <c r="AO195" s="116">
        <f>IF($G195=Paramètres!F$24,$D195,0)</f>
        <v>0</v>
      </c>
      <c r="AP195" s="116">
        <f t="shared" si="86"/>
        <v>0</v>
      </c>
      <c r="AQ195" s="116">
        <f t="shared" si="87"/>
        <v>0</v>
      </c>
      <c r="AR195" s="116">
        <f>IF($G195=Paramètres!I$21,$D195,0)</f>
        <v>0</v>
      </c>
      <c r="AS195" s="116">
        <f>IF($G195=Paramètres!I$22,$D195,0)</f>
        <v>0</v>
      </c>
      <c r="AT195" s="116">
        <f>IF($G195=Paramètres!I$23,$D195,0)</f>
        <v>0</v>
      </c>
      <c r="AU195" s="116">
        <f t="shared" si="88"/>
        <v>0</v>
      </c>
      <c r="AV195" s="116">
        <f t="shared" si="90"/>
        <v>0</v>
      </c>
      <c r="AW195" s="116">
        <f t="shared" si="91"/>
        <v>0</v>
      </c>
      <c r="AX195" s="116">
        <f t="shared" si="92"/>
        <v>0</v>
      </c>
      <c r="AY195" s="116">
        <f t="shared" si="93"/>
        <v>0</v>
      </c>
      <c r="AZ195" s="116">
        <f t="shared" si="94"/>
        <v>0</v>
      </c>
      <c r="BA195" s="116">
        <f t="shared" si="95"/>
        <v>0</v>
      </c>
      <c r="BB195" s="116">
        <f t="shared" si="96"/>
        <v>0</v>
      </c>
      <c r="BC195" s="116">
        <f t="shared" si="97"/>
        <v>0</v>
      </c>
      <c r="BD195" s="116">
        <f t="shared" si="98"/>
        <v>0</v>
      </c>
      <c r="BE195" s="116">
        <f t="shared" si="99"/>
        <v>0</v>
      </c>
      <c r="BF195" s="116">
        <f t="shared" si="100"/>
        <v>0</v>
      </c>
      <c r="BG195" s="116">
        <f t="shared" si="101"/>
        <v>0</v>
      </c>
      <c r="BH195" s="116">
        <f t="shared" si="102"/>
        <v>0</v>
      </c>
      <c r="BI195" s="116">
        <f t="shared" si="103"/>
        <v>0</v>
      </c>
      <c r="BJ195" s="116">
        <f t="shared" si="104"/>
        <v>0</v>
      </c>
      <c r="BK195" s="116">
        <f t="shared" si="105"/>
        <v>0</v>
      </c>
      <c r="BL195" s="116">
        <f t="shared" si="106"/>
        <v>0</v>
      </c>
      <c r="BM195" s="116">
        <f t="shared" si="107"/>
        <v>0</v>
      </c>
      <c r="BN195" s="116">
        <f t="shared" si="108"/>
        <v>0</v>
      </c>
      <c r="BO195" s="116">
        <f t="shared" si="109"/>
        <v>0</v>
      </c>
      <c r="BP195" s="116">
        <f t="shared" si="110"/>
        <v>0</v>
      </c>
      <c r="BQ195" s="116">
        <f t="shared" si="111"/>
        <v>0</v>
      </c>
      <c r="BR195" s="116">
        <f t="shared" si="112"/>
        <v>0</v>
      </c>
      <c r="BS195" s="116">
        <f t="shared" si="113"/>
        <v>0</v>
      </c>
    </row>
    <row r="196" spans="6:71">
      <c r="F196" s="109"/>
      <c r="J196" s="110" t="str">
        <f t="shared" si="89"/>
        <v>Transferts</v>
      </c>
      <c r="K196" s="116">
        <f>IF(MONTH($B196)=1,IF($G196=Paramètres!F$22,$D196,0),0)</f>
        <v>0</v>
      </c>
      <c r="L196" s="116">
        <f>IF(MONTH($B196)=2,IF($G196=Paramètres!$F$22,$D196,0),0)</f>
        <v>0</v>
      </c>
      <c r="M196" s="116">
        <f>IF(MONTH($B196)=3,IF($G196=Paramètres!$F$22,$D196,0),0)</f>
        <v>0</v>
      </c>
      <c r="N196" s="116">
        <f>IF(MONTH($B196)=4,IF($G196=Paramètres!$F$22,$D196,0),0)</f>
        <v>0</v>
      </c>
      <c r="O196" s="116">
        <f>IF(MONTH($B196)=5,IF($G196=Paramètres!$F$22,$D196,0),0)</f>
        <v>0</v>
      </c>
      <c r="P196" s="116">
        <f>IF(MONTH($B196)=6,IF($G196=Paramètres!$F$22,$D196,0),0)</f>
        <v>0</v>
      </c>
      <c r="Q196" s="116">
        <f>IF(MONTH($B196)=9,IF($G196=Paramètres!$F$22,$D196,0),0)</f>
        <v>0</v>
      </c>
      <c r="R196" s="116">
        <f>IF(MONTH($B196)=10,IF($G196=Paramètres!$F$22,$D196,0),0)</f>
        <v>0</v>
      </c>
      <c r="S196" s="116">
        <f>IF(MONTH($B196)=11,IF($G196=Paramètres!$F$22,$D196,0),0)</f>
        <v>0</v>
      </c>
      <c r="T196" s="116">
        <f>IF(MONTH($B196)=30,IF($G196=Paramètres!$F$22,$D196,0),0)</f>
        <v>0</v>
      </c>
      <c r="U196" s="116">
        <f>IF(MONTH($A196)=11,IF($G196=Paramètres!$D$22,$D196,0),0)</f>
        <v>0</v>
      </c>
      <c r="V196" s="116">
        <f>IF(MONTH($A196)=12,IF($G196=Paramètres!$D$22,$D196,0),0)</f>
        <v>0</v>
      </c>
      <c r="W196" s="116">
        <f>IF(MONTH($A196)=2,IF($G196=Paramètres!$D$22,$D196,0),0)</f>
        <v>0</v>
      </c>
      <c r="X196" s="116">
        <f>IF(MONTH($A196)=4,IF($G196=Paramètres!$D$22,$D196,0),0)</f>
        <v>0</v>
      </c>
      <c r="Y196" s="116">
        <f>IF($G196=Paramètres!D$21,$D196,0)</f>
        <v>0</v>
      </c>
      <c r="Z196" s="116">
        <f>IF($G196=Paramètres!D$24,$D196,0)</f>
        <v>0</v>
      </c>
      <c r="AA196" s="116">
        <f>IF($G196=Paramètres!D$23,$D196,0)</f>
        <v>0</v>
      </c>
      <c r="AB196" s="116">
        <f>IF($G196=Paramètres!D$25,$D196,0)</f>
        <v>0</v>
      </c>
      <c r="AC196" s="116">
        <f>IF($G196=Paramètres!D$26,$D196,0)</f>
        <v>0</v>
      </c>
      <c r="AD196" s="116">
        <f>IF($G196=Paramètres!D$27,$D196,0)</f>
        <v>0</v>
      </c>
      <c r="AE196" s="116">
        <f>IF($G196=Paramètres!D$28,$D196,0)</f>
        <v>0</v>
      </c>
      <c r="AF196" s="116">
        <f>IF($G196=Paramètres!D$29,$D196,0)</f>
        <v>0</v>
      </c>
      <c r="AG196" s="116">
        <f>IF($G196=Paramètres!E$21,$D196,0)</f>
        <v>0</v>
      </c>
      <c r="AH196" s="116">
        <f>IF($G196=Paramètres!E$22,$D196,0)</f>
        <v>0</v>
      </c>
      <c r="AI196" s="116">
        <f>IF($G196=Paramètres!E$23,$D196,0)</f>
        <v>0</v>
      </c>
      <c r="AJ196" s="116">
        <f>IF($G196=Paramètres!E$24,$D196,0)</f>
        <v>0</v>
      </c>
      <c r="AK196" s="116">
        <f>IF($G196=Paramètres!E$25,$D196,0)</f>
        <v>0</v>
      </c>
      <c r="AL196" s="116">
        <f>IF($G196=Paramètres!F$21,$D196,0)</f>
        <v>0</v>
      </c>
      <c r="AM196" s="116">
        <f>IF($G196=Paramètres!F$22,$D196,0)</f>
        <v>0</v>
      </c>
      <c r="AN196" s="116">
        <f>IF($G196=Paramètres!F$23,$D196,0)</f>
        <v>0</v>
      </c>
      <c r="AO196" s="116">
        <f>IF($G196=Paramètres!F$24,$D196,0)</f>
        <v>0</v>
      </c>
      <c r="AP196" s="116">
        <f t="shared" ref="AP196:AP259" si="114">IF($G196=Finance,$D196,0)</f>
        <v>0</v>
      </c>
      <c r="AQ196" s="116">
        <f t="shared" ref="AQ196:AQ259" si="115">IF($G196=Exception,$D196,0)</f>
        <v>0</v>
      </c>
      <c r="AR196" s="116">
        <f>IF($G196=Paramètres!I$21,$D196,0)</f>
        <v>0</v>
      </c>
      <c r="AS196" s="116">
        <f>IF($G196=Paramètres!I$22,$D196,0)</f>
        <v>0</v>
      </c>
      <c r="AT196" s="116">
        <f>IF($G196=Paramètres!I$23,$D196,0)</f>
        <v>0</v>
      </c>
      <c r="AU196" s="116">
        <f t="shared" ref="AU196:AU259" si="116">IF($G196=Transferts,$D196,0)</f>
        <v>0</v>
      </c>
      <c r="AV196" s="116">
        <f t="shared" si="90"/>
        <v>0</v>
      </c>
      <c r="AW196" s="116">
        <f t="shared" si="91"/>
        <v>0</v>
      </c>
      <c r="AX196" s="116">
        <f t="shared" si="92"/>
        <v>0</v>
      </c>
      <c r="AY196" s="116">
        <f t="shared" si="93"/>
        <v>0</v>
      </c>
      <c r="AZ196" s="116">
        <f t="shared" si="94"/>
        <v>0</v>
      </c>
      <c r="BA196" s="116">
        <f t="shared" si="95"/>
        <v>0</v>
      </c>
      <c r="BB196" s="116">
        <f t="shared" si="96"/>
        <v>0</v>
      </c>
      <c r="BC196" s="116">
        <f t="shared" si="97"/>
        <v>0</v>
      </c>
      <c r="BD196" s="116">
        <f t="shared" si="98"/>
        <v>0</v>
      </c>
      <c r="BE196" s="116">
        <f t="shared" si="99"/>
        <v>0</v>
      </c>
      <c r="BF196" s="116">
        <f t="shared" si="100"/>
        <v>0</v>
      </c>
      <c r="BG196" s="116">
        <f t="shared" si="101"/>
        <v>0</v>
      </c>
      <c r="BH196" s="116">
        <f t="shared" si="102"/>
        <v>0</v>
      </c>
      <c r="BI196" s="116">
        <f t="shared" si="103"/>
        <v>0</v>
      </c>
      <c r="BJ196" s="116">
        <f t="shared" si="104"/>
        <v>0</v>
      </c>
      <c r="BK196" s="116">
        <f t="shared" si="105"/>
        <v>0</v>
      </c>
      <c r="BL196" s="116">
        <f t="shared" si="106"/>
        <v>0</v>
      </c>
      <c r="BM196" s="116">
        <f t="shared" si="107"/>
        <v>0</v>
      </c>
      <c r="BN196" s="116">
        <f t="shared" si="108"/>
        <v>0</v>
      </c>
      <c r="BO196" s="116">
        <f t="shared" si="109"/>
        <v>0</v>
      </c>
      <c r="BP196" s="116">
        <f t="shared" si="110"/>
        <v>0</v>
      </c>
      <c r="BQ196" s="116">
        <f t="shared" si="111"/>
        <v>0</v>
      </c>
      <c r="BR196" s="116">
        <f t="shared" si="112"/>
        <v>0</v>
      </c>
      <c r="BS196" s="116">
        <f t="shared" si="113"/>
        <v>0</v>
      </c>
    </row>
    <row r="197" spans="6:71">
      <c r="F197" s="109"/>
      <c r="J197" s="110" t="str">
        <f t="shared" ref="J197:J260" si="117">IF(LEFT($F197,2)="70","Ventes",IF(LEFT($F197,2)="74","Subventions",IF(LEFT($F197,2)="75","Gestionc",IF(LEFT($F197,2)="76","Finance",IF(LEFT($F197,2)="77","Exception",IF(LEFT($F197,2)="78","Reprises","Transferts"))))))</f>
        <v>Transferts</v>
      </c>
      <c r="K197" s="116">
        <f>IF(MONTH($B197)=1,IF($G197=Paramètres!F$22,$D197,0),0)</f>
        <v>0</v>
      </c>
      <c r="L197" s="116">
        <f>IF(MONTH($B197)=2,IF($G197=Paramètres!$F$22,$D197,0),0)</f>
        <v>0</v>
      </c>
      <c r="M197" s="116">
        <f>IF(MONTH($B197)=3,IF($G197=Paramètres!$F$22,$D197,0),0)</f>
        <v>0</v>
      </c>
      <c r="N197" s="116">
        <f>IF(MONTH($B197)=4,IF($G197=Paramètres!$F$22,$D197,0),0)</f>
        <v>0</v>
      </c>
      <c r="O197" s="116">
        <f>IF(MONTH($B197)=5,IF($G197=Paramètres!$F$22,$D197,0),0)</f>
        <v>0</v>
      </c>
      <c r="P197" s="116">
        <f>IF(MONTH($B197)=6,IF($G197=Paramètres!$F$22,$D197,0),0)</f>
        <v>0</v>
      </c>
      <c r="Q197" s="116">
        <f>IF(MONTH($B197)=9,IF($G197=Paramètres!$F$22,$D197,0),0)</f>
        <v>0</v>
      </c>
      <c r="R197" s="116">
        <f>IF(MONTH($B197)=10,IF($G197=Paramètres!$F$22,$D197,0),0)</f>
        <v>0</v>
      </c>
      <c r="S197" s="116">
        <f>IF(MONTH($B197)=11,IF($G197=Paramètres!$F$22,$D197,0),0)</f>
        <v>0</v>
      </c>
      <c r="T197" s="116">
        <f>IF(MONTH($B197)=30,IF($G197=Paramètres!$F$22,$D197,0),0)</f>
        <v>0</v>
      </c>
      <c r="U197" s="116">
        <f>IF(MONTH($A197)=11,IF($G197=Paramètres!$D$22,$D197,0),0)</f>
        <v>0</v>
      </c>
      <c r="V197" s="116">
        <f>IF(MONTH($A197)=12,IF($G197=Paramètres!$D$22,$D197,0),0)</f>
        <v>0</v>
      </c>
      <c r="W197" s="116">
        <f>IF(MONTH($A197)=2,IF($G197=Paramètres!$D$22,$D197,0),0)</f>
        <v>0</v>
      </c>
      <c r="X197" s="116">
        <f>IF(MONTH($A197)=4,IF($G197=Paramètres!$D$22,$D197,0),0)</f>
        <v>0</v>
      </c>
      <c r="Y197" s="116">
        <f>IF($G197=Paramètres!D$21,$D197,0)</f>
        <v>0</v>
      </c>
      <c r="Z197" s="116">
        <f>IF($G197=Paramètres!D$24,$D197,0)</f>
        <v>0</v>
      </c>
      <c r="AA197" s="116">
        <f>IF($G197=Paramètres!D$23,$D197,0)</f>
        <v>0</v>
      </c>
      <c r="AB197" s="116">
        <f>IF($G197=Paramètres!D$25,$D197,0)</f>
        <v>0</v>
      </c>
      <c r="AC197" s="116">
        <f>IF($G197=Paramètres!D$26,$D197,0)</f>
        <v>0</v>
      </c>
      <c r="AD197" s="116">
        <f>IF($G197=Paramètres!D$27,$D197,0)</f>
        <v>0</v>
      </c>
      <c r="AE197" s="116">
        <f>IF($G197=Paramètres!D$28,$D197,0)</f>
        <v>0</v>
      </c>
      <c r="AF197" s="116">
        <f>IF($G197=Paramètres!D$29,$D197,0)</f>
        <v>0</v>
      </c>
      <c r="AG197" s="116">
        <f>IF($G197=Paramètres!E$21,$D197,0)</f>
        <v>0</v>
      </c>
      <c r="AH197" s="116">
        <f>IF($G197=Paramètres!E$22,$D197,0)</f>
        <v>0</v>
      </c>
      <c r="AI197" s="116">
        <f>IF($G197=Paramètres!E$23,$D197,0)</f>
        <v>0</v>
      </c>
      <c r="AJ197" s="116">
        <f>IF($G197=Paramètres!E$24,$D197,0)</f>
        <v>0</v>
      </c>
      <c r="AK197" s="116">
        <f>IF($G197=Paramètres!E$25,$D197,0)</f>
        <v>0</v>
      </c>
      <c r="AL197" s="116">
        <f>IF($G197=Paramètres!F$21,$D197,0)</f>
        <v>0</v>
      </c>
      <c r="AM197" s="116">
        <f>IF($G197=Paramètres!F$22,$D197,0)</f>
        <v>0</v>
      </c>
      <c r="AN197" s="116">
        <f>IF($G197=Paramètres!F$23,$D197,0)</f>
        <v>0</v>
      </c>
      <c r="AO197" s="116">
        <f>IF($G197=Paramètres!F$24,$D197,0)</f>
        <v>0</v>
      </c>
      <c r="AP197" s="116">
        <f t="shared" si="114"/>
        <v>0</v>
      </c>
      <c r="AQ197" s="116">
        <f t="shared" si="115"/>
        <v>0</v>
      </c>
      <c r="AR197" s="116">
        <f>IF($G197=Paramètres!I$21,$D197,0)</f>
        <v>0</v>
      </c>
      <c r="AS197" s="116">
        <f>IF($G197=Paramètres!I$22,$D197,0)</f>
        <v>0</v>
      </c>
      <c r="AT197" s="116">
        <f>IF($G197=Paramètres!I$23,$D197,0)</f>
        <v>0</v>
      </c>
      <c r="AU197" s="116">
        <f t="shared" si="116"/>
        <v>0</v>
      </c>
      <c r="AV197" s="116">
        <f t="shared" ref="AV197:AV260" si="118">IF(MONTH($B197)=1,IF($E197="Caisse",$D197,0),0)</f>
        <v>0</v>
      </c>
      <c r="AW197" s="116">
        <f t="shared" ref="AW197:AW260" si="119">IF(MONTH($B197)=2,IF($E197="Caisse",$D197,0),0)</f>
        <v>0</v>
      </c>
      <c r="AX197" s="116">
        <f t="shared" ref="AX197:AX260" si="120">IF(MONTH($B197)=3,IF($E197="Caisse",$D197,0),0)</f>
        <v>0</v>
      </c>
      <c r="AY197" s="116">
        <f t="shared" ref="AY197:AY260" si="121">IF(MONTH($B197)=4,IF($E197="Caisse",$D197,0),0)</f>
        <v>0</v>
      </c>
      <c r="AZ197" s="116">
        <f t="shared" ref="AZ197:AZ260" si="122">IF(MONTH($B197)=5,IF($E197="Caisse",$D197,0),0)</f>
        <v>0</v>
      </c>
      <c r="BA197" s="116">
        <f t="shared" ref="BA197:BA260" si="123">IF(MONTH($B197)=6,IF($E197="Caisse",$D197,0),0)</f>
        <v>0</v>
      </c>
      <c r="BB197" s="116">
        <f t="shared" ref="BB197:BB260" si="124">IF(MONTH($B197)=7,IF($E197="Caisse",$D197,0),0)</f>
        <v>0</v>
      </c>
      <c r="BC197" s="116">
        <f t="shared" ref="BC197:BC260" si="125">IF(MONTH($B197)=8,IF($E197="Caisse",$D197,0),0)</f>
        <v>0</v>
      </c>
      <c r="BD197" s="116">
        <f t="shared" ref="BD197:BD260" si="126">IF(MONTH($B197)=9,IF($E197="Caisse",$D197,0),0)</f>
        <v>0</v>
      </c>
      <c r="BE197" s="116">
        <f t="shared" ref="BE197:BE260" si="127">IF(MONTH($B197)=10,IF($E197="Caisse",$D197,0),0)</f>
        <v>0</v>
      </c>
      <c r="BF197" s="116">
        <f t="shared" ref="BF197:BF260" si="128">IF(MONTH($B197)=11,IF($E197="Caisse",$D197,0),0)</f>
        <v>0</v>
      </c>
      <c r="BG197" s="116">
        <f t="shared" ref="BG197:BG260" si="129">IF(MONTH($B197)=12,IF($E197="Caisse",$D197,0),0)</f>
        <v>0</v>
      </c>
      <c r="BH197" s="116">
        <f t="shared" ref="BH197:BH260" si="130">IF(MONTH($B197)=1,IF($E197="Banque",$D197,0),0)</f>
        <v>0</v>
      </c>
      <c r="BI197" s="116">
        <f t="shared" ref="BI197:BI260" si="131">IF(MONTH($B197)=2,IF($E197="Banque",$D197,0),0)</f>
        <v>0</v>
      </c>
      <c r="BJ197" s="116">
        <f t="shared" ref="BJ197:BJ260" si="132">IF(MONTH($B197)=3,IF($E197="Banque",$D197,0),0)</f>
        <v>0</v>
      </c>
      <c r="BK197" s="116">
        <f t="shared" ref="BK197:BK260" si="133">IF(MONTH($B197)=4,IF($E197="Banque",$D197,0),0)</f>
        <v>0</v>
      </c>
      <c r="BL197" s="116">
        <f t="shared" ref="BL197:BL260" si="134">IF(MONTH($B197)=5,IF($E197="Banque",$D197,0),0)</f>
        <v>0</v>
      </c>
      <c r="BM197" s="116">
        <f t="shared" ref="BM197:BM260" si="135">IF(MONTH($B197)=6,IF($E197="Banque",$D197,0),0)</f>
        <v>0</v>
      </c>
      <c r="BN197" s="116">
        <f t="shared" ref="BN197:BN260" si="136">IF(MONTH($B197)=7,IF($E197="Banque",$D197,0),0)</f>
        <v>0</v>
      </c>
      <c r="BO197" s="116">
        <f t="shared" ref="BO197:BO260" si="137">IF(MONTH($B197)=8,IF($E197="Banque",$D197,0),0)</f>
        <v>0</v>
      </c>
      <c r="BP197" s="116">
        <f t="shared" ref="BP197:BP260" si="138">IF(MONTH($B197)=9,IF($E197="Banque",$D197,0),0)</f>
        <v>0</v>
      </c>
      <c r="BQ197" s="116">
        <f t="shared" ref="BQ197:BQ260" si="139">IF(MONTH($B197)=10,IF($E197="Banque",$D197,0),0)</f>
        <v>0</v>
      </c>
      <c r="BR197" s="116">
        <f t="shared" ref="BR197:BR260" si="140">IF(MONTH($B197)=11,IF($E197="Banque",$D197,0),0)</f>
        <v>0</v>
      </c>
      <c r="BS197" s="116">
        <f t="shared" ref="BS197:BS260" si="141">IF(MONTH($B197)=12,IF($E197="Banque",$D197,0),0)</f>
        <v>0</v>
      </c>
    </row>
    <row r="198" spans="6:71">
      <c r="F198" s="109"/>
      <c r="J198" s="110" t="str">
        <f t="shared" si="117"/>
        <v>Transferts</v>
      </c>
      <c r="K198" s="116">
        <f>IF(MONTH($B198)=1,IF($G198=Paramètres!F$22,$D198,0),0)</f>
        <v>0</v>
      </c>
      <c r="L198" s="116">
        <f>IF(MONTH($B198)=2,IF($G198=Paramètres!$F$22,$D198,0),0)</f>
        <v>0</v>
      </c>
      <c r="M198" s="116">
        <f>IF(MONTH($B198)=3,IF($G198=Paramètres!$F$22,$D198,0),0)</f>
        <v>0</v>
      </c>
      <c r="N198" s="116">
        <f>IF(MONTH($B198)=4,IF($G198=Paramètres!$F$22,$D198,0),0)</f>
        <v>0</v>
      </c>
      <c r="O198" s="116">
        <f>IF(MONTH($B198)=5,IF($G198=Paramètres!$F$22,$D198,0),0)</f>
        <v>0</v>
      </c>
      <c r="P198" s="116">
        <f>IF(MONTH($B198)=6,IF($G198=Paramètres!$F$22,$D198,0),0)</f>
        <v>0</v>
      </c>
      <c r="Q198" s="116">
        <f>IF(MONTH($B198)=9,IF($G198=Paramètres!$F$22,$D198,0),0)</f>
        <v>0</v>
      </c>
      <c r="R198" s="116">
        <f>IF(MONTH($B198)=10,IF($G198=Paramètres!$F$22,$D198,0),0)</f>
        <v>0</v>
      </c>
      <c r="S198" s="116">
        <f>IF(MONTH($B198)=11,IF($G198=Paramètres!$F$22,$D198,0),0)</f>
        <v>0</v>
      </c>
      <c r="T198" s="116">
        <f>IF(MONTH($B198)=30,IF($G198=Paramètres!$F$22,$D198,0),0)</f>
        <v>0</v>
      </c>
      <c r="U198" s="116">
        <f>IF(MONTH($A198)=11,IF($G198=Paramètres!$D$22,$D198,0),0)</f>
        <v>0</v>
      </c>
      <c r="V198" s="116">
        <f>IF(MONTH($A198)=12,IF($G198=Paramètres!$D$22,$D198,0),0)</f>
        <v>0</v>
      </c>
      <c r="W198" s="116">
        <f>IF(MONTH($A198)=2,IF($G198=Paramètres!$D$22,$D198,0),0)</f>
        <v>0</v>
      </c>
      <c r="X198" s="116">
        <f>IF(MONTH($A198)=4,IF($G198=Paramètres!$D$22,$D198,0),0)</f>
        <v>0</v>
      </c>
      <c r="Y198" s="116">
        <f>IF($G198=Paramètres!D$21,$D198,0)</f>
        <v>0</v>
      </c>
      <c r="Z198" s="116">
        <f>IF($G198=Paramètres!D$24,$D198,0)</f>
        <v>0</v>
      </c>
      <c r="AA198" s="116">
        <f>IF($G198=Paramètres!D$23,$D198,0)</f>
        <v>0</v>
      </c>
      <c r="AB198" s="116">
        <f>IF($G198=Paramètres!D$25,$D198,0)</f>
        <v>0</v>
      </c>
      <c r="AC198" s="116">
        <f>IF($G198=Paramètres!D$26,$D198,0)</f>
        <v>0</v>
      </c>
      <c r="AD198" s="116">
        <f>IF($G198=Paramètres!D$27,$D198,0)</f>
        <v>0</v>
      </c>
      <c r="AE198" s="116">
        <f>IF($G198=Paramètres!D$28,$D198,0)</f>
        <v>0</v>
      </c>
      <c r="AF198" s="116">
        <f>IF($G198=Paramètres!D$29,$D198,0)</f>
        <v>0</v>
      </c>
      <c r="AG198" s="116">
        <f>IF($G198=Paramètres!E$21,$D198,0)</f>
        <v>0</v>
      </c>
      <c r="AH198" s="116">
        <f>IF($G198=Paramètres!E$22,$D198,0)</f>
        <v>0</v>
      </c>
      <c r="AI198" s="116">
        <f>IF($G198=Paramètres!E$23,$D198,0)</f>
        <v>0</v>
      </c>
      <c r="AJ198" s="116">
        <f>IF($G198=Paramètres!E$24,$D198,0)</f>
        <v>0</v>
      </c>
      <c r="AK198" s="116">
        <f>IF($G198=Paramètres!E$25,$D198,0)</f>
        <v>0</v>
      </c>
      <c r="AL198" s="116">
        <f>IF($G198=Paramètres!F$21,$D198,0)</f>
        <v>0</v>
      </c>
      <c r="AM198" s="116">
        <f>IF($G198=Paramètres!F$22,$D198,0)</f>
        <v>0</v>
      </c>
      <c r="AN198" s="116">
        <f>IF($G198=Paramètres!F$23,$D198,0)</f>
        <v>0</v>
      </c>
      <c r="AO198" s="116">
        <f>IF($G198=Paramètres!F$24,$D198,0)</f>
        <v>0</v>
      </c>
      <c r="AP198" s="116">
        <f t="shared" si="114"/>
        <v>0</v>
      </c>
      <c r="AQ198" s="116">
        <f t="shared" si="115"/>
        <v>0</v>
      </c>
      <c r="AR198" s="116">
        <f>IF($G198=Paramètres!I$21,$D198,0)</f>
        <v>0</v>
      </c>
      <c r="AS198" s="116">
        <f>IF($G198=Paramètres!I$22,$D198,0)</f>
        <v>0</v>
      </c>
      <c r="AT198" s="116">
        <f>IF($G198=Paramètres!I$23,$D198,0)</f>
        <v>0</v>
      </c>
      <c r="AU198" s="116">
        <f t="shared" si="116"/>
        <v>0</v>
      </c>
      <c r="AV198" s="116">
        <f t="shared" si="118"/>
        <v>0</v>
      </c>
      <c r="AW198" s="116">
        <f t="shared" si="119"/>
        <v>0</v>
      </c>
      <c r="AX198" s="116">
        <f t="shared" si="120"/>
        <v>0</v>
      </c>
      <c r="AY198" s="116">
        <f t="shared" si="121"/>
        <v>0</v>
      </c>
      <c r="AZ198" s="116">
        <f t="shared" si="122"/>
        <v>0</v>
      </c>
      <c r="BA198" s="116">
        <f t="shared" si="123"/>
        <v>0</v>
      </c>
      <c r="BB198" s="116">
        <f t="shared" si="124"/>
        <v>0</v>
      </c>
      <c r="BC198" s="116">
        <f t="shared" si="125"/>
        <v>0</v>
      </c>
      <c r="BD198" s="116">
        <f t="shared" si="126"/>
        <v>0</v>
      </c>
      <c r="BE198" s="116">
        <f t="shared" si="127"/>
        <v>0</v>
      </c>
      <c r="BF198" s="116">
        <f t="shared" si="128"/>
        <v>0</v>
      </c>
      <c r="BG198" s="116">
        <f t="shared" si="129"/>
        <v>0</v>
      </c>
      <c r="BH198" s="116">
        <f t="shared" si="130"/>
        <v>0</v>
      </c>
      <c r="BI198" s="116">
        <f t="shared" si="131"/>
        <v>0</v>
      </c>
      <c r="BJ198" s="116">
        <f t="shared" si="132"/>
        <v>0</v>
      </c>
      <c r="BK198" s="116">
        <f t="shared" si="133"/>
        <v>0</v>
      </c>
      <c r="BL198" s="116">
        <f t="shared" si="134"/>
        <v>0</v>
      </c>
      <c r="BM198" s="116">
        <f t="shared" si="135"/>
        <v>0</v>
      </c>
      <c r="BN198" s="116">
        <f t="shared" si="136"/>
        <v>0</v>
      </c>
      <c r="BO198" s="116">
        <f t="shared" si="137"/>
        <v>0</v>
      </c>
      <c r="BP198" s="116">
        <f t="shared" si="138"/>
        <v>0</v>
      </c>
      <c r="BQ198" s="116">
        <f t="shared" si="139"/>
        <v>0</v>
      </c>
      <c r="BR198" s="116">
        <f t="shared" si="140"/>
        <v>0</v>
      </c>
      <c r="BS198" s="116">
        <f t="shared" si="141"/>
        <v>0</v>
      </c>
    </row>
    <row r="199" spans="6:71">
      <c r="F199" s="109"/>
      <c r="J199" s="110" t="str">
        <f t="shared" si="117"/>
        <v>Transferts</v>
      </c>
      <c r="K199" s="116">
        <f>IF(MONTH($B199)=1,IF($G199=Paramètres!F$22,$D199,0),0)</f>
        <v>0</v>
      </c>
      <c r="L199" s="116">
        <f>IF(MONTH($B199)=2,IF($G199=Paramètres!$F$22,$D199,0),0)</f>
        <v>0</v>
      </c>
      <c r="M199" s="116">
        <f>IF(MONTH($B199)=3,IF($G199=Paramètres!$F$22,$D199,0),0)</f>
        <v>0</v>
      </c>
      <c r="N199" s="116">
        <f>IF(MONTH($B199)=4,IF($G199=Paramètres!$F$22,$D199,0),0)</f>
        <v>0</v>
      </c>
      <c r="O199" s="116">
        <f>IF(MONTH($B199)=5,IF($G199=Paramètres!$F$22,$D199,0),0)</f>
        <v>0</v>
      </c>
      <c r="P199" s="116">
        <f>IF(MONTH($B199)=6,IF($G199=Paramètres!$F$22,$D199,0),0)</f>
        <v>0</v>
      </c>
      <c r="Q199" s="116">
        <f>IF(MONTH($B199)=9,IF($G199=Paramètres!$F$22,$D199,0),0)</f>
        <v>0</v>
      </c>
      <c r="R199" s="116">
        <f>IF(MONTH($B199)=10,IF($G199=Paramètres!$F$22,$D199,0),0)</f>
        <v>0</v>
      </c>
      <c r="S199" s="116">
        <f>IF(MONTH($B199)=11,IF($G199=Paramètres!$F$22,$D199,0),0)</f>
        <v>0</v>
      </c>
      <c r="T199" s="116">
        <f>IF(MONTH($B199)=30,IF($G199=Paramètres!$F$22,$D199,0),0)</f>
        <v>0</v>
      </c>
      <c r="U199" s="116">
        <f>IF(MONTH($A199)=11,IF($G199=Paramètres!$D$22,$D199,0),0)</f>
        <v>0</v>
      </c>
      <c r="V199" s="116">
        <f>IF(MONTH($A199)=12,IF($G199=Paramètres!$D$22,$D199,0),0)</f>
        <v>0</v>
      </c>
      <c r="W199" s="116">
        <f>IF(MONTH($A199)=2,IF($G199=Paramètres!$D$22,$D199,0),0)</f>
        <v>0</v>
      </c>
      <c r="X199" s="116">
        <f>IF(MONTH($A199)=4,IF($G199=Paramètres!$D$22,$D199,0),0)</f>
        <v>0</v>
      </c>
      <c r="Y199" s="116">
        <f>IF($G199=Paramètres!D$21,$D199,0)</f>
        <v>0</v>
      </c>
      <c r="Z199" s="116">
        <f>IF($G199=Paramètres!D$24,$D199,0)</f>
        <v>0</v>
      </c>
      <c r="AA199" s="116">
        <f>IF($G199=Paramètres!D$23,$D199,0)</f>
        <v>0</v>
      </c>
      <c r="AB199" s="116">
        <f>IF($G199=Paramètres!D$25,$D199,0)</f>
        <v>0</v>
      </c>
      <c r="AC199" s="116">
        <f>IF($G199=Paramètres!D$26,$D199,0)</f>
        <v>0</v>
      </c>
      <c r="AD199" s="116">
        <f>IF($G199=Paramètres!D$27,$D199,0)</f>
        <v>0</v>
      </c>
      <c r="AE199" s="116">
        <f>IF($G199=Paramètres!D$28,$D199,0)</f>
        <v>0</v>
      </c>
      <c r="AF199" s="116">
        <f>IF($G199=Paramètres!D$29,$D199,0)</f>
        <v>0</v>
      </c>
      <c r="AG199" s="116">
        <f>IF($G199=Paramètres!E$21,$D199,0)</f>
        <v>0</v>
      </c>
      <c r="AH199" s="116">
        <f>IF($G199=Paramètres!E$22,$D199,0)</f>
        <v>0</v>
      </c>
      <c r="AI199" s="116">
        <f>IF($G199=Paramètres!E$23,$D199,0)</f>
        <v>0</v>
      </c>
      <c r="AJ199" s="116">
        <f>IF($G199=Paramètres!E$24,$D199,0)</f>
        <v>0</v>
      </c>
      <c r="AK199" s="116">
        <f>IF($G199=Paramètres!E$25,$D199,0)</f>
        <v>0</v>
      </c>
      <c r="AL199" s="116">
        <f>IF($G199=Paramètres!F$21,$D199,0)</f>
        <v>0</v>
      </c>
      <c r="AM199" s="116">
        <f>IF($G199=Paramètres!F$22,$D199,0)</f>
        <v>0</v>
      </c>
      <c r="AN199" s="116">
        <f>IF($G199=Paramètres!F$23,$D199,0)</f>
        <v>0</v>
      </c>
      <c r="AO199" s="116">
        <f>IF($G199=Paramètres!F$24,$D199,0)</f>
        <v>0</v>
      </c>
      <c r="AP199" s="116">
        <f t="shared" si="114"/>
        <v>0</v>
      </c>
      <c r="AQ199" s="116">
        <f t="shared" si="115"/>
        <v>0</v>
      </c>
      <c r="AR199" s="116">
        <f>IF($G199=Paramètres!I$21,$D199,0)</f>
        <v>0</v>
      </c>
      <c r="AS199" s="116">
        <f>IF($G199=Paramètres!I$22,$D199,0)</f>
        <v>0</v>
      </c>
      <c r="AT199" s="116">
        <f>IF($G199=Paramètres!I$23,$D199,0)</f>
        <v>0</v>
      </c>
      <c r="AU199" s="116">
        <f t="shared" si="116"/>
        <v>0</v>
      </c>
      <c r="AV199" s="116">
        <f t="shared" si="118"/>
        <v>0</v>
      </c>
      <c r="AW199" s="116">
        <f t="shared" si="119"/>
        <v>0</v>
      </c>
      <c r="AX199" s="116">
        <f t="shared" si="120"/>
        <v>0</v>
      </c>
      <c r="AY199" s="116">
        <f t="shared" si="121"/>
        <v>0</v>
      </c>
      <c r="AZ199" s="116">
        <f t="shared" si="122"/>
        <v>0</v>
      </c>
      <c r="BA199" s="116">
        <f t="shared" si="123"/>
        <v>0</v>
      </c>
      <c r="BB199" s="116">
        <f t="shared" si="124"/>
        <v>0</v>
      </c>
      <c r="BC199" s="116">
        <f t="shared" si="125"/>
        <v>0</v>
      </c>
      <c r="BD199" s="116">
        <f t="shared" si="126"/>
        <v>0</v>
      </c>
      <c r="BE199" s="116">
        <f t="shared" si="127"/>
        <v>0</v>
      </c>
      <c r="BF199" s="116">
        <f t="shared" si="128"/>
        <v>0</v>
      </c>
      <c r="BG199" s="116">
        <f t="shared" si="129"/>
        <v>0</v>
      </c>
      <c r="BH199" s="116">
        <f t="shared" si="130"/>
        <v>0</v>
      </c>
      <c r="BI199" s="116">
        <f t="shared" si="131"/>
        <v>0</v>
      </c>
      <c r="BJ199" s="116">
        <f t="shared" si="132"/>
        <v>0</v>
      </c>
      <c r="BK199" s="116">
        <f t="shared" si="133"/>
        <v>0</v>
      </c>
      <c r="BL199" s="116">
        <f t="shared" si="134"/>
        <v>0</v>
      </c>
      <c r="BM199" s="116">
        <f t="shared" si="135"/>
        <v>0</v>
      </c>
      <c r="BN199" s="116">
        <f t="shared" si="136"/>
        <v>0</v>
      </c>
      <c r="BO199" s="116">
        <f t="shared" si="137"/>
        <v>0</v>
      </c>
      <c r="BP199" s="116">
        <f t="shared" si="138"/>
        <v>0</v>
      </c>
      <c r="BQ199" s="116">
        <f t="shared" si="139"/>
        <v>0</v>
      </c>
      <c r="BR199" s="116">
        <f t="shared" si="140"/>
        <v>0</v>
      </c>
      <c r="BS199" s="116">
        <f t="shared" si="141"/>
        <v>0</v>
      </c>
    </row>
    <row r="200" spans="6:71">
      <c r="F200" s="109"/>
      <c r="J200" s="110" t="str">
        <f t="shared" si="117"/>
        <v>Transferts</v>
      </c>
      <c r="K200" s="116">
        <f>IF(MONTH($B200)=1,IF($G200=Paramètres!F$22,$D200,0),0)</f>
        <v>0</v>
      </c>
      <c r="L200" s="116">
        <f>IF(MONTH($B200)=2,IF($G200=Paramètres!$F$22,$D200,0),0)</f>
        <v>0</v>
      </c>
      <c r="M200" s="116">
        <f>IF(MONTH($B200)=3,IF($G200=Paramètres!$F$22,$D200,0),0)</f>
        <v>0</v>
      </c>
      <c r="N200" s="116">
        <f>IF(MONTH($B200)=4,IF($G200=Paramètres!$F$22,$D200,0),0)</f>
        <v>0</v>
      </c>
      <c r="O200" s="116">
        <f>IF(MONTH($B200)=5,IF($G200=Paramètres!$F$22,$D200,0),0)</f>
        <v>0</v>
      </c>
      <c r="P200" s="116">
        <f>IF(MONTH($B200)=6,IF($G200=Paramètres!$F$22,$D200,0),0)</f>
        <v>0</v>
      </c>
      <c r="Q200" s="116">
        <f>IF(MONTH($B200)=9,IF($G200=Paramètres!$F$22,$D200,0),0)</f>
        <v>0</v>
      </c>
      <c r="R200" s="116">
        <f>IF(MONTH($B200)=10,IF($G200=Paramètres!$F$22,$D200,0),0)</f>
        <v>0</v>
      </c>
      <c r="S200" s="116">
        <f>IF(MONTH($B200)=11,IF($G200=Paramètres!$F$22,$D200,0),0)</f>
        <v>0</v>
      </c>
      <c r="T200" s="116">
        <f>IF(MONTH($B200)=30,IF($G200=Paramètres!$F$22,$D200,0),0)</f>
        <v>0</v>
      </c>
      <c r="U200" s="116">
        <f>IF(MONTH($A200)=11,IF($G200=Paramètres!$D$22,$D200,0),0)</f>
        <v>0</v>
      </c>
      <c r="V200" s="116">
        <f>IF(MONTH($A200)=12,IF($G200=Paramètres!$D$22,$D200,0),0)</f>
        <v>0</v>
      </c>
      <c r="W200" s="116">
        <f>IF(MONTH($A200)=2,IF($G200=Paramètres!$D$22,$D200,0),0)</f>
        <v>0</v>
      </c>
      <c r="X200" s="116">
        <f>IF(MONTH($A200)=4,IF($G200=Paramètres!$D$22,$D200,0),0)</f>
        <v>0</v>
      </c>
      <c r="Y200" s="116">
        <f>IF($G200=Paramètres!D$21,$D200,0)</f>
        <v>0</v>
      </c>
      <c r="Z200" s="116">
        <f>IF($G200=Paramètres!D$24,$D200,0)</f>
        <v>0</v>
      </c>
      <c r="AA200" s="116">
        <f>IF($G200=Paramètres!D$23,$D200,0)</f>
        <v>0</v>
      </c>
      <c r="AB200" s="116">
        <f>IF($G200=Paramètres!D$25,$D200,0)</f>
        <v>0</v>
      </c>
      <c r="AC200" s="116">
        <f>IF($G200=Paramètres!D$26,$D200,0)</f>
        <v>0</v>
      </c>
      <c r="AD200" s="116">
        <f>IF($G200=Paramètres!D$27,$D200,0)</f>
        <v>0</v>
      </c>
      <c r="AE200" s="116">
        <f>IF($G200=Paramètres!D$28,$D200,0)</f>
        <v>0</v>
      </c>
      <c r="AF200" s="116">
        <f>IF($G200=Paramètres!D$29,$D200,0)</f>
        <v>0</v>
      </c>
      <c r="AG200" s="116">
        <f>IF($G200=Paramètres!E$21,$D200,0)</f>
        <v>0</v>
      </c>
      <c r="AH200" s="116">
        <f>IF($G200=Paramètres!E$22,$D200,0)</f>
        <v>0</v>
      </c>
      <c r="AI200" s="116">
        <f>IF($G200=Paramètres!E$23,$D200,0)</f>
        <v>0</v>
      </c>
      <c r="AJ200" s="116">
        <f>IF($G200=Paramètres!E$24,$D200,0)</f>
        <v>0</v>
      </c>
      <c r="AK200" s="116">
        <f>IF($G200=Paramètres!E$25,$D200,0)</f>
        <v>0</v>
      </c>
      <c r="AL200" s="116">
        <f>IF($G200=Paramètres!F$21,$D200,0)</f>
        <v>0</v>
      </c>
      <c r="AM200" s="116">
        <f>IF($G200=Paramètres!F$22,$D200,0)</f>
        <v>0</v>
      </c>
      <c r="AN200" s="116">
        <f>IF($G200=Paramètres!F$23,$D200,0)</f>
        <v>0</v>
      </c>
      <c r="AO200" s="116">
        <f>IF($G200=Paramètres!F$24,$D200,0)</f>
        <v>0</v>
      </c>
      <c r="AP200" s="116">
        <f t="shared" si="114"/>
        <v>0</v>
      </c>
      <c r="AQ200" s="116">
        <f t="shared" si="115"/>
        <v>0</v>
      </c>
      <c r="AR200" s="116">
        <f>IF($G200=Paramètres!I$21,$D200,0)</f>
        <v>0</v>
      </c>
      <c r="AS200" s="116">
        <f>IF($G200=Paramètres!I$22,$D200,0)</f>
        <v>0</v>
      </c>
      <c r="AT200" s="116">
        <f>IF($G200=Paramètres!I$23,$D200,0)</f>
        <v>0</v>
      </c>
      <c r="AU200" s="116">
        <f t="shared" si="116"/>
        <v>0</v>
      </c>
      <c r="AV200" s="116">
        <f t="shared" si="118"/>
        <v>0</v>
      </c>
      <c r="AW200" s="116">
        <f t="shared" si="119"/>
        <v>0</v>
      </c>
      <c r="AX200" s="116">
        <f t="shared" si="120"/>
        <v>0</v>
      </c>
      <c r="AY200" s="116">
        <f t="shared" si="121"/>
        <v>0</v>
      </c>
      <c r="AZ200" s="116">
        <f t="shared" si="122"/>
        <v>0</v>
      </c>
      <c r="BA200" s="116">
        <f t="shared" si="123"/>
        <v>0</v>
      </c>
      <c r="BB200" s="116">
        <f t="shared" si="124"/>
        <v>0</v>
      </c>
      <c r="BC200" s="116">
        <f t="shared" si="125"/>
        <v>0</v>
      </c>
      <c r="BD200" s="116">
        <f t="shared" si="126"/>
        <v>0</v>
      </c>
      <c r="BE200" s="116">
        <f t="shared" si="127"/>
        <v>0</v>
      </c>
      <c r="BF200" s="116">
        <f t="shared" si="128"/>
        <v>0</v>
      </c>
      <c r="BG200" s="116">
        <f t="shared" si="129"/>
        <v>0</v>
      </c>
      <c r="BH200" s="116">
        <f t="shared" si="130"/>
        <v>0</v>
      </c>
      <c r="BI200" s="116">
        <f t="shared" si="131"/>
        <v>0</v>
      </c>
      <c r="BJ200" s="116">
        <f t="shared" si="132"/>
        <v>0</v>
      </c>
      <c r="BK200" s="116">
        <f t="shared" si="133"/>
        <v>0</v>
      </c>
      <c r="BL200" s="116">
        <f t="shared" si="134"/>
        <v>0</v>
      </c>
      <c r="BM200" s="116">
        <f t="shared" si="135"/>
        <v>0</v>
      </c>
      <c r="BN200" s="116">
        <f t="shared" si="136"/>
        <v>0</v>
      </c>
      <c r="BO200" s="116">
        <f t="shared" si="137"/>
        <v>0</v>
      </c>
      <c r="BP200" s="116">
        <f t="shared" si="138"/>
        <v>0</v>
      </c>
      <c r="BQ200" s="116">
        <f t="shared" si="139"/>
        <v>0</v>
      </c>
      <c r="BR200" s="116">
        <f t="shared" si="140"/>
        <v>0</v>
      </c>
      <c r="BS200" s="116">
        <f t="shared" si="141"/>
        <v>0</v>
      </c>
    </row>
    <row r="201" spans="6:71">
      <c r="F201" s="109"/>
      <c r="J201" s="110" t="str">
        <f t="shared" si="117"/>
        <v>Transferts</v>
      </c>
      <c r="K201" s="116">
        <f>IF(MONTH($B201)=1,IF($G201=Paramètres!F$22,$D201,0),0)</f>
        <v>0</v>
      </c>
      <c r="L201" s="116">
        <f>IF(MONTH($B201)=2,IF($G201=Paramètres!$F$22,$D201,0),0)</f>
        <v>0</v>
      </c>
      <c r="M201" s="116">
        <f>IF(MONTH($B201)=3,IF($G201=Paramètres!$F$22,$D201,0),0)</f>
        <v>0</v>
      </c>
      <c r="N201" s="116">
        <f>IF(MONTH($B201)=4,IF($G201=Paramètres!$F$22,$D201,0),0)</f>
        <v>0</v>
      </c>
      <c r="O201" s="116">
        <f>IF(MONTH($B201)=5,IF($G201=Paramètres!$F$22,$D201,0),0)</f>
        <v>0</v>
      </c>
      <c r="P201" s="116">
        <f>IF(MONTH($B201)=6,IF($G201=Paramètres!$F$22,$D201,0),0)</f>
        <v>0</v>
      </c>
      <c r="Q201" s="116">
        <f>IF(MONTH($B201)=9,IF($G201=Paramètres!$F$22,$D201,0),0)</f>
        <v>0</v>
      </c>
      <c r="R201" s="116">
        <f>IF(MONTH($B201)=10,IF($G201=Paramètres!$F$22,$D201,0),0)</f>
        <v>0</v>
      </c>
      <c r="S201" s="116">
        <f>IF(MONTH($B201)=11,IF($G201=Paramètres!$F$22,$D201,0),0)</f>
        <v>0</v>
      </c>
      <c r="T201" s="116">
        <f>IF(MONTH($B201)=30,IF($G201=Paramètres!$F$22,$D201,0),0)</f>
        <v>0</v>
      </c>
      <c r="U201" s="116">
        <f>IF(MONTH($A201)=11,IF($G201=Paramètres!$D$22,$D201,0),0)</f>
        <v>0</v>
      </c>
      <c r="V201" s="116">
        <f>IF(MONTH($A201)=12,IF($G201=Paramètres!$D$22,$D201,0),0)</f>
        <v>0</v>
      </c>
      <c r="W201" s="116">
        <f>IF(MONTH($A201)=2,IF($G201=Paramètres!$D$22,$D201,0),0)</f>
        <v>0</v>
      </c>
      <c r="X201" s="116">
        <f>IF(MONTH($A201)=4,IF($G201=Paramètres!$D$22,$D201,0),0)</f>
        <v>0</v>
      </c>
      <c r="Y201" s="116">
        <f>IF($G201=Paramètres!D$21,$D201,0)</f>
        <v>0</v>
      </c>
      <c r="Z201" s="116">
        <f>IF($G201=Paramètres!D$24,$D201,0)</f>
        <v>0</v>
      </c>
      <c r="AA201" s="116">
        <f>IF($G201=Paramètres!D$23,$D201,0)</f>
        <v>0</v>
      </c>
      <c r="AB201" s="116">
        <f>IF($G201=Paramètres!D$25,$D201,0)</f>
        <v>0</v>
      </c>
      <c r="AC201" s="116">
        <f>IF($G201=Paramètres!D$26,$D201,0)</f>
        <v>0</v>
      </c>
      <c r="AD201" s="116">
        <f>IF($G201=Paramètres!D$27,$D201,0)</f>
        <v>0</v>
      </c>
      <c r="AE201" s="116">
        <f>IF($G201=Paramètres!D$28,$D201,0)</f>
        <v>0</v>
      </c>
      <c r="AF201" s="116">
        <f>IF($G201=Paramètres!D$29,$D201,0)</f>
        <v>0</v>
      </c>
      <c r="AG201" s="116">
        <f>IF($G201=Paramètres!E$21,$D201,0)</f>
        <v>0</v>
      </c>
      <c r="AH201" s="116">
        <f>IF($G201=Paramètres!E$22,$D201,0)</f>
        <v>0</v>
      </c>
      <c r="AI201" s="116">
        <f>IF($G201=Paramètres!E$23,$D201,0)</f>
        <v>0</v>
      </c>
      <c r="AJ201" s="116">
        <f>IF($G201=Paramètres!E$24,$D201,0)</f>
        <v>0</v>
      </c>
      <c r="AK201" s="116">
        <f>IF($G201=Paramètres!E$25,$D201,0)</f>
        <v>0</v>
      </c>
      <c r="AL201" s="116">
        <f>IF($G201=Paramètres!F$21,$D201,0)</f>
        <v>0</v>
      </c>
      <c r="AM201" s="116">
        <f>IF($G201=Paramètres!F$22,$D201,0)</f>
        <v>0</v>
      </c>
      <c r="AN201" s="116">
        <f>IF($G201=Paramètres!F$23,$D201,0)</f>
        <v>0</v>
      </c>
      <c r="AO201" s="116">
        <f>IF($G201=Paramètres!F$24,$D201,0)</f>
        <v>0</v>
      </c>
      <c r="AP201" s="116">
        <f t="shared" si="114"/>
        <v>0</v>
      </c>
      <c r="AQ201" s="116">
        <f t="shared" si="115"/>
        <v>0</v>
      </c>
      <c r="AR201" s="116">
        <f>IF($G201=Paramètres!I$21,$D201,0)</f>
        <v>0</v>
      </c>
      <c r="AS201" s="116">
        <f>IF($G201=Paramètres!I$22,$D201,0)</f>
        <v>0</v>
      </c>
      <c r="AT201" s="116">
        <f>IF($G201=Paramètres!I$23,$D201,0)</f>
        <v>0</v>
      </c>
      <c r="AU201" s="116">
        <f t="shared" si="116"/>
        <v>0</v>
      </c>
      <c r="AV201" s="116">
        <f t="shared" si="118"/>
        <v>0</v>
      </c>
      <c r="AW201" s="116">
        <f t="shared" si="119"/>
        <v>0</v>
      </c>
      <c r="AX201" s="116">
        <f t="shared" si="120"/>
        <v>0</v>
      </c>
      <c r="AY201" s="116">
        <f t="shared" si="121"/>
        <v>0</v>
      </c>
      <c r="AZ201" s="116">
        <f t="shared" si="122"/>
        <v>0</v>
      </c>
      <c r="BA201" s="116">
        <f t="shared" si="123"/>
        <v>0</v>
      </c>
      <c r="BB201" s="116">
        <f t="shared" si="124"/>
        <v>0</v>
      </c>
      <c r="BC201" s="116">
        <f t="shared" si="125"/>
        <v>0</v>
      </c>
      <c r="BD201" s="116">
        <f t="shared" si="126"/>
        <v>0</v>
      </c>
      <c r="BE201" s="116">
        <f t="shared" si="127"/>
        <v>0</v>
      </c>
      <c r="BF201" s="116">
        <f t="shared" si="128"/>
        <v>0</v>
      </c>
      <c r="BG201" s="116">
        <f t="shared" si="129"/>
        <v>0</v>
      </c>
      <c r="BH201" s="116">
        <f t="shared" si="130"/>
        <v>0</v>
      </c>
      <c r="BI201" s="116">
        <f t="shared" si="131"/>
        <v>0</v>
      </c>
      <c r="BJ201" s="116">
        <f t="shared" si="132"/>
        <v>0</v>
      </c>
      <c r="BK201" s="116">
        <f t="shared" si="133"/>
        <v>0</v>
      </c>
      <c r="BL201" s="116">
        <f t="shared" si="134"/>
        <v>0</v>
      </c>
      <c r="BM201" s="116">
        <f t="shared" si="135"/>
        <v>0</v>
      </c>
      <c r="BN201" s="116">
        <f t="shared" si="136"/>
        <v>0</v>
      </c>
      <c r="BO201" s="116">
        <f t="shared" si="137"/>
        <v>0</v>
      </c>
      <c r="BP201" s="116">
        <f t="shared" si="138"/>
        <v>0</v>
      </c>
      <c r="BQ201" s="116">
        <f t="shared" si="139"/>
        <v>0</v>
      </c>
      <c r="BR201" s="116">
        <f t="shared" si="140"/>
        <v>0</v>
      </c>
      <c r="BS201" s="116">
        <f t="shared" si="141"/>
        <v>0</v>
      </c>
    </row>
    <row r="202" spans="6:71">
      <c r="F202" s="109"/>
      <c r="J202" s="110" t="str">
        <f t="shared" si="117"/>
        <v>Transferts</v>
      </c>
      <c r="K202" s="116">
        <f>IF(MONTH($B202)=1,IF($G202=Paramètres!F$22,$D202,0),0)</f>
        <v>0</v>
      </c>
      <c r="L202" s="116">
        <f>IF(MONTH($B202)=2,IF($G202=Paramètres!$F$22,$D202,0),0)</f>
        <v>0</v>
      </c>
      <c r="M202" s="116">
        <f>IF(MONTH($B202)=3,IF($G202=Paramètres!$F$22,$D202,0),0)</f>
        <v>0</v>
      </c>
      <c r="N202" s="116">
        <f>IF(MONTH($B202)=4,IF($G202=Paramètres!$F$22,$D202,0),0)</f>
        <v>0</v>
      </c>
      <c r="O202" s="116">
        <f>IF(MONTH($B202)=5,IF($G202=Paramètres!$F$22,$D202,0),0)</f>
        <v>0</v>
      </c>
      <c r="P202" s="116">
        <f>IF(MONTH($B202)=6,IF($G202=Paramètres!$F$22,$D202,0),0)</f>
        <v>0</v>
      </c>
      <c r="Q202" s="116">
        <f>IF(MONTH($B202)=9,IF($G202=Paramètres!$F$22,$D202,0),0)</f>
        <v>0</v>
      </c>
      <c r="R202" s="116">
        <f>IF(MONTH($B202)=10,IF($G202=Paramètres!$F$22,$D202,0),0)</f>
        <v>0</v>
      </c>
      <c r="S202" s="116">
        <f>IF(MONTH($B202)=11,IF($G202=Paramètres!$F$22,$D202,0),0)</f>
        <v>0</v>
      </c>
      <c r="T202" s="116">
        <f>IF(MONTH($B202)=30,IF($G202=Paramètres!$F$22,$D202,0),0)</f>
        <v>0</v>
      </c>
      <c r="U202" s="116">
        <f>IF(MONTH($A202)=11,IF($G202=Paramètres!$D$22,$D202,0),0)</f>
        <v>0</v>
      </c>
      <c r="V202" s="116">
        <f>IF(MONTH($A202)=12,IF($G202=Paramètres!$D$22,$D202,0),0)</f>
        <v>0</v>
      </c>
      <c r="W202" s="116">
        <f>IF(MONTH($A202)=2,IF($G202=Paramètres!$D$22,$D202,0),0)</f>
        <v>0</v>
      </c>
      <c r="X202" s="116">
        <f>IF(MONTH($A202)=4,IF($G202=Paramètres!$D$22,$D202,0),0)</f>
        <v>0</v>
      </c>
      <c r="Y202" s="116">
        <f>IF($G202=Paramètres!D$21,$D202,0)</f>
        <v>0</v>
      </c>
      <c r="Z202" s="116">
        <f>IF($G202=Paramètres!D$24,$D202,0)</f>
        <v>0</v>
      </c>
      <c r="AA202" s="116">
        <f>IF($G202=Paramètres!D$23,$D202,0)</f>
        <v>0</v>
      </c>
      <c r="AB202" s="116">
        <f>IF($G202=Paramètres!D$25,$D202,0)</f>
        <v>0</v>
      </c>
      <c r="AC202" s="116">
        <f>IF($G202=Paramètres!D$26,$D202,0)</f>
        <v>0</v>
      </c>
      <c r="AD202" s="116">
        <f>IF($G202=Paramètres!D$27,$D202,0)</f>
        <v>0</v>
      </c>
      <c r="AE202" s="116">
        <f>IF($G202=Paramètres!D$28,$D202,0)</f>
        <v>0</v>
      </c>
      <c r="AF202" s="116">
        <f>IF($G202=Paramètres!D$29,$D202,0)</f>
        <v>0</v>
      </c>
      <c r="AG202" s="116">
        <f>IF($G202=Paramètres!E$21,$D202,0)</f>
        <v>0</v>
      </c>
      <c r="AH202" s="116">
        <f>IF($G202=Paramètres!E$22,$D202,0)</f>
        <v>0</v>
      </c>
      <c r="AI202" s="116">
        <f>IF($G202=Paramètres!E$23,$D202,0)</f>
        <v>0</v>
      </c>
      <c r="AJ202" s="116">
        <f>IF($G202=Paramètres!E$24,$D202,0)</f>
        <v>0</v>
      </c>
      <c r="AK202" s="116">
        <f>IF($G202=Paramètres!E$25,$D202,0)</f>
        <v>0</v>
      </c>
      <c r="AL202" s="116">
        <f>IF($G202=Paramètres!F$21,$D202,0)</f>
        <v>0</v>
      </c>
      <c r="AM202" s="116">
        <f>IF($G202=Paramètres!F$22,$D202,0)</f>
        <v>0</v>
      </c>
      <c r="AN202" s="116">
        <f>IF($G202=Paramètres!F$23,$D202,0)</f>
        <v>0</v>
      </c>
      <c r="AO202" s="116">
        <f>IF($G202=Paramètres!F$24,$D202,0)</f>
        <v>0</v>
      </c>
      <c r="AP202" s="116">
        <f t="shared" si="114"/>
        <v>0</v>
      </c>
      <c r="AQ202" s="116">
        <f t="shared" si="115"/>
        <v>0</v>
      </c>
      <c r="AR202" s="116">
        <f>IF($G202=Paramètres!I$21,$D202,0)</f>
        <v>0</v>
      </c>
      <c r="AS202" s="116">
        <f>IF($G202=Paramètres!I$22,$D202,0)</f>
        <v>0</v>
      </c>
      <c r="AT202" s="116">
        <f>IF($G202=Paramètres!I$23,$D202,0)</f>
        <v>0</v>
      </c>
      <c r="AU202" s="116">
        <f t="shared" si="116"/>
        <v>0</v>
      </c>
      <c r="AV202" s="116">
        <f t="shared" si="118"/>
        <v>0</v>
      </c>
      <c r="AW202" s="116">
        <f t="shared" si="119"/>
        <v>0</v>
      </c>
      <c r="AX202" s="116">
        <f t="shared" si="120"/>
        <v>0</v>
      </c>
      <c r="AY202" s="116">
        <f t="shared" si="121"/>
        <v>0</v>
      </c>
      <c r="AZ202" s="116">
        <f t="shared" si="122"/>
        <v>0</v>
      </c>
      <c r="BA202" s="116">
        <f t="shared" si="123"/>
        <v>0</v>
      </c>
      <c r="BB202" s="116">
        <f t="shared" si="124"/>
        <v>0</v>
      </c>
      <c r="BC202" s="116">
        <f t="shared" si="125"/>
        <v>0</v>
      </c>
      <c r="BD202" s="116">
        <f t="shared" si="126"/>
        <v>0</v>
      </c>
      <c r="BE202" s="116">
        <f t="shared" si="127"/>
        <v>0</v>
      </c>
      <c r="BF202" s="116">
        <f t="shared" si="128"/>
        <v>0</v>
      </c>
      <c r="BG202" s="116">
        <f t="shared" si="129"/>
        <v>0</v>
      </c>
      <c r="BH202" s="116">
        <f t="shared" si="130"/>
        <v>0</v>
      </c>
      <c r="BI202" s="116">
        <f t="shared" si="131"/>
        <v>0</v>
      </c>
      <c r="BJ202" s="116">
        <f t="shared" si="132"/>
        <v>0</v>
      </c>
      <c r="BK202" s="116">
        <f t="shared" si="133"/>
        <v>0</v>
      </c>
      <c r="BL202" s="116">
        <f t="shared" si="134"/>
        <v>0</v>
      </c>
      <c r="BM202" s="116">
        <f t="shared" si="135"/>
        <v>0</v>
      </c>
      <c r="BN202" s="116">
        <f t="shared" si="136"/>
        <v>0</v>
      </c>
      <c r="BO202" s="116">
        <f t="shared" si="137"/>
        <v>0</v>
      </c>
      <c r="BP202" s="116">
        <f t="shared" si="138"/>
        <v>0</v>
      </c>
      <c r="BQ202" s="116">
        <f t="shared" si="139"/>
        <v>0</v>
      </c>
      <c r="BR202" s="116">
        <f t="shared" si="140"/>
        <v>0</v>
      </c>
      <c r="BS202" s="116">
        <f t="shared" si="141"/>
        <v>0</v>
      </c>
    </row>
    <row r="203" spans="6:71">
      <c r="F203" s="109"/>
      <c r="J203" s="110" t="str">
        <f t="shared" si="117"/>
        <v>Transferts</v>
      </c>
      <c r="K203" s="116">
        <f>IF(MONTH($B203)=1,IF($G203=Paramètres!F$22,$D203,0),0)</f>
        <v>0</v>
      </c>
      <c r="L203" s="116">
        <f>IF(MONTH($B203)=2,IF($G203=Paramètres!$F$22,$D203,0),0)</f>
        <v>0</v>
      </c>
      <c r="M203" s="116">
        <f>IF(MONTH($B203)=3,IF($G203=Paramètres!$F$22,$D203,0),0)</f>
        <v>0</v>
      </c>
      <c r="N203" s="116">
        <f>IF(MONTH($B203)=4,IF($G203=Paramètres!$F$22,$D203,0),0)</f>
        <v>0</v>
      </c>
      <c r="O203" s="116">
        <f>IF(MONTH($B203)=5,IF($G203=Paramètres!$F$22,$D203,0),0)</f>
        <v>0</v>
      </c>
      <c r="P203" s="116">
        <f>IF(MONTH($B203)=6,IF($G203=Paramètres!$F$22,$D203,0),0)</f>
        <v>0</v>
      </c>
      <c r="Q203" s="116">
        <f>IF(MONTH($B203)=9,IF($G203=Paramètres!$F$22,$D203,0),0)</f>
        <v>0</v>
      </c>
      <c r="R203" s="116">
        <f>IF(MONTH($B203)=10,IF($G203=Paramètres!$F$22,$D203,0),0)</f>
        <v>0</v>
      </c>
      <c r="S203" s="116">
        <f>IF(MONTH($B203)=11,IF($G203=Paramètres!$F$22,$D203,0),0)</f>
        <v>0</v>
      </c>
      <c r="T203" s="116">
        <f>IF(MONTH($B203)=30,IF($G203=Paramètres!$F$22,$D203,0),0)</f>
        <v>0</v>
      </c>
      <c r="U203" s="116">
        <f>IF(MONTH($A203)=11,IF($G203=Paramètres!$D$22,$D203,0),0)</f>
        <v>0</v>
      </c>
      <c r="V203" s="116">
        <f>IF(MONTH($A203)=12,IF($G203=Paramètres!$D$22,$D203,0),0)</f>
        <v>0</v>
      </c>
      <c r="W203" s="116">
        <f>IF(MONTH($A203)=2,IF($G203=Paramètres!$D$22,$D203,0),0)</f>
        <v>0</v>
      </c>
      <c r="X203" s="116">
        <f>IF(MONTH($A203)=4,IF($G203=Paramètres!$D$22,$D203,0),0)</f>
        <v>0</v>
      </c>
      <c r="Y203" s="116">
        <f>IF($G203=Paramètres!D$21,$D203,0)</f>
        <v>0</v>
      </c>
      <c r="Z203" s="116">
        <f>IF($G203=Paramètres!D$24,$D203,0)</f>
        <v>0</v>
      </c>
      <c r="AA203" s="116">
        <f>IF($G203=Paramètres!D$23,$D203,0)</f>
        <v>0</v>
      </c>
      <c r="AB203" s="116">
        <f>IF($G203=Paramètres!D$25,$D203,0)</f>
        <v>0</v>
      </c>
      <c r="AC203" s="116">
        <f>IF($G203=Paramètres!D$26,$D203,0)</f>
        <v>0</v>
      </c>
      <c r="AD203" s="116">
        <f>IF($G203=Paramètres!D$27,$D203,0)</f>
        <v>0</v>
      </c>
      <c r="AE203" s="116">
        <f>IF($G203=Paramètres!D$28,$D203,0)</f>
        <v>0</v>
      </c>
      <c r="AF203" s="116">
        <f>IF($G203=Paramètres!D$29,$D203,0)</f>
        <v>0</v>
      </c>
      <c r="AG203" s="116">
        <f>IF($G203=Paramètres!E$21,$D203,0)</f>
        <v>0</v>
      </c>
      <c r="AH203" s="116">
        <f>IF($G203=Paramètres!E$22,$D203,0)</f>
        <v>0</v>
      </c>
      <c r="AI203" s="116">
        <f>IF($G203=Paramètres!E$23,$D203,0)</f>
        <v>0</v>
      </c>
      <c r="AJ203" s="116">
        <f>IF($G203=Paramètres!E$24,$D203,0)</f>
        <v>0</v>
      </c>
      <c r="AK203" s="116">
        <f>IF($G203=Paramètres!E$25,$D203,0)</f>
        <v>0</v>
      </c>
      <c r="AL203" s="116">
        <f>IF($G203=Paramètres!F$21,$D203,0)</f>
        <v>0</v>
      </c>
      <c r="AM203" s="116">
        <f>IF($G203=Paramètres!F$22,$D203,0)</f>
        <v>0</v>
      </c>
      <c r="AN203" s="116">
        <f>IF($G203=Paramètres!F$23,$D203,0)</f>
        <v>0</v>
      </c>
      <c r="AO203" s="116">
        <f>IF($G203=Paramètres!F$24,$D203,0)</f>
        <v>0</v>
      </c>
      <c r="AP203" s="116">
        <f t="shared" si="114"/>
        <v>0</v>
      </c>
      <c r="AQ203" s="116">
        <f t="shared" si="115"/>
        <v>0</v>
      </c>
      <c r="AR203" s="116">
        <f>IF($G203=Paramètres!I$21,$D203,0)</f>
        <v>0</v>
      </c>
      <c r="AS203" s="116">
        <f>IF($G203=Paramètres!I$22,$D203,0)</f>
        <v>0</v>
      </c>
      <c r="AT203" s="116">
        <f>IF($G203=Paramètres!I$23,$D203,0)</f>
        <v>0</v>
      </c>
      <c r="AU203" s="116">
        <f t="shared" si="116"/>
        <v>0</v>
      </c>
      <c r="AV203" s="116">
        <f t="shared" si="118"/>
        <v>0</v>
      </c>
      <c r="AW203" s="116">
        <f t="shared" si="119"/>
        <v>0</v>
      </c>
      <c r="AX203" s="116">
        <f t="shared" si="120"/>
        <v>0</v>
      </c>
      <c r="AY203" s="116">
        <f t="shared" si="121"/>
        <v>0</v>
      </c>
      <c r="AZ203" s="116">
        <f t="shared" si="122"/>
        <v>0</v>
      </c>
      <c r="BA203" s="116">
        <f t="shared" si="123"/>
        <v>0</v>
      </c>
      <c r="BB203" s="116">
        <f t="shared" si="124"/>
        <v>0</v>
      </c>
      <c r="BC203" s="116">
        <f t="shared" si="125"/>
        <v>0</v>
      </c>
      <c r="BD203" s="116">
        <f t="shared" si="126"/>
        <v>0</v>
      </c>
      <c r="BE203" s="116">
        <f t="shared" si="127"/>
        <v>0</v>
      </c>
      <c r="BF203" s="116">
        <f t="shared" si="128"/>
        <v>0</v>
      </c>
      <c r="BG203" s="116">
        <f t="shared" si="129"/>
        <v>0</v>
      </c>
      <c r="BH203" s="116">
        <f t="shared" si="130"/>
        <v>0</v>
      </c>
      <c r="BI203" s="116">
        <f t="shared" si="131"/>
        <v>0</v>
      </c>
      <c r="BJ203" s="116">
        <f t="shared" si="132"/>
        <v>0</v>
      </c>
      <c r="BK203" s="116">
        <f t="shared" si="133"/>
        <v>0</v>
      </c>
      <c r="BL203" s="116">
        <f t="shared" si="134"/>
        <v>0</v>
      </c>
      <c r="BM203" s="116">
        <f t="shared" si="135"/>
        <v>0</v>
      </c>
      <c r="BN203" s="116">
        <f t="shared" si="136"/>
        <v>0</v>
      </c>
      <c r="BO203" s="116">
        <f t="shared" si="137"/>
        <v>0</v>
      </c>
      <c r="BP203" s="116">
        <f t="shared" si="138"/>
        <v>0</v>
      </c>
      <c r="BQ203" s="116">
        <f t="shared" si="139"/>
        <v>0</v>
      </c>
      <c r="BR203" s="116">
        <f t="shared" si="140"/>
        <v>0</v>
      </c>
      <c r="BS203" s="116">
        <f t="shared" si="141"/>
        <v>0</v>
      </c>
    </row>
    <row r="204" spans="6:71">
      <c r="F204" s="109"/>
      <c r="J204" s="110" t="str">
        <f t="shared" si="117"/>
        <v>Transferts</v>
      </c>
      <c r="K204" s="116">
        <f>IF(MONTH($B204)=1,IF($G204=Paramètres!F$22,$D204,0),0)</f>
        <v>0</v>
      </c>
      <c r="L204" s="116">
        <f>IF(MONTH($B204)=2,IF($G204=Paramètres!$F$22,$D204,0),0)</f>
        <v>0</v>
      </c>
      <c r="M204" s="116">
        <f>IF(MONTH($B204)=3,IF($G204=Paramètres!$F$22,$D204,0),0)</f>
        <v>0</v>
      </c>
      <c r="N204" s="116">
        <f>IF(MONTH($B204)=4,IF($G204=Paramètres!$F$22,$D204,0),0)</f>
        <v>0</v>
      </c>
      <c r="O204" s="116">
        <f>IF(MONTH($B204)=5,IF($G204=Paramètres!$F$22,$D204,0),0)</f>
        <v>0</v>
      </c>
      <c r="P204" s="116">
        <f>IF(MONTH($B204)=6,IF($G204=Paramètres!$F$22,$D204,0),0)</f>
        <v>0</v>
      </c>
      <c r="Q204" s="116">
        <f>IF(MONTH($B204)=9,IF($G204=Paramètres!$F$22,$D204,0),0)</f>
        <v>0</v>
      </c>
      <c r="R204" s="116">
        <f>IF(MONTH($B204)=10,IF($G204=Paramètres!$F$22,$D204,0),0)</f>
        <v>0</v>
      </c>
      <c r="S204" s="116">
        <f>IF(MONTH($B204)=11,IF($G204=Paramètres!$F$22,$D204,0),0)</f>
        <v>0</v>
      </c>
      <c r="T204" s="116">
        <f>IF(MONTH($B204)=30,IF($G204=Paramètres!$F$22,$D204,0),0)</f>
        <v>0</v>
      </c>
      <c r="U204" s="116">
        <f>IF(MONTH($A204)=11,IF($G204=Paramètres!$D$22,$D204,0),0)</f>
        <v>0</v>
      </c>
      <c r="V204" s="116">
        <f>IF(MONTH($A204)=12,IF($G204=Paramètres!$D$22,$D204,0),0)</f>
        <v>0</v>
      </c>
      <c r="W204" s="116">
        <f>IF(MONTH($A204)=2,IF($G204=Paramètres!$D$22,$D204,0),0)</f>
        <v>0</v>
      </c>
      <c r="X204" s="116">
        <f>IF(MONTH($A204)=4,IF($G204=Paramètres!$D$22,$D204,0),0)</f>
        <v>0</v>
      </c>
      <c r="Y204" s="116">
        <f>IF($G204=Paramètres!D$21,$D204,0)</f>
        <v>0</v>
      </c>
      <c r="Z204" s="116">
        <f>IF($G204=Paramètres!D$24,$D204,0)</f>
        <v>0</v>
      </c>
      <c r="AA204" s="116">
        <f>IF($G204=Paramètres!D$23,$D204,0)</f>
        <v>0</v>
      </c>
      <c r="AB204" s="116">
        <f>IF($G204=Paramètres!D$25,$D204,0)</f>
        <v>0</v>
      </c>
      <c r="AC204" s="116">
        <f>IF($G204=Paramètres!D$26,$D204,0)</f>
        <v>0</v>
      </c>
      <c r="AD204" s="116">
        <f>IF($G204=Paramètres!D$27,$D204,0)</f>
        <v>0</v>
      </c>
      <c r="AE204" s="116">
        <f>IF($G204=Paramètres!D$28,$D204,0)</f>
        <v>0</v>
      </c>
      <c r="AF204" s="116">
        <f>IF($G204=Paramètres!D$29,$D204,0)</f>
        <v>0</v>
      </c>
      <c r="AG204" s="116">
        <f>IF($G204=Paramètres!E$21,$D204,0)</f>
        <v>0</v>
      </c>
      <c r="AH204" s="116">
        <f>IF($G204=Paramètres!E$22,$D204,0)</f>
        <v>0</v>
      </c>
      <c r="AI204" s="116">
        <f>IF($G204=Paramètres!E$23,$D204,0)</f>
        <v>0</v>
      </c>
      <c r="AJ204" s="116">
        <f>IF($G204=Paramètres!E$24,$D204,0)</f>
        <v>0</v>
      </c>
      <c r="AK204" s="116">
        <f>IF($G204=Paramètres!E$25,$D204,0)</f>
        <v>0</v>
      </c>
      <c r="AL204" s="116">
        <f>IF($G204=Paramètres!F$21,$D204,0)</f>
        <v>0</v>
      </c>
      <c r="AM204" s="116">
        <f>IF($G204=Paramètres!F$22,$D204,0)</f>
        <v>0</v>
      </c>
      <c r="AN204" s="116">
        <f>IF($G204=Paramètres!F$23,$D204,0)</f>
        <v>0</v>
      </c>
      <c r="AO204" s="116">
        <f>IF($G204=Paramètres!F$24,$D204,0)</f>
        <v>0</v>
      </c>
      <c r="AP204" s="116">
        <f t="shared" si="114"/>
        <v>0</v>
      </c>
      <c r="AQ204" s="116">
        <f t="shared" si="115"/>
        <v>0</v>
      </c>
      <c r="AR204" s="116">
        <f>IF($G204=Paramètres!I$21,$D204,0)</f>
        <v>0</v>
      </c>
      <c r="AS204" s="116">
        <f>IF($G204=Paramètres!I$22,$D204,0)</f>
        <v>0</v>
      </c>
      <c r="AT204" s="116">
        <f>IF($G204=Paramètres!I$23,$D204,0)</f>
        <v>0</v>
      </c>
      <c r="AU204" s="116">
        <f t="shared" si="116"/>
        <v>0</v>
      </c>
      <c r="AV204" s="116">
        <f t="shared" si="118"/>
        <v>0</v>
      </c>
      <c r="AW204" s="116">
        <f t="shared" si="119"/>
        <v>0</v>
      </c>
      <c r="AX204" s="116">
        <f t="shared" si="120"/>
        <v>0</v>
      </c>
      <c r="AY204" s="116">
        <f t="shared" si="121"/>
        <v>0</v>
      </c>
      <c r="AZ204" s="116">
        <f t="shared" si="122"/>
        <v>0</v>
      </c>
      <c r="BA204" s="116">
        <f t="shared" si="123"/>
        <v>0</v>
      </c>
      <c r="BB204" s="116">
        <f t="shared" si="124"/>
        <v>0</v>
      </c>
      <c r="BC204" s="116">
        <f t="shared" si="125"/>
        <v>0</v>
      </c>
      <c r="BD204" s="116">
        <f t="shared" si="126"/>
        <v>0</v>
      </c>
      <c r="BE204" s="116">
        <f t="shared" si="127"/>
        <v>0</v>
      </c>
      <c r="BF204" s="116">
        <f t="shared" si="128"/>
        <v>0</v>
      </c>
      <c r="BG204" s="116">
        <f t="shared" si="129"/>
        <v>0</v>
      </c>
      <c r="BH204" s="116">
        <f t="shared" si="130"/>
        <v>0</v>
      </c>
      <c r="BI204" s="116">
        <f t="shared" si="131"/>
        <v>0</v>
      </c>
      <c r="BJ204" s="116">
        <f t="shared" si="132"/>
        <v>0</v>
      </c>
      <c r="BK204" s="116">
        <f t="shared" si="133"/>
        <v>0</v>
      </c>
      <c r="BL204" s="116">
        <f t="shared" si="134"/>
        <v>0</v>
      </c>
      <c r="BM204" s="116">
        <f t="shared" si="135"/>
        <v>0</v>
      </c>
      <c r="BN204" s="116">
        <f t="shared" si="136"/>
        <v>0</v>
      </c>
      <c r="BO204" s="116">
        <f t="shared" si="137"/>
        <v>0</v>
      </c>
      <c r="BP204" s="116">
        <f t="shared" si="138"/>
        <v>0</v>
      </c>
      <c r="BQ204" s="116">
        <f t="shared" si="139"/>
        <v>0</v>
      </c>
      <c r="BR204" s="116">
        <f t="shared" si="140"/>
        <v>0</v>
      </c>
      <c r="BS204" s="116">
        <f t="shared" si="141"/>
        <v>0</v>
      </c>
    </row>
    <row r="205" spans="6:71">
      <c r="F205" s="109"/>
      <c r="J205" s="110" t="str">
        <f t="shared" si="117"/>
        <v>Transferts</v>
      </c>
      <c r="K205" s="116">
        <f>IF(MONTH($B205)=1,IF($G205=Paramètres!F$22,$D205,0),0)</f>
        <v>0</v>
      </c>
      <c r="L205" s="116">
        <f>IF(MONTH($B205)=2,IF($G205=Paramètres!$F$22,$D205,0),0)</f>
        <v>0</v>
      </c>
      <c r="M205" s="116">
        <f>IF(MONTH($B205)=3,IF($G205=Paramètres!$F$22,$D205,0),0)</f>
        <v>0</v>
      </c>
      <c r="N205" s="116">
        <f>IF(MONTH($B205)=4,IF($G205=Paramètres!$F$22,$D205,0),0)</f>
        <v>0</v>
      </c>
      <c r="O205" s="116">
        <f>IF(MONTH($B205)=5,IF($G205=Paramètres!$F$22,$D205,0),0)</f>
        <v>0</v>
      </c>
      <c r="P205" s="116">
        <f>IF(MONTH($B205)=6,IF($G205=Paramètres!$F$22,$D205,0),0)</f>
        <v>0</v>
      </c>
      <c r="Q205" s="116">
        <f>IF(MONTH($B205)=9,IF($G205=Paramètres!$F$22,$D205,0),0)</f>
        <v>0</v>
      </c>
      <c r="R205" s="116">
        <f>IF(MONTH($B205)=10,IF($G205=Paramètres!$F$22,$D205,0),0)</f>
        <v>0</v>
      </c>
      <c r="S205" s="116">
        <f>IF(MONTH($B205)=11,IF($G205=Paramètres!$F$22,$D205,0),0)</f>
        <v>0</v>
      </c>
      <c r="T205" s="116">
        <f>IF(MONTH($B205)=30,IF($G205=Paramètres!$F$22,$D205,0),0)</f>
        <v>0</v>
      </c>
      <c r="U205" s="116">
        <f>IF(MONTH($A205)=11,IF($G205=Paramètres!$D$22,$D205,0),0)</f>
        <v>0</v>
      </c>
      <c r="V205" s="116">
        <f>IF(MONTH($A205)=12,IF($G205=Paramètres!$D$22,$D205,0),0)</f>
        <v>0</v>
      </c>
      <c r="W205" s="116">
        <f>IF(MONTH($A205)=2,IF($G205=Paramètres!$D$22,$D205,0),0)</f>
        <v>0</v>
      </c>
      <c r="X205" s="116">
        <f>IF(MONTH($A205)=4,IF($G205=Paramètres!$D$22,$D205,0),0)</f>
        <v>0</v>
      </c>
      <c r="Y205" s="116">
        <f>IF($G205=Paramètres!D$21,$D205,0)</f>
        <v>0</v>
      </c>
      <c r="Z205" s="116">
        <f>IF($G205=Paramètres!D$24,$D205,0)</f>
        <v>0</v>
      </c>
      <c r="AA205" s="116">
        <f>IF($G205=Paramètres!D$23,$D205,0)</f>
        <v>0</v>
      </c>
      <c r="AB205" s="116">
        <f>IF($G205=Paramètres!D$25,$D205,0)</f>
        <v>0</v>
      </c>
      <c r="AC205" s="116">
        <f>IF($G205=Paramètres!D$26,$D205,0)</f>
        <v>0</v>
      </c>
      <c r="AD205" s="116">
        <f>IF($G205=Paramètres!D$27,$D205,0)</f>
        <v>0</v>
      </c>
      <c r="AE205" s="116">
        <f>IF($G205=Paramètres!D$28,$D205,0)</f>
        <v>0</v>
      </c>
      <c r="AF205" s="116">
        <f>IF($G205=Paramètres!D$29,$D205,0)</f>
        <v>0</v>
      </c>
      <c r="AG205" s="116">
        <f>IF($G205=Paramètres!E$21,$D205,0)</f>
        <v>0</v>
      </c>
      <c r="AH205" s="116">
        <f>IF($G205=Paramètres!E$22,$D205,0)</f>
        <v>0</v>
      </c>
      <c r="AI205" s="116">
        <f>IF($G205=Paramètres!E$23,$D205,0)</f>
        <v>0</v>
      </c>
      <c r="AJ205" s="116">
        <f>IF($G205=Paramètres!E$24,$D205,0)</f>
        <v>0</v>
      </c>
      <c r="AK205" s="116">
        <f>IF($G205=Paramètres!E$25,$D205,0)</f>
        <v>0</v>
      </c>
      <c r="AL205" s="116">
        <f>IF($G205=Paramètres!F$21,$D205,0)</f>
        <v>0</v>
      </c>
      <c r="AM205" s="116">
        <f>IF($G205=Paramètres!F$22,$D205,0)</f>
        <v>0</v>
      </c>
      <c r="AN205" s="116">
        <f>IF($G205=Paramètres!F$23,$D205,0)</f>
        <v>0</v>
      </c>
      <c r="AO205" s="116">
        <f>IF($G205=Paramètres!F$24,$D205,0)</f>
        <v>0</v>
      </c>
      <c r="AP205" s="116">
        <f t="shared" si="114"/>
        <v>0</v>
      </c>
      <c r="AQ205" s="116">
        <f t="shared" si="115"/>
        <v>0</v>
      </c>
      <c r="AR205" s="116">
        <f>IF($G205=Paramètres!I$21,$D205,0)</f>
        <v>0</v>
      </c>
      <c r="AS205" s="116">
        <f>IF($G205=Paramètres!I$22,$D205,0)</f>
        <v>0</v>
      </c>
      <c r="AT205" s="116">
        <f>IF($G205=Paramètres!I$23,$D205,0)</f>
        <v>0</v>
      </c>
      <c r="AU205" s="116">
        <f t="shared" si="116"/>
        <v>0</v>
      </c>
      <c r="AV205" s="116">
        <f t="shared" si="118"/>
        <v>0</v>
      </c>
      <c r="AW205" s="116">
        <f t="shared" si="119"/>
        <v>0</v>
      </c>
      <c r="AX205" s="116">
        <f t="shared" si="120"/>
        <v>0</v>
      </c>
      <c r="AY205" s="116">
        <f t="shared" si="121"/>
        <v>0</v>
      </c>
      <c r="AZ205" s="116">
        <f t="shared" si="122"/>
        <v>0</v>
      </c>
      <c r="BA205" s="116">
        <f t="shared" si="123"/>
        <v>0</v>
      </c>
      <c r="BB205" s="116">
        <f t="shared" si="124"/>
        <v>0</v>
      </c>
      <c r="BC205" s="116">
        <f t="shared" si="125"/>
        <v>0</v>
      </c>
      <c r="BD205" s="116">
        <f t="shared" si="126"/>
        <v>0</v>
      </c>
      <c r="BE205" s="116">
        <f t="shared" si="127"/>
        <v>0</v>
      </c>
      <c r="BF205" s="116">
        <f t="shared" si="128"/>
        <v>0</v>
      </c>
      <c r="BG205" s="116">
        <f t="shared" si="129"/>
        <v>0</v>
      </c>
      <c r="BH205" s="116">
        <f t="shared" si="130"/>
        <v>0</v>
      </c>
      <c r="BI205" s="116">
        <f t="shared" si="131"/>
        <v>0</v>
      </c>
      <c r="BJ205" s="116">
        <f t="shared" si="132"/>
        <v>0</v>
      </c>
      <c r="BK205" s="116">
        <f t="shared" si="133"/>
        <v>0</v>
      </c>
      <c r="BL205" s="116">
        <f t="shared" si="134"/>
        <v>0</v>
      </c>
      <c r="BM205" s="116">
        <f t="shared" si="135"/>
        <v>0</v>
      </c>
      <c r="BN205" s="116">
        <f t="shared" si="136"/>
        <v>0</v>
      </c>
      <c r="BO205" s="116">
        <f t="shared" si="137"/>
        <v>0</v>
      </c>
      <c r="BP205" s="116">
        <f t="shared" si="138"/>
        <v>0</v>
      </c>
      <c r="BQ205" s="116">
        <f t="shared" si="139"/>
        <v>0</v>
      </c>
      <c r="BR205" s="116">
        <f t="shared" si="140"/>
        <v>0</v>
      </c>
      <c r="BS205" s="116">
        <f t="shared" si="141"/>
        <v>0</v>
      </c>
    </row>
    <row r="206" spans="6:71">
      <c r="F206" s="109"/>
      <c r="J206" s="110" t="str">
        <f t="shared" si="117"/>
        <v>Transferts</v>
      </c>
      <c r="K206" s="116">
        <f>IF(MONTH($B206)=1,IF($G206=Paramètres!F$22,$D206,0),0)</f>
        <v>0</v>
      </c>
      <c r="L206" s="116">
        <f>IF(MONTH($B206)=2,IF($G206=Paramètres!$F$22,$D206,0),0)</f>
        <v>0</v>
      </c>
      <c r="M206" s="116">
        <f>IF(MONTH($B206)=3,IF($G206=Paramètres!$F$22,$D206,0),0)</f>
        <v>0</v>
      </c>
      <c r="N206" s="116">
        <f>IF(MONTH($B206)=4,IF($G206=Paramètres!$F$22,$D206,0),0)</f>
        <v>0</v>
      </c>
      <c r="O206" s="116">
        <f>IF(MONTH($B206)=5,IF($G206=Paramètres!$F$22,$D206,0),0)</f>
        <v>0</v>
      </c>
      <c r="P206" s="116">
        <f>IF(MONTH($B206)=6,IF($G206=Paramètres!$F$22,$D206,0),0)</f>
        <v>0</v>
      </c>
      <c r="Q206" s="116">
        <f>IF(MONTH($B206)=9,IF($G206=Paramètres!$F$22,$D206,0),0)</f>
        <v>0</v>
      </c>
      <c r="R206" s="116">
        <f>IF(MONTH($B206)=10,IF($G206=Paramètres!$F$22,$D206,0),0)</f>
        <v>0</v>
      </c>
      <c r="S206" s="116">
        <f>IF(MONTH($B206)=11,IF($G206=Paramètres!$F$22,$D206,0),0)</f>
        <v>0</v>
      </c>
      <c r="T206" s="116">
        <f>IF(MONTH($B206)=30,IF($G206=Paramètres!$F$22,$D206,0),0)</f>
        <v>0</v>
      </c>
      <c r="U206" s="116">
        <f>IF(MONTH($A206)=11,IF($G206=Paramètres!$D$22,$D206,0),0)</f>
        <v>0</v>
      </c>
      <c r="V206" s="116">
        <f>IF(MONTH($A206)=12,IF($G206=Paramètres!$D$22,$D206,0),0)</f>
        <v>0</v>
      </c>
      <c r="W206" s="116">
        <f>IF(MONTH($A206)=2,IF($G206=Paramètres!$D$22,$D206,0),0)</f>
        <v>0</v>
      </c>
      <c r="X206" s="116">
        <f>IF(MONTH($A206)=4,IF($G206=Paramètres!$D$22,$D206,0),0)</f>
        <v>0</v>
      </c>
      <c r="Y206" s="116">
        <f>IF($G206=Paramètres!D$21,$D206,0)</f>
        <v>0</v>
      </c>
      <c r="Z206" s="116">
        <f>IF($G206=Paramètres!D$24,$D206,0)</f>
        <v>0</v>
      </c>
      <c r="AA206" s="116">
        <f>IF($G206=Paramètres!D$23,$D206,0)</f>
        <v>0</v>
      </c>
      <c r="AB206" s="116">
        <f>IF($G206=Paramètres!D$25,$D206,0)</f>
        <v>0</v>
      </c>
      <c r="AC206" s="116">
        <f>IF($G206=Paramètres!D$26,$D206,0)</f>
        <v>0</v>
      </c>
      <c r="AD206" s="116">
        <f>IF($G206=Paramètres!D$27,$D206,0)</f>
        <v>0</v>
      </c>
      <c r="AE206" s="116">
        <f>IF($G206=Paramètres!D$28,$D206,0)</f>
        <v>0</v>
      </c>
      <c r="AF206" s="116">
        <f>IF($G206=Paramètres!D$29,$D206,0)</f>
        <v>0</v>
      </c>
      <c r="AG206" s="116">
        <f>IF($G206=Paramètres!E$21,$D206,0)</f>
        <v>0</v>
      </c>
      <c r="AH206" s="116">
        <f>IF($G206=Paramètres!E$22,$D206,0)</f>
        <v>0</v>
      </c>
      <c r="AI206" s="116">
        <f>IF($G206=Paramètres!E$23,$D206,0)</f>
        <v>0</v>
      </c>
      <c r="AJ206" s="116">
        <f>IF($G206=Paramètres!E$24,$D206,0)</f>
        <v>0</v>
      </c>
      <c r="AK206" s="116">
        <f>IF($G206=Paramètres!E$25,$D206,0)</f>
        <v>0</v>
      </c>
      <c r="AL206" s="116">
        <f>IF($G206=Paramètres!F$21,$D206,0)</f>
        <v>0</v>
      </c>
      <c r="AM206" s="116">
        <f>IF($G206=Paramètres!F$22,$D206,0)</f>
        <v>0</v>
      </c>
      <c r="AN206" s="116">
        <f>IF($G206=Paramètres!F$23,$D206,0)</f>
        <v>0</v>
      </c>
      <c r="AO206" s="116">
        <f>IF($G206=Paramètres!F$24,$D206,0)</f>
        <v>0</v>
      </c>
      <c r="AP206" s="116">
        <f t="shared" si="114"/>
        <v>0</v>
      </c>
      <c r="AQ206" s="116">
        <f t="shared" si="115"/>
        <v>0</v>
      </c>
      <c r="AR206" s="116">
        <f>IF($G206=Paramètres!I$21,$D206,0)</f>
        <v>0</v>
      </c>
      <c r="AS206" s="116">
        <f>IF($G206=Paramètres!I$22,$D206,0)</f>
        <v>0</v>
      </c>
      <c r="AT206" s="116">
        <f>IF($G206=Paramètres!I$23,$D206,0)</f>
        <v>0</v>
      </c>
      <c r="AU206" s="116">
        <f t="shared" si="116"/>
        <v>0</v>
      </c>
      <c r="AV206" s="116">
        <f t="shared" si="118"/>
        <v>0</v>
      </c>
      <c r="AW206" s="116">
        <f t="shared" si="119"/>
        <v>0</v>
      </c>
      <c r="AX206" s="116">
        <f t="shared" si="120"/>
        <v>0</v>
      </c>
      <c r="AY206" s="116">
        <f t="shared" si="121"/>
        <v>0</v>
      </c>
      <c r="AZ206" s="116">
        <f t="shared" si="122"/>
        <v>0</v>
      </c>
      <c r="BA206" s="116">
        <f t="shared" si="123"/>
        <v>0</v>
      </c>
      <c r="BB206" s="116">
        <f t="shared" si="124"/>
        <v>0</v>
      </c>
      <c r="BC206" s="116">
        <f t="shared" si="125"/>
        <v>0</v>
      </c>
      <c r="BD206" s="116">
        <f t="shared" si="126"/>
        <v>0</v>
      </c>
      <c r="BE206" s="116">
        <f t="shared" si="127"/>
        <v>0</v>
      </c>
      <c r="BF206" s="116">
        <f t="shared" si="128"/>
        <v>0</v>
      </c>
      <c r="BG206" s="116">
        <f t="shared" si="129"/>
        <v>0</v>
      </c>
      <c r="BH206" s="116">
        <f t="shared" si="130"/>
        <v>0</v>
      </c>
      <c r="BI206" s="116">
        <f t="shared" si="131"/>
        <v>0</v>
      </c>
      <c r="BJ206" s="116">
        <f t="shared" si="132"/>
        <v>0</v>
      </c>
      <c r="BK206" s="116">
        <f t="shared" si="133"/>
        <v>0</v>
      </c>
      <c r="BL206" s="116">
        <f t="shared" si="134"/>
        <v>0</v>
      </c>
      <c r="BM206" s="116">
        <f t="shared" si="135"/>
        <v>0</v>
      </c>
      <c r="BN206" s="116">
        <f t="shared" si="136"/>
        <v>0</v>
      </c>
      <c r="BO206" s="116">
        <f t="shared" si="137"/>
        <v>0</v>
      </c>
      <c r="BP206" s="116">
        <f t="shared" si="138"/>
        <v>0</v>
      </c>
      <c r="BQ206" s="116">
        <f t="shared" si="139"/>
        <v>0</v>
      </c>
      <c r="BR206" s="116">
        <f t="shared" si="140"/>
        <v>0</v>
      </c>
      <c r="BS206" s="116">
        <f t="shared" si="141"/>
        <v>0</v>
      </c>
    </row>
    <row r="207" spans="6:71">
      <c r="F207" s="109"/>
      <c r="J207" s="110" t="str">
        <f t="shared" si="117"/>
        <v>Transferts</v>
      </c>
      <c r="K207" s="116">
        <f>IF(MONTH($B207)=1,IF($G207=Paramètres!F$22,$D207,0),0)</f>
        <v>0</v>
      </c>
      <c r="L207" s="116">
        <f>IF(MONTH($B207)=2,IF($G207=Paramètres!$F$22,$D207,0),0)</f>
        <v>0</v>
      </c>
      <c r="M207" s="116">
        <f>IF(MONTH($B207)=3,IF($G207=Paramètres!$F$22,$D207,0),0)</f>
        <v>0</v>
      </c>
      <c r="N207" s="116">
        <f>IF(MONTH($B207)=4,IF($G207=Paramètres!$F$22,$D207,0),0)</f>
        <v>0</v>
      </c>
      <c r="O207" s="116">
        <f>IF(MONTH($B207)=5,IF($G207=Paramètres!$F$22,$D207,0),0)</f>
        <v>0</v>
      </c>
      <c r="P207" s="116">
        <f>IF(MONTH($B207)=6,IF($G207=Paramètres!$F$22,$D207,0),0)</f>
        <v>0</v>
      </c>
      <c r="Q207" s="116">
        <f>IF(MONTH($B207)=9,IF($G207=Paramètres!$F$22,$D207,0),0)</f>
        <v>0</v>
      </c>
      <c r="R207" s="116">
        <f>IF(MONTH($B207)=10,IF($G207=Paramètres!$F$22,$D207,0),0)</f>
        <v>0</v>
      </c>
      <c r="S207" s="116">
        <f>IF(MONTH($B207)=11,IF($G207=Paramètres!$F$22,$D207,0),0)</f>
        <v>0</v>
      </c>
      <c r="T207" s="116">
        <f>IF(MONTH($B207)=30,IF($G207=Paramètres!$F$22,$D207,0),0)</f>
        <v>0</v>
      </c>
      <c r="U207" s="116">
        <f>IF(MONTH($A207)=11,IF($G207=Paramètres!$D$22,$D207,0),0)</f>
        <v>0</v>
      </c>
      <c r="V207" s="116">
        <f>IF(MONTH($A207)=12,IF($G207=Paramètres!$D$22,$D207,0),0)</f>
        <v>0</v>
      </c>
      <c r="W207" s="116">
        <f>IF(MONTH($A207)=2,IF($G207=Paramètres!$D$22,$D207,0),0)</f>
        <v>0</v>
      </c>
      <c r="X207" s="116">
        <f>IF(MONTH($A207)=4,IF($G207=Paramètres!$D$22,$D207,0),0)</f>
        <v>0</v>
      </c>
      <c r="Y207" s="116">
        <f>IF($G207=Paramètres!D$21,$D207,0)</f>
        <v>0</v>
      </c>
      <c r="Z207" s="116">
        <f>IF($G207=Paramètres!D$24,$D207,0)</f>
        <v>0</v>
      </c>
      <c r="AA207" s="116">
        <f>IF($G207=Paramètres!D$23,$D207,0)</f>
        <v>0</v>
      </c>
      <c r="AB207" s="116">
        <f>IF($G207=Paramètres!D$25,$D207,0)</f>
        <v>0</v>
      </c>
      <c r="AC207" s="116">
        <f>IF($G207=Paramètres!D$26,$D207,0)</f>
        <v>0</v>
      </c>
      <c r="AD207" s="116">
        <f>IF($G207=Paramètres!D$27,$D207,0)</f>
        <v>0</v>
      </c>
      <c r="AE207" s="116">
        <f>IF($G207=Paramètres!D$28,$D207,0)</f>
        <v>0</v>
      </c>
      <c r="AF207" s="116">
        <f>IF($G207=Paramètres!D$29,$D207,0)</f>
        <v>0</v>
      </c>
      <c r="AG207" s="116">
        <f>IF($G207=Paramètres!E$21,$D207,0)</f>
        <v>0</v>
      </c>
      <c r="AH207" s="116">
        <f>IF($G207=Paramètres!E$22,$D207,0)</f>
        <v>0</v>
      </c>
      <c r="AI207" s="116">
        <f>IF($G207=Paramètres!E$23,$D207,0)</f>
        <v>0</v>
      </c>
      <c r="AJ207" s="116">
        <f>IF($G207=Paramètres!E$24,$D207,0)</f>
        <v>0</v>
      </c>
      <c r="AK207" s="116">
        <f>IF($G207=Paramètres!E$25,$D207,0)</f>
        <v>0</v>
      </c>
      <c r="AL207" s="116">
        <f>IF($G207=Paramètres!F$21,$D207,0)</f>
        <v>0</v>
      </c>
      <c r="AM207" s="116">
        <f>IF($G207=Paramètres!F$22,$D207,0)</f>
        <v>0</v>
      </c>
      <c r="AN207" s="116">
        <f>IF($G207=Paramètres!F$23,$D207,0)</f>
        <v>0</v>
      </c>
      <c r="AO207" s="116">
        <f>IF($G207=Paramètres!F$24,$D207,0)</f>
        <v>0</v>
      </c>
      <c r="AP207" s="116">
        <f t="shared" si="114"/>
        <v>0</v>
      </c>
      <c r="AQ207" s="116">
        <f t="shared" si="115"/>
        <v>0</v>
      </c>
      <c r="AR207" s="116">
        <f>IF($G207=Paramètres!I$21,$D207,0)</f>
        <v>0</v>
      </c>
      <c r="AS207" s="116">
        <f>IF($G207=Paramètres!I$22,$D207,0)</f>
        <v>0</v>
      </c>
      <c r="AT207" s="116">
        <f>IF($G207=Paramètres!I$23,$D207,0)</f>
        <v>0</v>
      </c>
      <c r="AU207" s="116">
        <f t="shared" si="116"/>
        <v>0</v>
      </c>
      <c r="AV207" s="116">
        <f t="shared" si="118"/>
        <v>0</v>
      </c>
      <c r="AW207" s="116">
        <f t="shared" si="119"/>
        <v>0</v>
      </c>
      <c r="AX207" s="116">
        <f t="shared" si="120"/>
        <v>0</v>
      </c>
      <c r="AY207" s="116">
        <f t="shared" si="121"/>
        <v>0</v>
      </c>
      <c r="AZ207" s="116">
        <f t="shared" si="122"/>
        <v>0</v>
      </c>
      <c r="BA207" s="116">
        <f t="shared" si="123"/>
        <v>0</v>
      </c>
      <c r="BB207" s="116">
        <f t="shared" si="124"/>
        <v>0</v>
      </c>
      <c r="BC207" s="116">
        <f t="shared" si="125"/>
        <v>0</v>
      </c>
      <c r="BD207" s="116">
        <f t="shared" si="126"/>
        <v>0</v>
      </c>
      <c r="BE207" s="116">
        <f t="shared" si="127"/>
        <v>0</v>
      </c>
      <c r="BF207" s="116">
        <f t="shared" si="128"/>
        <v>0</v>
      </c>
      <c r="BG207" s="116">
        <f t="shared" si="129"/>
        <v>0</v>
      </c>
      <c r="BH207" s="116">
        <f t="shared" si="130"/>
        <v>0</v>
      </c>
      <c r="BI207" s="116">
        <f t="shared" si="131"/>
        <v>0</v>
      </c>
      <c r="BJ207" s="116">
        <f t="shared" si="132"/>
        <v>0</v>
      </c>
      <c r="BK207" s="116">
        <f t="shared" si="133"/>
        <v>0</v>
      </c>
      <c r="BL207" s="116">
        <f t="shared" si="134"/>
        <v>0</v>
      </c>
      <c r="BM207" s="116">
        <f t="shared" si="135"/>
        <v>0</v>
      </c>
      <c r="BN207" s="116">
        <f t="shared" si="136"/>
        <v>0</v>
      </c>
      <c r="BO207" s="116">
        <f t="shared" si="137"/>
        <v>0</v>
      </c>
      <c r="BP207" s="116">
        <f t="shared" si="138"/>
        <v>0</v>
      </c>
      <c r="BQ207" s="116">
        <f t="shared" si="139"/>
        <v>0</v>
      </c>
      <c r="BR207" s="116">
        <f t="shared" si="140"/>
        <v>0</v>
      </c>
      <c r="BS207" s="116">
        <f t="shared" si="141"/>
        <v>0</v>
      </c>
    </row>
    <row r="208" spans="6:71">
      <c r="F208" s="109"/>
      <c r="J208" s="110" t="str">
        <f t="shared" si="117"/>
        <v>Transferts</v>
      </c>
      <c r="K208" s="116">
        <f>IF(MONTH($B208)=1,IF($G208=Paramètres!F$22,$D208,0),0)</f>
        <v>0</v>
      </c>
      <c r="L208" s="116">
        <f>IF(MONTH($B208)=2,IF($G208=Paramètres!$F$22,$D208,0),0)</f>
        <v>0</v>
      </c>
      <c r="M208" s="116">
        <f>IF(MONTH($B208)=3,IF($G208=Paramètres!$F$22,$D208,0),0)</f>
        <v>0</v>
      </c>
      <c r="N208" s="116">
        <f>IF(MONTH($B208)=4,IF($G208=Paramètres!$F$22,$D208,0),0)</f>
        <v>0</v>
      </c>
      <c r="O208" s="116">
        <f>IF(MONTH($B208)=5,IF($G208=Paramètres!$F$22,$D208,0),0)</f>
        <v>0</v>
      </c>
      <c r="P208" s="116">
        <f>IF(MONTH($B208)=6,IF($G208=Paramètres!$F$22,$D208,0),0)</f>
        <v>0</v>
      </c>
      <c r="Q208" s="116">
        <f>IF(MONTH($B208)=9,IF($G208=Paramètres!$F$22,$D208,0),0)</f>
        <v>0</v>
      </c>
      <c r="R208" s="116">
        <f>IF(MONTH($B208)=10,IF($G208=Paramètres!$F$22,$D208,0),0)</f>
        <v>0</v>
      </c>
      <c r="S208" s="116">
        <f>IF(MONTH($B208)=11,IF($G208=Paramètres!$F$22,$D208,0),0)</f>
        <v>0</v>
      </c>
      <c r="T208" s="116">
        <f>IF(MONTH($B208)=30,IF($G208=Paramètres!$F$22,$D208,0),0)</f>
        <v>0</v>
      </c>
      <c r="U208" s="116">
        <f>IF(MONTH($A208)=11,IF($G208=Paramètres!$D$22,$D208,0),0)</f>
        <v>0</v>
      </c>
      <c r="V208" s="116">
        <f>IF(MONTH($A208)=12,IF($G208=Paramètres!$D$22,$D208,0),0)</f>
        <v>0</v>
      </c>
      <c r="W208" s="116">
        <f>IF(MONTH($A208)=2,IF($G208=Paramètres!$D$22,$D208,0),0)</f>
        <v>0</v>
      </c>
      <c r="X208" s="116">
        <f>IF(MONTH($A208)=4,IF($G208=Paramètres!$D$22,$D208,0),0)</f>
        <v>0</v>
      </c>
      <c r="Y208" s="116">
        <f>IF($G208=Paramètres!D$21,$D208,0)</f>
        <v>0</v>
      </c>
      <c r="Z208" s="116">
        <f>IF($G208=Paramètres!D$24,$D208,0)</f>
        <v>0</v>
      </c>
      <c r="AA208" s="116">
        <f>IF($G208=Paramètres!D$23,$D208,0)</f>
        <v>0</v>
      </c>
      <c r="AB208" s="116">
        <f>IF($G208=Paramètres!D$25,$D208,0)</f>
        <v>0</v>
      </c>
      <c r="AC208" s="116">
        <f>IF($G208=Paramètres!D$26,$D208,0)</f>
        <v>0</v>
      </c>
      <c r="AD208" s="116">
        <f>IF($G208=Paramètres!D$27,$D208,0)</f>
        <v>0</v>
      </c>
      <c r="AE208" s="116">
        <f>IF($G208=Paramètres!D$28,$D208,0)</f>
        <v>0</v>
      </c>
      <c r="AF208" s="116">
        <f>IF($G208=Paramètres!D$29,$D208,0)</f>
        <v>0</v>
      </c>
      <c r="AG208" s="116">
        <f>IF($G208=Paramètres!E$21,$D208,0)</f>
        <v>0</v>
      </c>
      <c r="AH208" s="116">
        <f>IF($G208=Paramètres!E$22,$D208,0)</f>
        <v>0</v>
      </c>
      <c r="AI208" s="116">
        <f>IF($G208=Paramètres!E$23,$D208,0)</f>
        <v>0</v>
      </c>
      <c r="AJ208" s="116">
        <f>IF($G208=Paramètres!E$24,$D208,0)</f>
        <v>0</v>
      </c>
      <c r="AK208" s="116">
        <f>IF($G208=Paramètres!E$25,$D208,0)</f>
        <v>0</v>
      </c>
      <c r="AL208" s="116">
        <f>IF($G208=Paramètres!F$21,$D208,0)</f>
        <v>0</v>
      </c>
      <c r="AM208" s="116">
        <f>IF($G208=Paramètres!F$22,$D208,0)</f>
        <v>0</v>
      </c>
      <c r="AN208" s="116">
        <f>IF($G208=Paramètres!F$23,$D208,0)</f>
        <v>0</v>
      </c>
      <c r="AO208" s="116">
        <f>IF($G208=Paramètres!F$24,$D208,0)</f>
        <v>0</v>
      </c>
      <c r="AP208" s="116">
        <f t="shared" si="114"/>
        <v>0</v>
      </c>
      <c r="AQ208" s="116">
        <f t="shared" si="115"/>
        <v>0</v>
      </c>
      <c r="AR208" s="116">
        <f>IF($G208=Paramètres!I$21,$D208,0)</f>
        <v>0</v>
      </c>
      <c r="AS208" s="116">
        <f>IF($G208=Paramètres!I$22,$D208,0)</f>
        <v>0</v>
      </c>
      <c r="AT208" s="116">
        <f>IF($G208=Paramètres!I$23,$D208,0)</f>
        <v>0</v>
      </c>
      <c r="AU208" s="116">
        <f t="shared" si="116"/>
        <v>0</v>
      </c>
      <c r="AV208" s="116">
        <f t="shared" si="118"/>
        <v>0</v>
      </c>
      <c r="AW208" s="116">
        <f t="shared" si="119"/>
        <v>0</v>
      </c>
      <c r="AX208" s="116">
        <f t="shared" si="120"/>
        <v>0</v>
      </c>
      <c r="AY208" s="116">
        <f t="shared" si="121"/>
        <v>0</v>
      </c>
      <c r="AZ208" s="116">
        <f t="shared" si="122"/>
        <v>0</v>
      </c>
      <c r="BA208" s="116">
        <f t="shared" si="123"/>
        <v>0</v>
      </c>
      <c r="BB208" s="116">
        <f t="shared" si="124"/>
        <v>0</v>
      </c>
      <c r="BC208" s="116">
        <f t="shared" si="125"/>
        <v>0</v>
      </c>
      <c r="BD208" s="116">
        <f t="shared" si="126"/>
        <v>0</v>
      </c>
      <c r="BE208" s="116">
        <f t="shared" si="127"/>
        <v>0</v>
      </c>
      <c r="BF208" s="116">
        <f t="shared" si="128"/>
        <v>0</v>
      </c>
      <c r="BG208" s="116">
        <f t="shared" si="129"/>
        <v>0</v>
      </c>
      <c r="BH208" s="116">
        <f t="shared" si="130"/>
        <v>0</v>
      </c>
      <c r="BI208" s="116">
        <f t="shared" si="131"/>
        <v>0</v>
      </c>
      <c r="BJ208" s="116">
        <f t="shared" si="132"/>
        <v>0</v>
      </c>
      <c r="BK208" s="116">
        <f t="shared" si="133"/>
        <v>0</v>
      </c>
      <c r="BL208" s="116">
        <f t="shared" si="134"/>
        <v>0</v>
      </c>
      <c r="BM208" s="116">
        <f t="shared" si="135"/>
        <v>0</v>
      </c>
      <c r="BN208" s="116">
        <f t="shared" si="136"/>
        <v>0</v>
      </c>
      <c r="BO208" s="116">
        <f t="shared" si="137"/>
        <v>0</v>
      </c>
      <c r="BP208" s="116">
        <f t="shared" si="138"/>
        <v>0</v>
      </c>
      <c r="BQ208" s="116">
        <f t="shared" si="139"/>
        <v>0</v>
      </c>
      <c r="BR208" s="116">
        <f t="shared" si="140"/>
        <v>0</v>
      </c>
      <c r="BS208" s="116">
        <f t="shared" si="141"/>
        <v>0</v>
      </c>
    </row>
    <row r="209" spans="6:71">
      <c r="F209" s="109"/>
      <c r="J209" s="110" t="str">
        <f t="shared" si="117"/>
        <v>Transferts</v>
      </c>
      <c r="K209" s="116">
        <f>IF(MONTH($B209)=1,IF($G209=Paramètres!F$22,$D209,0),0)</f>
        <v>0</v>
      </c>
      <c r="L209" s="116">
        <f>IF(MONTH($B209)=2,IF($G209=Paramètres!$F$22,$D209,0),0)</f>
        <v>0</v>
      </c>
      <c r="M209" s="116">
        <f>IF(MONTH($B209)=3,IF($G209=Paramètres!$F$22,$D209,0),0)</f>
        <v>0</v>
      </c>
      <c r="N209" s="116">
        <f>IF(MONTH($B209)=4,IF($G209=Paramètres!$F$22,$D209,0),0)</f>
        <v>0</v>
      </c>
      <c r="O209" s="116">
        <f>IF(MONTH($B209)=5,IF($G209=Paramètres!$F$22,$D209,0),0)</f>
        <v>0</v>
      </c>
      <c r="P209" s="116">
        <f>IF(MONTH($B209)=6,IF($G209=Paramètres!$F$22,$D209,0),0)</f>
        <v>0</v>
      </c>
      <c r="Q209" s="116">
        <f>IF(MONTH($B209)=9,IF($G209=Paramètres!$F$22,$D209,0),0)</f>
        <v>0</v>
      </c>
      <c r="R209" s="116">
        <f>IF(MONTH($B209)=10,IF($G209=Paramètres!$F$22,$D209,0),0)</f>
        <v>0</v>
      </c>
      <c r="S209" s="116">
        <f>IF(MONTH($B209)=11,IF($G209=Paramètres!$F$22,$D209,0),0)</f>
        <v>0</v>
      </c>
      <c r="T209" s="116">
        <f>IF(MONTH($B209)=30,IF($G209=Paramètres!$F$22,$D209,0),0)</f>
        <v>0</v>
      </c>
      <c r="U209" s="116">
        <f>IF(MONTH($A209)=11,IF($G209=Paramètres!$D$22,$D209,0),0)</f>
        <v>0</v>
      </c>
      <c r="V209" s="116">
        <f>IF(MONTH($A209)=12,IF($G209=Paramètres!$D$22,$D209,0),0)</f>
        <v>0</v>
      </c>
      <c r="W209" s="116">
        <f>IF(MONTH($A209)=2,IF($G209=Paramètres!$D$22,$D209,0),0)</f>
        <v>0</v>
      </c>
      <c r="X209" s="116">
        <f>IF(MONTH($A209)=4,IF($G209=Paramètres!$D$22,$D209,0),0)</f>
        <v>0</v>
      </c>
      <c r="Y209" s="116">
        <f>IF($G209=Paramètres!D$21,$D209,0)</f>
        <v>0</v>
      </c>
      <c r="Z209" s="116">
        <f>IF($G209=Paramètres!D$24,$D209,0)</f>
        <v>0</v>
      </c>
      <c r="AA209" s="116">
        <f>IF($G209=Paramètres!D$23,$D209,0)</f>
        <v>0</v>
      </c>
      <c r="AB209" s="116">
        <f>IF($G209=Paramètres!D$25,$D209,0)</f>
        <v>0</v>
      </c>
      <c r="AC209" s="116">
        <f>IF($G209=Paramètres!D$26,$D209,0)</f>
        <v>0</v>
      </c>
      <c r="AD209" s="116">
        <f>IF($G209=Paramètres!D$27,$D209,0)</f>
        <v>0</v>
      </c>
      <c r="AE209" s="116">
        <f>IF($G209=Paramètres!D$28,$D209,0)</f>
        <v>0</v>
      </c>
      <c r="AF209" s="116">
        <f>IF($G209=Paramètres!D$29,$D209,0)</f>
        <v>0</v>
      </c>
      <c r="AG209" s="116">
        <f>IF($G209=Paramètres!E$21,$D209,0)</f>
        <v>0</v>
      </c>
      <c r="AH209" s="116">
        <f>IF($G209=Paramètres!E$22,$D209,0)</f>
        <v>0</v>
      </c>
      <c r="AI209" s="116">
        <f>IF($G209=Paramètres!E$23,$D209,0)</f>
        <v>0</v>
      </c>
      <c r="AJ209" s="116">
        <f>IF($G209=Paramètres!E$24,$D209,0)</f>
        <v>0</v>
      </c>
      <c r="AK209" s="116">
        <f>IF($G209=Paramètres!E$25,$D209,0)</f>
        <v>0</v>
      </c>
      <c r="AL209" s="116">
        <f>IF($G209=Paramètres!F$21,$D209,0)</f>
        <v>0</v>
      </c>
      <c r="AM209" s="116">
        <f>IF($G209=Paramètres!F$22,$D209,0)</f>
        <v>0</v>
      </c>
      <c r="AN209" s="116">
        <f>IF($G209=Paramètres!F$23,$D209,0)</f>
        <v>0</v>
      </c>
      <c r="AO209" s="116">
        <f>IF($G209=Paramètres!F$24,$D209,0)</f>
        <v>0</v>
      </c>
      <c r="AP209" s="116">
        <f t="shared" si="114"/>
        <v>0</v>
      </c>
      <c r="AQ209" s="116">
        <f t="shared" si="115"/>
        <v>0</v>
      </c>
      <c r="AR209" s="116">
        <f>IF($G209=Paramètres!I$21,$D209,0)</f>
        <v>0</v>
      </c>
      <c r="AS209" s="116">
        <f>IF($G209=Paramètres!I$22,$D209,0)</f>
        <v>0</v>
      </c>
      <c r="AT209" s="116">
        <f>IF($G209=Paramètres!I$23,$D209,0)</f>
        <v>0</v>
      </c>
      <c r="AU209" s="116">
        <f t="shared" si="116"/>
        <v>0</v>
      </c>
      <c r="AV209" s="116">
        <f t="shared" si="118"/>
        <v>0</v>
      </c>
      <c r="AW209" s="116">
        <f t="shared" si="119"/>
        <v>0</v>
      </c>
      <c r="AX209" s="116">
        <f t="shared" si="120"/>
        <v>0</v>
      </c>
      <c r="AY209" s="116">
        <f t="shared" si="121"/>
        <v>0</v>
      </c>
      <c r="AZ209" s="116">
        <f t="shared" si="122"/>
        <v>0</v>
      </c>
      <c r="BA209" s="116">
        <f t="shared" si="123"/>
        <v>0</v>
      </c>
      <c r="BB209" s="116">
        <f t="shared" si="124"/>
        <v>0</v>
      </c>
      <c r="BC209" s="116">
        <f t="shared" si="125"/>
        <v>0</v>
      </c>
      <c r="BD209" s="116">
        <f t="shared" si="126"/>
        <v>0</v>
      </c>
      <c r="BE209" s="116">
        <f t="shared" si="127"/>
        <v>0</v>
      </c>
      <c r="BF209" s="116">
        <f t="shared" si="128"/>
        <v>0</v>
      </c>
      <c r="BG209" s="116">
        <f t="shared" si="129"/>
        <v>0</v>
      </c>
      <c r="BH209" s="116">
        <f t="shared" si="130"/>
        <v>0</v>
      </c>
      <c r="BI209" s="116">
        <f t="shared" si="131"/>
        <v>0</v>
      </c>
      <c r="BJ209" s="116">
        <f t="shared" si="132"/>
        <v>0</v>
      </c>
      <c r="BK209" s="116">
        <f t="shared" si="133"/>
        <v>0</v>
      </c>
      <c r="BL209" s="116">
        <f t="shared" si="134"/>
        <v>0</v>
      </c>
      <c r="BM209" s="116">
        <f t="shared" si="135"/>
        <v>0</v>
      </c>
      <c r="BN209" s="116">
        <f t="shared" si="136"/>
        <v>0</v>
      </c>
      <c r="BO209" s="116">
        <f t="shared" si="137"/>
        <v>0</v>
      </c>
      <c r="BP209" s="116">
        <f t="shared" si="138"/>
        <v>0</v>
      </c>
      <c r="BQ209" s="116">
        <f t="shared" si="139"/>
        <v>0</v>
      </c>
      <c r="BR209" s="116">
        <f t="shared" si="140"/>
        <v>0</v>
      </c>
      <c r="BS209" s="116">
        <f t="shared" si="141"/>
        <v>0</v>
      </c>
    </row>
    <row r="210" spans="6:71">
      <c r="F210" s="109"/>
      <c r="J210" s="110" t="str">
        <f t="shared" si="117"/>
        <v>Transferts</v>
      </c>
      <c r="K210" s="116">
        <f>IF(MONTH($B210)=1,IF($G210=Paramètres!F$22,$D210,0),0)</f>
        <v>0</v>
      </c>
      <c r="L210" s="116">
        <f>IF(MONTH($B210)=2,IF($G210=Paramètres!$F$22,$D210,0),0)</f>
        <v>0</v>
      </c>
      <c r="M210" s="116">
        <f>IF(MONTH($B210)=3,IF($G210=Paramètres!$F$22,$D210,0),0)</f>
        <v>0</v>
      </c>
      <c r="N210" s="116">
        <f>IF(MONTH($B210)=4,IF($G210=Paramètres!$F$22,$D210,0),0)</f>
        <v>0</v>
      </c>
      <c r="O210" s="116">
        <f>IF(MONTH($B210)=5,IF($G210=Paramètres!$F$22,$D210,0),0)</f>
        <v>0</v>
      </c>
      <c r="P210" s="116">
        <f>IF(MONTH($B210)=6,IF($G210=Paramètres!$F$22,$D210,0),0)</f>
        <v>0</v>
      </c>
      <c r="Q210" s="116">
        <f>IF(MONTH($B210)=9,IF($G210=Paramètres!$F$22,$D210,0),0)</f>
        <v>0</v>
      </c>
      <c r="R210" s="116">
        <f>IF(MONTH($B210)=10,IF($G210=Paramètres!$F$22,$D210,0),0)</f>
        <v>0</v>
      </c>
      <c r="S210" s="116">
        <f>IF(MONTH($B210)=11,IF($G210=Paramètres!$F$22,$D210,0),0)</f>
        <v>0</v>
      </c>
      <c r="T210" s="116">
        <f>IF(MONTH($B210)=30,IF($G210=Paramètres!$F$22,$D210,0),0)</f>
        <v>0</v>
      </c>
      <c r="U210" s="116">
        <f>IF(MONTH($A210)=11,IF($G210=Paramètres!$D$22,$D210,0),0)</f>
        <v>0</v>
      </c>
      <c r="V210" s="116">
        <f>IF(MONTH($A210)=12,IF($G210=Paramètres!$D$22,$D210,0),0)</f>
        <v>0</v>
      </c>
      <c r="W210" s="116">
        <f>IF(MONTH($A210)=2,IF($G210=Paramètres!$D$22,$D210,0),0)</f>
        <v>0</v>
      </c>
      <c r="X210" s="116">
        <f>IF(MONTH($A210)=4,IF($G210=Paramètres!$D$22,$D210,0),0)</f>
        <v>0</v>
      </c>
      <c r="Y210" s="116">
        <f>IF($G210=Paramètres!D$21,$D210,0)</f>
        <v>0</v>
      </c>
      <c r="Z210" s="116">
        <f>IF($G210=Paramètres!D$24,$D210,0)</f>
        <v>0</v>
      </c>
      <c r="AA210" s="116">
        <f>IF($G210=Paramètres!D$23,$D210,0)</f>
        <v>0</v>
      </c>
      <c r="AB210" s="116">
        <f>IF($G210=Paramètres!D$25,$D210,0)</f>
        <v>0</v>
      </c>
      <c r="AC210" s="116">
        <f>IF($G210=Paramètres!D$26,$D210,0)</f>
        <v>0</v>
      </c>
      <c r="AD210" s="116">
        <f>IF($G210=Paramètres!D$27,$D210,0)</f>
        <v>0</v>
      </c>
      <c r="AE210" s="116">
        <f>IF($G210=Paramètres!D$28,$D210,0)</f>
        <v>0</v>
      </c>
      <c r="AF210" s="116">
        <f>IF($G210=Paramètres!D$29,$D210,0)</f>
        <v>0</v>
      </c>
      <c r="AG210" s="116">
        <f>IF($G210=Paramètres!E$21,$D210,0)</f>
        <v>0</v>
      </c>
      <c r="AH210" s="116">
        <f>IF($G210=Paramètres!E$22,$D210,0)</f>
        <v>0</v>
      </c>
      <c r="AI210" s="116">
        <f>IF($G210=Paramètres!E$23,$D210,0)</f>
        <v>0</v>
      </c>
      <c r="AJ210" s="116">
        <f>IF($G210=Paramètres!E$24,$D210,0)</f>
        <v>0</v>
      </c>
      <c r="AK210" s="116">
        <f>IF($G210=Paramètres!E$25,$D210,0)</f>
        <v>0</v>
      </c>
      <c r="AL210" s="116">
        <f>IF($G210=Paramètres!F$21,$D210,0)</f>
        <v>0</v>
      </c>
      <c r="AM210" s="116">
        <f>IF($G210=Paramètres!F$22,$D210,0)</f>
        <v>0</v>
      </c>
      <c r="AN210" s="116">
        <f>IF($G210=Paramètres!F$23,$D210,0)</f>
        <v>0</v>
      </c>
      <c r="AO210" s="116">
        <f>IF($G210=Paramètres!F$24,$D210,0)</f>
        <v>0</v>
      </c>
      <c r="AP210" s="116">
        <f t="shared" si="114"/>
        <v>0</v>
      </c>
      <c r="AQ210" s="116">
        <f t="shared" si="115"/>
        <v>0</v>
      </c>
      <c r="AR210" s="116">
        <f>IF($G210=Paramètres!I$21,$D210,0)</f>
        <v>0</v>
      </c>
      <c r="AS210" s="116">
        <f>IF($G210=Paramètres!I$22,$D210,0)</f>
        <v>0</v>
      </c>
      <c r="AT210" s="116">
        <f>IF($G210=Paramètres!I$23,$D210,0)</f>
        <v>0</v>
      </c>
      <c r="AU210" s="116">
        <f t="shared" si="116"/>
        <v>0</v>
      </c>
      <c r="AV210" s="116">
        <f t="shared" si="118"/>
        <v>0</v>
      </c>
      <c r="AW210" s="116">
        <f t="shared" si="119"/>
        <v>0</v>
      </c>
      <c r="AX210" s="116">
        <f t="shared" si="120"/>
        <v>0</v>
      </c>
      <c r="AY210" s="116">
        <f t="shared" si="121"/>
        <v>0</v>
      </c>
      <c r="AZ210" s="116">
        <f t="shared" si="122"/>
        <v>0</v>
      </c>
      <c r="BA210" s="116">
        <f t="shared" si="123"/>
        <v>0</v>
      </c>
      <c r="BB210" s="116">
        <f t="shared" si="124"/>
        <v>0</v>
      </c>
      <c r="BC210" s="116">
        <f t="shared" si="125"/>
        <v>0</v>
      </c>
      <c r="BD210" s="116">
        <f t="shared" si="126"/>
        <v>0</v>
      </c>
      <c r="BE210" s="116">
        <f t="shared" si="127"/>
        <v>0</v>
      </c>
      <c r="BF210" s="116">
        <f t="shared" si="128"/>
        <v>0</v>
      </c>
      <c r="BG210" s="116">
        <f t="shared" si="129"/>
        <v>0</v>
      </c>
      <c r="BH210" s="116">
        <f t="shared" si="130"/>
        <v>0</v>
      </c>
      <c r="BI210" s="116">
        <f t="shared" si="131"/>
        <v>0</v>
      </c>
      <c r="BJ210" s="116">
        <f t="shared" si="132"/>
        <v>0</v>
      </c>
      <c r="BK210" s="116">
        <f t="shared" si="133"/>
        <v>0</v>
      </c>
      <c r="BL210" s="116">
        <f t="shared" si="134"/>
        <v>0</v>
      </c>
      <c r="BM210" s="116">
        <f t="shared" si="135"/>
        <v>0</v>
      </c>
      <c r="BN210" s="116">
        <f t="shared" si="136"/>
        <v>0</v>
      </c>
      <c r="BO210" s="116">
        <f t="shared" si="137"/>
        <v>0</v>
      </c>
      <c r="BP210" s="116">
        <f t="shared" si="138"/>
        <v>0</v>
      </c>
      <c r="BQ210" s="116">
        <f t="shared" si="139"/>
        <v>0</v>
      </c>
      <c r="BR210" s="116">
        <f t="shared" si="140"/>
        <v>0</v>
      </c>
      <c r="BS210" s="116">
        <f t="shared" si="141"/>
        <v>0</v>
      </c>
    </row>
    <row r="211" spans="6:71">
      <c r="F211" s="109"/>
      <c r="J211" s="110" t="str">
        <f t="shared" si="117"/>
        <v>Transferts</v>
      </c>
      <c r="K211" s="116">
        <f>IF(MONTH($B211)=1,IF($G211=Paramètres!F$22,$D211,0),0)</f>
        <v>0</v>
      </c>
      <c r="L211" s="116">
        <f>IF(MONTH($B211)=2,IF($G211=Paramètres!$F$22,$D211,0),0)</f>
        <v>0</v>
      </c>
      <c r="M211" s="116">
        <f>IF(MONTH($B211)=3,IF($G211=Paramètres!$F$22,$D211,0),0)</f>
        <v>0</v>
      </c>
      <c r="N211" s="116">
        <f>IF(MONTH($B211)=4,IF($G211=Paramètres!$F$22,$D211,0),0)</f>
        <v>0</v>
      </c>
      <c r="O211" s="116">
        <f>IF(MONTH($B211)=5,IF($G211=Paramètres!$F$22,$D211,0),0)</f>
        <v>0</v>
      </c>
      <c r="P211" s="116">
        <f>IF(MONTH($B211)=6,IF($G211=Paramètres!$F$22,$D211,0),0)</f>
        <v>0</v>
      </c>
      <c r="Q211" s="116">
        <f>IF(MONTH($B211)=9,IF($G211=Paramètres!$F$22,$D211,0),0)</f>
        <v>0</v>
      </c>
      <c r="R211" s="116">
        <f>IF(MONTH($B211)=10,IF($G211=Paramètres!$F$22,$D211,0),0)</f>
        <v>0</v>
      </c>
      <c r="S211" s="116">
        <f>IF(MONTH($B211)=11,IF($G211=Paramètres!$F$22,$D211,0),0)</f>
        <v>0</v>
      </c>
      <c r="T211" s="116">
        <f>IF(MONTH($B211)=30,IF($G211=Paramètres!$F$22,$D211,0),0)</f>
        <v>0</v>
      </c>
      <c r="U211" s="116">
        <f>IF(MONTH($A211)=11,IF($G211=Paramètres!$D$22,$D211,0),0)</f>
        <v>0</v>
      </c>
      <c r="V211" s="116">
        <f>IF(MONTH($A211)=12,IF($G211=Paramètres!$D$22,$D211,0),0)</f>
        <v>0</v>
      </c>
      <c r="W211" s="116">
        <f>IF(MONTH($A211)=2,IF($G211=Paramètres!$D$22,$D211,0),0)</f>
        <v>0</v>
      </c>
      <c r="X211" s="116">
        <f>IF(MONTH($A211)=4,IF($G211=Paramètres!$D$22,$D211,0),0)</f>
        <v>0</v>
      </c>
      <c r="Y211" s="116">
        <f>IF($G211=Paramètres!D$21,$D211,0)</f>
        <v>0</v>
      </c>
      <c r="Z211" s="116">
        <f>IF($G211=Paramètres!D$24,$D211,0)</f>
        <v>0</v>
      </c>
      <c r="AA211" s="116">
        <f>IF($G211=Paramètres!D$23,$D211,0)</f>
        <v>0</v>
      </c>
      <c r="AB211" s="116">
        <f>IF($G211=Paramètres!D$25,$D211,0)</f>
        <v>0</v>
      </c>
      <c r="AC211" s="116">
        <f>IF($G211=Paramètres!D$26,$D211,0)</f>
        <v>0</v>
      </c>
      <c r="AD211" s="116">
        <f>IF($G211=Paramètres!D$27,$D211,0)</f>
        <v>0</v>
      </c>
      <c r="AE211" s="116">
        <f>IF($G211=Paramètres!D$28,$D211,0)</f>
        <v>0</v>
      </c>
      <c r="AF211" s="116">
        <f>IF($G211=Paramètres!D$29,$D211,0)</f>
        <v>0</v>
      </c>
      <c r="AG211" s="116">
        <f>IF($G211=Paramètres!E$21,$D211,0)</f>
        <v>0</v>
      </c>
      <c r="AH211" s="116">
        <f>IF($G211=Paramètres!E$22,$D211,0)</f>
        <v>0</v>
      </c>
      <c r="AI211" s="116">
        <f>IF($G211=Paramètres!E$23,$D211,0)</f>
        <v>0</v>
      </c>
      <c r="AJ211" s="116">
        <f>IF($G211=Paramètres!E$24,$D211,0)</f>
        <v>0</v>
      </c>
      <c r="AK211" s="116">
        <f>IF($G211=Paramètres!E$25,$D211,0)</f>
        <v>0</v>
      </c>
      <c r="AL211" s="116">
        <f>IF($G211=Paramètres!F$21,$D211,0)</f>
        <v>0</v>
      </c>
      <c r="AM211" s="116">
        <f>IF($G211=Paramètres!F$22,$D211,0)</f>
        <v>0</v>
      </c>
      <c r="AN211" s="116">
        <f>IF($G211=Paramètres!F$23,$D211,0)</f>
        <v>0</v>
      </c>
      <c r="AO211" s="116">
        <f>IF($G211=Paramètres!F$24,$D211,0)</f>
        <v>0</v>
      </c>
      <c r="AP211" s="116">
        <f t="shared" si="114"/>
        <v>0</v>
      </c>
      <c r="AQ211" s="116">
        <f t="shared" si="115"/>
        <v>0</v>
      </c>
      <c r="AR211" s="116">
        <f>IF($G211=Paramètres!I$21,$D211,0)</f>
        <v>0</v>
      </c>
      <c r="AS211" s="116">
        <f>IF($G211=Paramètres!I$22,$D211,0)</f>
        <v>0</v>
      </c>
      <c r="AT211" s="116">
        <f>IF($G211=Paramètres!I$23,$D211,0)</f>
        <v>0</v>
      </c>
      <c r="AU211" s="116">
        <f t="shared" si="116"/>
        <v>0</v>
      </c>
      <c r="AV211" s="116">
        <f t="shared" si="118"/>
        <v>0</v>
      </c>
      <c r="AW211" s="116">
        <f t="shared" si="119"/>
        <v>0</v>
      </c>
      <c r="AX211" s="116">
        <f t="shared" si="120"/>
        <v>0</v>
      </c>
      <c r="AY211" s="116">
        <f t="shared" si="121"/>
        <v>0</v>
      </c>
      <c r="AZ211" s="116">
        <f t="shared" si="122"/>
        <v>0</v>
      </c>
      <c r="BA211" s="116">
        <f t="shared" si="123"/>
        <v>0</v>
      </c>
      <c r="BB211" s="116">
        <f t="shared" si="124"/>
        <v>0</v>
      </c>
      <c r="BC211" s="116">
        <f t="shared" si="125"/>
        <v>0</v>
      </c>
      <c r="BD211" s="116">
        <f t="shared" si="126"/>
        <v>0</v>
      </c>
      <c r="BE211" s="116">
        <f t="shared" si="127"/>
        <v>0</v>
      </c>
      <c r="BF211" s="116">
        <f t="shared" si="128"/>
        <v>0</v>
      </c>
      <c r="BG211" s="116">
        <f t="shared" si="129"/>
        <v>0</v>
      </c>
      <c r="BH211" s="116">
        <f t="shared" si="130"/>
        <v>0</v>
      </c>
      <c r="BI211" s="116">
        <f t="shared" si="131"/>
        <v>0</v>
      </c>
      <c r="BJ211" s="116">
        <f t="shared" si="132"/>
        <v>0</v>
      </c>
      <c r="BK211" s="116">
        <f t="shared" si="133"/>
        <v>0</v>
      </c>
      <c r="BL211" s="116">
        <f t="shared" si="134"/>
        <v>0</v>
      </c>
      <c r="BM211" s="116">
        <f t="shared" si="135"/>
        <v>0</v>
      </c>
      <c r="BN211" s="116">
        <f t="shared" si="136"/>
        <v>0</v>
      </c>
      <c r="BO211" s="116">
        <f t="shared" si="137"/>
        <v>0</v>
      </c>
      <c r="BP211" s="116">
        <f t="shared" si="138"/>
        <v>0</v>
      </c>
      <c r="BQ211" s="116">
        <f t="shared" si="139"/>
        <v>0</v>
      </c>
      <c r="BR211" s="116">
        <f t="shared" si="140"/>
        <v>0</v>
      </c>
      <c r="BS211" s="116">
        <f t="shared" si="141"/>
        <v>0</v>
      </c>
    </row>
    <row r="212" spans="6:71">
      <c r="F212" s="109"/>
      <c r="J212" s="110" t="str">
        <f t="shared" si="117"/>
        <v>Transferts</v>
      </c>
      <c r="K212" s="116">
        <f>IF(MONTH($B212)=1,IF($G212=Paramètres!F$22,$D212,0),0)</f>
        <v>0</v>
      </c>
      <c r="L212" s="116">
        <f>IF(MONTH($B212)=2,IF($G212=Paramètres!$F$22,$D212,0),0)</f>
        <v>0</v>
      </c>
      <c r="M212" s="116">
        <f>IF(MONTH($B212)=3,IF($G212=Paramètres!$F$22,$D212,0),0)</f>
        <v>0</v>
      </c>
      <c r="N212" s="116">
        <f>IF(MONTH($B212)=4,IF($G212=Paramètres!$F$22,$D212,0),0)</f>
        <v>0</v>
      </c>
      <c r="O212" s="116">
        <f>IF(MONTH($B212)=5,IF($G212=Paramètres!$F$22,$D212,0),0)</f>
        <v>0</v>
      </c>
      <c r="P212" s="116">
        <f>IF(MONTH($B212)=6,IF($G212=Paramètres!$F$22,$D212,0),0)</f>
        <v>0</v>
      </c>
      <c r="Q212" s="116">
        <f>IF(MONTH($B212)=9,IF($G212=Paramètres!$F$22,$D212,0),0)</f>
        <v>0</v>
      </c>
      <c r="R212" s="116">
        <f>IF(MONTH($B212)=10,IF($G212=Paramètres!$F$22,$D212,0),0)</f>
        <v>0</v>
      </c>
      <c r="S212" s="116">
        <f>IF(MONTH($B212)=11,IF($G212=Paramètres!$F$22,$D212,0),0)</f>
        <v>0</v>
      </c>
      <c r="T212" s="116">
        <f>IF(MONTH($B212)=30,IF($G212=Paramètres!$F$22,$D212,0),0)</f>
        <v>0</v>
      </c>
      <c r="U212" s="116">
        <f>IF(MONTH($A212)=11,IF($G212=Paramètres!$D$22,$D212,0),0)</f>
        <v>0</v>
      </c>
      <c r="V212" s="116">
        <f>IF(MONTH($A212)=12,IF($G212=Paramètres!$D$22,$D212,0),0)</f>
        <v>0</v>
      </c>
      <c r="W212" s="116">
        <f>IF(MONTH($A212)=2,IF($G212=Paramètres!$D$22,$D212,0),0)</f>
        <v>0</v>
      </c>
      <c r="X212" s="116">
        <f>IF(MONTH($A212)=4,IF($G212=Paramètres!$D$22,$D212,0),0)</f>
        <v>0</v>
      </c>
      <c r="Y212" s="116">
        <f>IF($G212=Paramètres!D$21,$D212,0)</f>
        <v>0</v>
      </c>
      <c r="Z212" s="116">
        <f>IF($G212=Paramètres!D$24,$D212,0)</f>
        <v>0</v>
      </c>
      <c r="AA212" s="116">
        <f>IF($G212=Paramètres!D$23,$D212,0)</f>
        <v>0</v>
      </c>
      <c r="AB212" s="116">
        <f>IF($G212=Paramètres!D$25,$D212,0)</f>
        <v>0</v>
      </c>
      <c r="AC212" s="116">
        <f>IF($G212=Paramètres!D$26,$D212,0)</f>
        <v>0</v>
      </c>
      <c r="AD212" s="116">
        <f>IF($G212=Paramètres!D$27,$D212,0)</f>
        <v>0</v>
      </c>
      <c r="AE212" s="116">
        <f>IF($G212=Paramètres!D$28,$D212,0)</f>
        <v>0</v>
      </c>
      <c r="AF212" s="116">
        <f>IF($G212=Paramètres!D$29,$D212,0)</f>
        <v>0</v>
      </c>
      <c r="AG212" s="116">
        <f>IF($G212=Paramètres!E$21,$D212,0)</f>
        <v>0</v>
      </c>
      <c r="AH212" s="116">
        <f>IF($G212=Paramètres!E$22,$D212,0)</f>
        <v>0</v>
      </c>
      <c r="AI212" s="116">
        <f>IF($G212=Paramètres!E$23,$D212,0)</f>
        <v>0</v>
      </c>
      <c r="AJ212" s="116">
        <f>IF($G212=Paramètres!E$24,$D212,0)</f>
        <v>0</v>
      </c>
      <c r="AK212" s="116">
        <f>IF($G212=Paramètres!E$25,$D212,0)</f>
        <v>0</v>
      </c>
      <c r="AL212" s="116">
        <f>IF($G212=Paramètres!F$21,$D212,0)</f>
        <v>0</v>
      </c>
      <c r="AM212" s="116">
        <f>IF($G212=Paramètres!F$22,$D212,0)</f>
        <v>0</v>
      </c>
      <c r="AN212" s="116">
        <f>IF($G212=Paramètres!F$23,$D212,0)</f>
        <v>0</v>
      </c>
      <c r="AO212" s="116">
        <f>IF($G212=Paramètres!F$24,$D212,0)</f>
        <v>0</v>
      </c>
      <c r="AP212" s="116">
        <f t="shared" si="114"/>
        <v>0</v>
      </c>
      <c r="AQ212" s="116">
        <f t="shared" si="115"/>
        <v>0</v>
      </c>
      <c r="AR212" s="116">
        <f>IF($G212=Paramètres!I$21,$D212,0)</f>
        <v>0</v>
      </c>
      <c r="AS212" s="116">
        <f>IF($G212=Paramètres!I$22,$D212,0)</f>
        <v>0</v>
      </c>
      <c r="AT212" s="116">
        <f>IF($G212=Paramètres!I$23,$D212,0)</f>
        <v>0</v>
      </c>
      <c r="AU212" s="116">
        <f t="shared" si="116"/>
        <v>0</v>
      </c>
      <c r="AV212" s="116">
        <f t="shared" si="118"/>
        <v>0</v>
      </c>
      <c r="AW212" s="116">
        <f t="shared" si="119"/>
        <v>0</v>
      </c>
      <c r="AX212" s="116">
        <f t="shared" si="120"/>
        <v>0</v>
      </c>
      <c r="AY212" s="116">
        <f t="shared" si="121"/>
        <v>0</v>
      </c>
      <c r="AZ212" s="116">
        <f t="shared" si="122"/>
        <v>0</v>
      </c>
      <c r="BA212" s="116">
        <f t="shared" si="123"/>
        <v>0</v>
      </c>
      <c r="BB212" s="116">
        <f t="shared" si="124"/>
        <v>0</v>
      </c>
      <c r="BC212" s="116">
        <f t="shared" si="125"/>
        <v>0</v>
      </c>
      <c r="BD212" s="116">
        <f t="shared" si="126"/>
        <v>0</v>
      </c>
      <c r="BE212" s="116">
        <f t="shared" si="127"/>
        <v>0</v>
      </c>
      <c r="BF212" s="116">
        <f t="shared" si="128"/>
        <v>0</v>
      </c>
      <c r="BG212" s="116">
        <f t="shared" si="129"/>
        <v>0</v>
      </c>
      <c r="BH212" s="116">
        <f t="shared" si="130"/>
        <v>0</v>
      </c>
      <c r="BI212" s="116">
        <f t="shared" si="131"/>
        <v>0</v>
      </c>
      <c r="BJ212" s="116">
        <f t="shared" si="132"/>
        <v>0</v>
      </c>
      <c r="BK212" s="116">
        <f t="shared" si="133"/>
        <v>0</v>
      </c>
      <c r="BL212" s="116">
        <f t="shared" si="134"/>
        <v>0</v>
      </c>
      <c r="BM212" s="116">
        <f t="shared" si="135"/>
        <v>0</v>
      </c>
      <c r="BN212" s="116">
        <f t="shared" si="136"/>
        <v>0</v>
      </c>
      <c r="BO212" s="116">
        <f t="shared" si="137"/>
        <v>0</v>
      </c>
      <c r="BP212" s="116">
        <f t="shared" si="138"/>
        <v>0</v>
      </c>
      <c r="BQ212" s="116">
        <f t="shared" si="139"/>
        <v>0</v>
      </c>
      <c r="BR212" s="116">
        <f t="shared" si="140"/>
        <v>0</v>
      </c>
      <c r="BS212" s="116">
        <f t="shared" si="141"/>
        <v>0</v>
      </c>
    </row>
    <row r="213" spans="6:71">
      <c r="F213" s="109"/>
      <c r="J213" s="110" t="str">
        <f t="shared" si="117"/>
        <v>Transferts</v>
      </c>
      <c r="K213" s="116">
        <f>IF(MONTH($B213)=1,IF($G213=Paramètres!F$22,$D213,0),0)</f>
        <v>0</v>
      </c>
      <c r="L213" s="116">
        <f>IF(MONTH($B213)=2,IF($G213=Paramètres!$F$22,$D213,0),0)</f>
        <v>0</v>
      </c>
      <c r="M213" s="116">
        <f>IF(MONTH($B213)=3,IF($G213=Paramètres!$F$22,$D213,0),0)</f>
        <v>0</v>
      </c>
      <c r="N213" s="116">
        <f>IF(MONTH($B213)=4,IF($G213=Paramètres!$F$22,$D213,0),0)</f>
        <v>0</v>
      </c>
      <c r="O213" s="116">
        <f>IF(MONTH($B213)=5,IF($G213=Paramètres!$F$22,$D213,0),0)</f>
        <v>0</v>
      </c>
      <c r="P213" s="116">
        <f>IF(MONTH($B213)=6,IF($G213=Paramètres!$F$22,$D213,0),0)</f>
        <v>0</v>
      </c>
      <c r="Q213" s="116">
        <f>IF(MONTH($B213)=9,IF($G213=Paramètres!$F$22,$D213,0),0)</f>
        <v>0</v>
      </c>
      <c r="R213" s="116">
        <f>IF(MONTH($B213)=10,IF($G213=Paramètres!$F$22,$D213,0),0)</f>
        <v>0</v>
      </c>
      <c r="S213" s="116">
        <f>IF(MONTH($B213)=11,IF($G213=Paramètres!$F$22,$D213,0),0)</f>
        <v>0</v>
      </c>
      <c r="T213" s="116">
        <f>IF(MONTH($B213)=30,IF($G213=Paramètres!$F$22,$D213,0),0)</f>
        <v>0</v>
      </c>
      <c r="U213" s="116">
        <f>IF(MONTH($A213)=11,IF($G213=Paramètres!$D$22,$D213,0),0)</f>
        <v>0</v>
      </c>
      <c r="V213" s="116">
        <f>IF(MONTH($A213)=12,IF($G213=Paramètres!$D$22,$D213,0),0)</f>
        <v>0</v>
      </c>
      <c r="W213" s="116">
        <f>IF(MONTH($A213)=2,IF($G213=Paramètres!$D$22,$D213,0),0)</f>
        <v>0</v>
      </c>
      <c r="X213" s="116">
        <f>IF(MONTH($A213)=4,IF($G213=Paramètres!$D$22,$D213,0),0)</f>
        <v>0</v>
      </c>
      <c r="Y213" s="116">
        <f>IF($G213=Paramètres!D$21,$D213,0)</f>
        <v>0</v>
      </c>
      <c r="Z213" s="116">
        <f>IF($G213=Paramètres!D$24,$D213,0)</f>
        <v>0</v>
      </c>
      <c r="AA213" s="116">
        <f>IF($G213=Paramètres!D$23,$D213,0)</f>
        <v>0</v>
      </c>
      <c r="AB213" s="116">
        <f>IF($G213=Paramètres!D$25,$D213,0)</f>
        <v>0</v>
      </c>
      <c r="AC213" s="116">
        <f>IF($G213=Paramètres!D$26,$D213,0)</f>
        <v>0</v>
      </c>
      <c r="AD213" s="116">
        <f>IF($G213=Paramètres!D$27,$D213,0)</f>
        <v>0</v>
      </c>
      <c r="AE213" s="116">
        <f>IF($G213=Paramètres!D$28,$D213,0)</f>
        <v>0</v>
      </c>
      <c r="AF213" s="116">
        <f>IF($G213=Paramètres!D$29,$D213,0)</f>
        <v>0</v>
      </c>
      <c r="AG213" s="116">
        <f>IF($G213=Paramètres!E$21,$D213,0)</f>
        <v>0</v>
      </c>
      <c r="AH213" s="116">
        <f>IF($G213=Paramètres!E$22,$D213,0)</f>
        <v>0</v>
      </c>
      <c r="AI213" s="116">
        <f>IF($G213=Paramètres!E$23,$D213,0)</f>
        <v>0</v>
      </c>
      <c r="AJ213" s="116">
        <f>IF($G213=Paramètres!E$24,$D213,0)</f>
        <v>0</v>
      </c>
      <c r="AK213" s="116">
        <f>IF($G213=Paramètres!E$25,$D213,0)</f>
        <v>0</v>
      </c>
      <c r="AL213" s="116">
        <f>IF($G213=Paramètres!F$21,$D213,0)</f>
        <v>0</v>
      </c>
      <c r="AM213" s="116">
        <f>IF($G213=Paramètres!F$22,$D213,0)</f>
        <v>0</v>
      </c>
      <c r="AN213" s="116">
        <f>IF($G213=Paramètres!F$23,$D213,0)</f>
        <v>0</v>
      </c>
      <c r="AO213" s="116">
        <f>IF($G213=Paramètres!F$24,$D213,0)</f>
        <v>0</v>
      </c>
      <c r="AP213" s="116">
        <f t="shared" si="114"/>
        <v>0</v>
      </c>
      <c r="AQ213" s="116">
        <f t="shared" si="115"/>
        <v>0</v>
      </c>
      <c r="AR213" s="116">
        <f>IF($G213=Paramètres!I$21,$D213,0)</f>
        <v>0</v>
      </c>
      <c r="AS213" s="116">
        <f>IF($G213=Paramètres!I$22,$D213,0)</f>
        <v>0</v>
      </c>
      <c r="AT213" s="116">
        <f>IF($G213=Paramètres!I$23,$D213,0)</f>
        <v>0</v>
      </c>
      <c r="AU213" s="116">
        <f t="shared" si="116"/>
        <v>0</v>
      </c>
      <c r="AV213" s="116">
        <f t="shared" si="118"/>
        <v>0</v>
      </c>
      <c r="AW213" s="116">
        <f t="shared" si="119"/>
        <v>0</v>
      </c>
      <c r="AX213" s="116">
        <f t="shared" si="120"/>
        <v>0</v>
      </c>
      <c r="AY213" s="116">
        <f t="shared" si="121"/>
        <v>0</v>
      </c>
      <c r="AZ213" s="116">
        <f t="shared" si="122"/>
        <v>0</v>
      </c>
      <c r="BA213" s="116">
        <f t="shared" si="123"/>
        <v>0</v>
      </c>
      <c r="BB213" s="116">
        <f t="shared" si="124"/>
        <v>0</v>
      </c>
      <c r="BC213" s="116">
        <f t="shared" si="125"/>
        <v>0</v>
      </c>
      <c r="BD213" s="116">
        <f t="shared" si="126"/>
        <v>0</v>
      </c>
      <c r="BE213" s="116">
        <f t="shared" si="127"/>
        <v>0</v>
      </c>
      <c r="BF213" s="116">
        <f t="shared" si="128"/>
        <v>0</v>
      </c>
      <c r="BG213" s="116">
        <f t="shared" si="129"/>
        <v>0</v>
      </c>
      <c r="BH213" s="116">
        <f t="shared" si="130"/>
        <v>0</v>
      </c>
      <c r="BI213" s="116">
        <f t="shared" si="131"/>
        <v>0</v>
      </c>
      <c r="BJ213" s="116">
        <f t="shared" si="132"/>
        <v>0</v>
      </c>
      <c r="BK213" s="116">
        <f t="shared" si="133"/>
        <v>0</v>
      </c>
      <c r="BL213" s="116">
        <f t="shared" si="134"/>
        <v>0</v>
      </c>
      <c r="BM213" s="116">
        <f t="shared" si="135"/>
        <v>0</v>
      </c>
      <c r="BN213" s="116">
        <f t="shared" si="136"/>
        <v>0</v>
      </c>
      <c r="BO213" s="116">
        <f t="shared" si="137"/>
        <v>0</v>
      </c>
      <c r="BP213" s="116">
        <f t="shared" si="138"/>
        <v>0</v>
      </c>
      <c r="BQ213" s="116">
        <f t="shared" si="139"/>
        <v>0</v>
      </c>
      <c r="BR213" s="116">
        <f t="shared" si="140"/>
        <v>0</v>
      </c>
      <c r="BS213" s="116">
        <f t="shared" si="141"/>
        <v>0</v>
      </c>
    </row>
    <row r="214" spans="6:71">
      <c r="F214" s="109"/>
      <c r="J214" s="110" t="str">
        <f t="shared" si="117"/>
        <v>Transferts</v>
      </c>
      <c r="K214" s="116">
        <f>IF(MONTH($B214)=1,IF($G214=Paramètres!F$22,$D214,0),0)</f>
        <v>0</v>
      </c>
      <c r="L214" s="116">
        <f>IF(MONTH($B214)=2,IF($G214=Paramètres!$F$22,$D214,0),0)</f>
        <v>0</v>
      </c>
      <c r="M214" s="116">
        <f>IF(MONTH($B214)=3,IF($G214=Paramètres!$F$22,$D214,0),0)</f>
        <v>0</v>
      </c>
      <c r="N214" s="116">
        <f>IF(MONTH($B214)=4,IF($G214=Paramètres!$F$22,$D214,0),0)</f>
        <v>0</v>
      </c>
      <c r="O214" s="116">
        <f>IF(MONTH($B214)=5,IF($G214=Paramètres!$F$22,$D214,0),0)</f>
        <v>0</v>
      </c>
      <c r="P214" s="116">
        <f>IF(MONTH($B214)=6,IF($G214=Paramètres!$F$22,$D214,0),0)</f>
        <v>0</v>
      </c>
      <c r="Q214" s="116">
        <f>IF(MONTH($B214)=9,IF($G214=Paramètres!$F$22,$D214,0),0)</f>
        <v>0</v>
      </c>
      <c r="R214" s="116">
        <f>IF(MONTH($B214)=10,IF($G214=Paramètres!$F$22,$D214,0),0)</f>
        <v>0</v>
      </c>
      <c r="S214" s="116">
        <f>IF(MONTH($B214)=11,IF($G214=Paramètres!$F$22,$D214,0),0)</f>
        <v>0</v>
      </c>
      <c r="T214" s="116">
        <f>IF(MONTH($B214)=30,IF($G214=Paramètres!$F$22,$D214,0),0)</f>
        <v>0</v>
      </c>
      <c r="U214" s="116">
        <f>IF(MONTH($A214)=11,IF($G214=Paramètres!$D$22,$D214,0),0)</f>
        <v>0</v>
      </c>
      <c r="V214" s="116">
        <f>IF(MONTH($A214)=12,IF($G214=Paramètres!$D$22,$D214,0),0)</f>
        <v>0</v>
      </c>
      <c r="W214" s="116">
        <f>IF(MONTH($A214)=2,IF($G214=Paramètres!$D$22,$D214,0),0)</f>
        <v>0</v>
      </c>
      <c r="X214" s="116">
        <f>IF(MONTH($A214)=4,IF($G214=Paramètres!$D$22,$D214,0),0)</f>
        <v>0</v>
      </c>
      <c r="Y214" s="116">
        <f>IF($G214=Paramètres!D$21,$D214,0)</f>
        <v>0</v>
      </c>
      <c r="Z214" s="116">
        <f>IF($G214=Paramètres!D$24,$D214,0)</f>
        <v>0</v>
      </c>
      <c r="AA214" s="116">
        <f>IF($G214=Paramètres!D$23,$D214,0)</f>
        <v>0</v>
      </c>
      <c r="AB214" s="116">
        <f>IF($G214=Paramètres!D$25,$D214,0)</f>
        <v>0</v>
      </c>
      <c r="AC214" s="116">
        <f>IF($G214=Paramètres!D$26,$D214,0)</f>
        <v>0</v>
      </c>
      <c r="AD214" s="116">
        <f>IF($G214=Paramètres!D$27,$D214,0)</f>
        <v>0</v>
      </c>
      <c r="AE214" s="116">
        <f>IF($G214=Paramètres!D$28,$D214,0)</f>
        <v>0</v>
      </c>
      <c r="AF214" s="116">
        <f>IF($G214=Paramètres!D$29,$D214,0)</f>
        <v>0</v>
      </c>
      <c r="AG214" s="116">
        <f>IF($G214=Paramètres!E$21,$D214,0)</f>
        <v>0</v>
      </c>
      <c r="AH214" s="116">
        <f>IF($G214=Paramètres!E$22,$D214,0)</f>
        <v>0</v>
      </c>
      <c r="AI214" s="116">
        <f>IF($G214=Paramètres!E$23,$D214,0)</f>
        <v>0</v>
      </c>
      <c r="AJ214" s="116">
        <f>IF($G214=Paramètres!E$24,$D214,0)</f>
        <v>0</v>
      </c>
      <c r="AK214" s="116">
        <f>IF($G214=Paramètres!E$25,$D214,0)</f>
        <v>0</v>
      </c>
      <c r="AL214" s="116">
        <f>IF($G214=Paramètres!F$21,$D214,0)</f>
        <v>0</v>
      </c>
      <c r="AM214" s="116">
        <f>IF($G214=Paramètres!F$22,$D214,0)</f>
        <v>0</v>
      </c>
      <c r="AN214" s="116">
        <f>IF($G214=Paramètres!F$23,$D214,0)</f>
        <v>0</v>
      </c>
      <c r="AO214" s="116">
        <f>IF($G214=Paramètres!F$24,$D214,0)</f>
        <v>0</v>
      </c>
      <c r="AP214" s="116">
        <f t="shared" si="114"/>
        <v>0</v>
      </c>
      <c r="AQ214" s="116">
        <f t="shared" si="115"/>
        <v>0</v>
      </c>
      <c r="AR214" s="116">
        <f>IF($G214=Paramètres!I$21,$D214,0)</f>
        <v>0</v>
      </c>
      <c r="AS214" s="116">
        <f>IF($G214=Paramètres!I$22,$D214,0)</f>
        <v>0</v>
      </c>
      <c r="AT214" s="116">
        <f>IF($G214=Paramètres!I$23,$D214,0)</f>
        <v>0</v>
      </c>
      <c r="AU214" s="116">
        <f t="shared" si="116"/>
        <v>0</v>
      </c>
      <c r="AV214" s="116">
        <f t="shared" si="118"/>
        <v>0</v>
      </c>
      <c r="AW214" s="116">
        <f t="shared" si="119"/>
        <v>0</v>
      </c>
      <c r="AX214" s="116">
        <f t="shared" si="120"/>
        <v>0</v>
      </c>
      <c r="AY214" s="116">
        <f t="shared" si="121"/>
        <v>0</v>
      </c>
      <c r="AZ214" s="116">
        <f t="shared" si="122"/>
        <v>0</v>
      </c>
      <c r="BA214" s="116">
        <f t="shared" si="123"/>
        <v>0</v>
      </c>
      <c r="BB214" s="116">
        <f t="shared" si="124"/>
        <v>0</v>
      </c>
      <c r="BC214" s="116">
        <f t="shared" si="125"/>
        <v>0</v>
      </c>
      <c r="BD214" s="116">
        <f t="shared" si="126"/>
        <v>0</v>
      </c>
      <c r="BE214" s="116">
        <f t="shared" si="127"/>
        <v>0</v>
      </c>
      <c r="BF214" s="116">
        <f t="shared" si="128"/>
        <v>0</v>
      </c>
      <c r="BG214" s="116">
        <f t="shared" si="129"/>
        <v>0</v>
      </c>
      <c r="BH214" s="116">
        <f t="shared" si="130"/>
        <v>0</v>
      </c>
      <c r="BI214" s="116">
        <f t="shared" si="131"/>
        <v>0</v>
      </c>
      <c r="BJ214" s="116">
        <f t="shared" si="132"/>
        <v>0</v>
      </c>
      <c r="BK214" s="116">
        <f t="shared" si="133"/>
        <v>0</v>
      </c>
      <c r="BL214" s="116">
        <f t="shared" si="134"/>
        <v>0</v>
      </c>
      <c r="BM214" s="116">
        <f t="shared" si="135"/>
        <v>0</v>
      </c>
      <c r="BN214" s="116">
        <f t="shared" si="136"/>
        <v>0</v>
      </c>
      <c r="BO214" s="116">
        <f t="shared" si="137"/>
        <v>0</v>
      </c>
      <c r="BP214" s="116">
        <f t="shared" si="138"/>
        <v>0</v>
      </c>
      <c r="BQ214" s="116">
        <f t="shared" si="139"/>
        <v>0</v>
      </c>
      <c r="BR214" s="116">
        <f t="shared" si="140"/>
        <v>0</v>
      </c>
      <c r="BS214" s="116">
        <f t="shared" si="141"/>
        <v>0</v>
      </c>
    </row>
    <row r="215" spans="6:71">
      <c r="F215" s="109"/>
      <c r="J215" s="110" t="str">
        <f t="shared" si="117"/>
        <v>Transferts</v>
      </c>
      <c r="K215" s="116">
        <f>IF(MONTH($B215)=1,IF($G215=Paramètres!F$22,$D215,0),0)</f>
        <v>0</v>
      </c>
      <c r="L215" s="116">
        <f>IF(MONTH($B215)=2,IF($G215=Paramètres!$F$22,$D215,0),0)</f>
        <v>0</v>
      </c>
      <c r="M215" s="116">
        <f>IF(MONTH($B215)=3,IF($G215=Paramètres!$F$22,$D215,0),0)</f>
        <v>0</v>
      </c>
      <c r="N215" s="116">
        <f>IF(MONTH($B215)=4,IF($G215=Paramètres!$F$22,$D215,0),0)</f>
        <v>0</v>
      </c>
      <c r="O215" s="116">
        <f>IF(MONTH($B215)=5,IF($G215=Paramètres!$F$22,$D215,0),0)</f>
        <v>0</v>
      </c>
      <c r="P215" s="116">
        <f>IF(MONTH($B215)=6,IF($G215=Paramètres!$F$22,$D215,0),0)</f>
        <v>0</v>
      </c>
      <c r="Q215" s="116">
        <f>IF(MONTH($B215)=9,IF($G215=Paramètres!$F$22,$D215,0),0)</f>
        <v>0</v>
      </c>
      <c r="R215" s="116">
        <f>IF(MONTH($B215)=10,IF($G215=Paramètres!$F$22,$D215,0),0)</f>
        <v>0</v>
      </c>
      <c r="S215" s="116">
        <f>IF(MONTH($B215)=11,IF($G215=Paramètres!$F$22,$D215,0),0)</f>
        <v>0</v>
      </c>
      <c r="T215" s="116">
        <f>IF(MONTH($B215)=30,IF($G215=Paramètres!$F$22,$D215,0),0)</f>
        <v>0</v>
      </c>
      <c r="U215" s="116">
        <f>IF(MONTH($A215)=11,IF($G215=Paramètres!$D$22,$D215,0),0)</f>
        <v>0</v>
      </c>
      <c r="V215" s="116">
        <f>IF(MONTH($A215)=12,IF($G215=Paramètres!$D$22,$D215,0),0)</f>
        <v>0</v>
      </c>
      <c r="W215" s="116">
        <f>IF(MONTH($A215)=2,IF($G215=Paramètres!$D$22,$D215,0),0)</f>
        <v>0</v>
      </c>
      <c r="X215" s="116">
        <f>IF(MONTH($A215)=4,IF($G215=Paramètres!$D$22,$D215,0),0)</f>
        <v>0</v>
      </c>
      <c r="Y215" s="116">
        <f>IF($G215=Paramètres!D$21,$D215,0)</f>
        <v>0</v>
      </c>
      <c r="Z215" s="116">
        <f>IF($G215=Paramètres!D$24,$D215,0)</f>
        <v>0</v>
      </c>
      <c r="AA215" s="116">
        <f>IF($G215=Paramètres!D$23,$D215,0)</f>
        <v>0</v>
      </c>
      <c r="AB215" s="116">
        <f>IF($G215=Paramètres!D$25,$D215,0)</f>
        <v>0</v>
      </c>
      <c r="AC215" s="116">
        <f>IF($G215=Paramètres!D$26,$D215,0)</f>
        <v>0</v>
      </c>
      <c r="AD215" s="116">
        <f>IF($G215=Paramètres!D$27,$D215,0)</f>
        <v>0</v>
      </c>
      <c r="AE215" s="116">
        <f>IF($G215=Paramètres!D$28,$D215,0)</f>
        <v>0</v>
      </c>
      <c r="AF215" s="116">
        <f>IF($G215=Paramètres!D$29,$D215,0)</f>
        <v>0</v>
      </c>
      <c r="AG215" s="116">
        <f>IF($G215=Paramètres!E$21,$D215,0)</f>
        <v>0</v>
      </c>
      <c r="AH215" s="116">
        <f>IF($G215=Paramètres!E$22,$D215,0)</f>
        <v>0</v>
      </c>
      <c r="AI215" s="116">
        <f>IF($G215=Paramètres!E$23,$D215,0)</f>
        <v>0</v>
      </c>
      <c r="AJ215" s="116">
        <f>IF($G215=Paramètres!E$24,$D215,0)</f>
        <v>0</v>
      </c>
      <c r="AK215" s="116">
        <f>IF($G215=Paramètres!E$25,$D215,0)</f>
        <v>0</v>
      </c>
      <c r="AL215" s="116">
        <f>IF($G215=Paramètres!F$21,$D215,0)</f>
        <v>0</v>
      </c>
      <c r="AM215" s="116">
        <f>IF($G215=Paramètres!F$22,$D215,0)</f>
        <v>0</v>
      </c>
      <c r="AN215" s="116">
        <f>IF($G215=Paramètres!F$23,$D215,0)</f>
        <v>0</v>
      </c>
      <c r="AO215" s="116">
        <f>IF($G215=Paramètres!F$24,$D215,0)</f>
        <v>0</v>
      </c>
      <c r="AP215" s="116">
        <f t="shared" si="114"/>
        <v>0</v>
      </c>
      <c r="AQ215" s="116">
        <f t="shared" si="115"/>
        <v>0</v>
      </c>
      <c r="AR215" s="116">
        <f>IF($G215=Paramètres!I$21,$D215,0)</f>
        <v>0</v>
      </c>
      <c r="AS215" s="116">
        <f>IF($G215=Paramètres!I$22,$D215,0)</f>
        <v>0</v>
      </c>
      <c r="AT215" s="116">
        <f>IF($G215=Paramètres!I$23,$D215,0)</f>
        <v>0</v>
      </c>
      <c r="AU215" s="116">
        <f t="shared" si="116"/>
        <v>0</v>
      </c>
      <c r="AV215" s="116">
        <f t="shared" si="118"/>
        <v>0</v>
      </c>
      <c r="AW215" s="116">
        <f t="shared" si="119"/>
        <v>0</v>
      </c>
      <c r="AX215" s="116">
        <f t="shared" si="120"/>
        <v>0</v>
      </c>
      <c r="AY215" s="116">
        <f t="shared" si="121"/>
        <v>0</v>
      </c>
      <c r="AZ215" s="116">
        <f t="shared" si="122"/>
        <v>0</v>
      </c>
      <c r="BA215" s="116">
        <f t="shared" si="123"/>
        <v>0</v>
      </c>
      <c r="BB215" s="116">
        <f t="shared" si="124"/>
        <v>0</v>
      </c>
      <c r="BC215" s="116">
        <f t="shared" si="125"/>
        <v>0</v>
      </c>
      <c r="BD215" s="116">
        <f t="shared" si="126"/>
        <v>0</v>
      </c>
      <c r="BE215" s="116">
        <f t="shared" si="127"/>
        <v>0</v>
      </c>
      <c r="BF215" s="116">
        <f t="shared" si="128"/>
        <v>0</v>
      </c>
      <c r="BG215" s="116">
        <f t="shared" si="129"/>
        <v>0</v>
      </c>
      <c r="BH215" s="116">
        <f t="shared" si="130"/>
        <v>0</v>
      </c>
      <c r="BI215" s="116">
        <f t="shared" si="131"/>
        <v>0</v>
      </c>
      <c r="BJ215" s="116">
        <f t="shared" si="132"/>
        <v>0</v>
      </c>
      <c r="BK215" s="116">
        <f t="shared" si="133"/>
        <v>0</v>
      </c>
      <c r="BL215" s="116">
        <f t="shared" si="134"/>
        <v>0</v>
      </c>
      <c r="BM215" s="116">
        <f t="shared" si="135"/>
        <v>0</v>
      </c>
      <c r="BN215" s="116">
        <f t="shared" si="136"/>
        <v>0</v>
      </c>
      <c r="BO215" s="116">
        <f t="shared" si="137"/>
        <v>0</v>
      </c>
      <c r="BP215" s="116">
        <f t="shared" si="138"/>
        <v>0</v>
      </c>
      <c r="BQ215" s="116">
        <f t="shared" si="139"/>
        <v>0</v>
      </c>
      <c r="BR215" s="116">
        <f t="shared" si="140"/>
        <v>0</v>
      </c>
      <c r="BS215" s="116">
        <f t="shared" si="141"/>
        <v>0</v>
      </c>
    </row>
    <row r="216" spans="6:71">
      <c r="F216" s="109"/>
      <c r="J216" s="110" t="str">
        <f t="shared" si="117"/>
        <v>Transferts</v>
      </c>
      <c r="K216" s="116">
        <f>IF(MONTH($B216)=1,IF($G216=Paramètres!F$22,$D216,0),0)</f>
        <v>0</v>
      </c>
      <c r="L216" s="116">
        <f>IF(MONTH($B216)=2,IF($G216=Paramètres!$F$22,$D216,0),0)</f>
        <v>0</v>
      </c>
      <c r="M216" s="116">
        <f>IF(MONTH($B216)=3,IF($G216=Paramètres!$F$22,$D216,0),0)</f>
        <v>0</v>
      </c>
      <c r="N216" s="116">
        <f>IF(MONTH($B216)=4,IF($G216=Paramètres!$F$22,$D216,0),0)</f>
        <v>0</v>
      </c>
      <c r="O216" s="116">
        <f>IF(MONTH($B216)=5,IF($G216=Paramètres!$F$22,$D216,0),0)</f>
        <v>0</v>
      </c>
      <c r="P216" s="116">
        <f>IF(MONTH($B216)=6,IF($G216=Paramètres!$F$22,$D216,0),0)</f>
        <v>0</v>
      </c>
      <c r="Q216" s="116">
        <f>IF(MONTH($B216)=9,IF($G216=Paramètres!$F$22,$D216,0),0)</f>
        <v>0</v>
      </c>
      <c r="R216" s="116">
        <f>IF(MONTH($B216)=10,IF($G216=Paramètres!$F$22,$D216,0),0)</f>
        <v>0</v>
      </c>
      <c r="S216" s="116">
        <f>IF(MONTH($B216)=11,IF($G216=Paramètres!$F$22,$D216,0),0)</f>
        <v>0</v>
      </c>
      <c r="T216" s="116">
        <f>IF(MONTH($B216)=30,IF($G216=Paramètres!$F$22,$D216,0),0)</f>
        <v>0</v>
      </c>
      <c r="U216" s="116">
        <f>IF(MONTH($A216)=11,IF($G216=Paramètres!$D$22,$D216,0),0)</f>
        <v>0</v>
      </c>
      <c r="V216" s="116">
        <f>IF(MONTH($A216)=12,IF($G216=Paramètres!$D$22,$D216,0),0)</f>
        <v>0</v>
      </c>
      <c r="W216" s="116">
        <f>IF(MONTH($A216)=2,IF($G216=Paramètres!$D$22,$D216,0),0)</f>
        <v>0</v>
      </c>
      <c r="X216" s="116">
        <f>IF(MONTH($A216)=4,IF($G216=Paramètres!$D$22,$D216,0),0)</f>
        <v>0</v>
      </c>
      <c r="Y216" s="116">
        <f>IF($G216=Paramètres!D$21,$D216,0)</f>
        <v>0</v>
      </c>
      <c r="Z216" s="116">
        <f>IF($G216=Paramètres!D$24,$D216,0)</f>
        <v>0</v>
      </c>
      <c r="AA216" s="116">
        <f>IF($G216=Paramètres!D$23,$D216,0)</f>
        <v>0</v>
      </c>
      <c r="AB216" s="116">
        <f>IF($G216=Paramètres!D$25,$D216,0)</f>
        <v>0</v>
      </c>
      <c r="AC216" s="116">
        <f>IF($G216=Paramètres!D$26,$D216,0)</f>
        <v>0</v>
      </c>
      <c r="AD216" s="116">
        <f>IF($G216=Paramètres!D$27,$D216,0)</f>
        <v>0</v>
      </c>
      <c r="AE216" s="116">
        <f>IF($G216=Paramètres!D$28,$D216,0)</f>
        <v>0</v>
      </c>
      <c r="AF216" s="116">
        <f>IF($G216=Paramètres!D$29,$D216,0)</f>
        <v>0</v>
      </c>
      <c r="AG216" s="116">
        <f>IF($G216=Paramètres!E$21,$D216,0)</f>
        <v>0</v>
      </c>
      <c r="AH216" s="116">
        <f>IF($G216=Paramètres!E$22,$D216,0)</f>
        <v>0</v>
      </c>
      <c r="AI216" s="116">
        <f>IF($G216=Paramètres!E$23,$D216,0)</f>
        <v>0</v>
      </c>
      <c r="AJ216" s="116">
        <f>IF($G216=Paramètres!E$24,$D216,0)</f>
        <v>0</v>
      </c>
      <c r="AK216" s="116">
        <f>IF($G216=Paramètres!E$25,$D216,0)</f>
        <v>0</v>
      </c>
      <c r="AL216" s="116">
        <f>IF($G216=Paramètres!F$21,$D216,0)</f>
        <v>0</v>
      </c>
      <c r="AM216" s="116">
        <f>IF($G216=Paramètres!F$22,$D216,0)</f>
        <v>0</v>
      </c>
      <c r="AN216" s="116">
        <f>IF($G216=Paramètres!F$23,$D216,0)</f>
        <v>0</v>
      </c>
      <c r="AO216" s="116">
        <f>IF($G216=Paramètres!F$24,$D216,0)</f>
        <v>0</v>
      </c>
      <c r="AP216" s="116">
        <f t="shared" si="114"/>
        <v>0</v>
      </c>
      <c r="AQ216" s="116">
        <f t="shared" si="115"/>
        <v>0</v>
      </c>
      <c r="AR216" s="116">
        <f>IF($G216=Paramètres!I$21,$D216,0)</f>
        <v>0</v>
      </c>
      <c r="AS216" s="116">
        <f>IF($G216=Paramètres!I$22,$D216,0)</f>
        <v>0</v>
      </c>
      <c r="AT216" s="116">
        <f>IF($G216=Paramètres!I$23,$D216,0)</f>
        <v>0</v>
      </c>
      <c r="AU216" s="116">
        <f t="shared" si="116"/>
        <v>0</v>
      </c>
      <c r="AV216" s="116">
        <f t="shared" si="118"/>
        <v>0</v>
      </c>
      <c r="AW216" s="116">
        <f t="shared" si="119"/>
        <v>0</v>
      </c>
      <c r="AX216" s="116">
        <f t="shared" si="120"/>
        <v>0</v>
      </c>
      <c r="AY216" s="116">
        <f t="shared" si="121"/>
        <v>0</v>
      </c>
      <c r="AZ216" s="116">
        <f t="shared" si="122"/>
        <v>0</v>
      </c>
      <c r="BA216" s="116">
        <f t="shared" si="123"/>
        <v>0</v>
      </c>
      <c r="BB216" s="116">
        <f t="shared" si="124"/>
        <v>0</v>
      </c>
      <c r="BC216" s="116">
        <f t="shared" si="125"/>
        <v>0</v>
      </c>
      <c r="BD216" s="116">
        <f t="shared" si="126"/>
        <v>0</v>
      </c>
      <c r="BE216" s="116">
        <f t="shared" si="127"/>
        <v>0</v>
      </c>
      <c r="BF216" s="116">
        <f t="shared" si="128"/>
        <v>0</v>
      </c>
      <c r="BG216" s="116">
        <f t="shared" si="129"/>
        <v>0</v>
      </c>
      <c r="BH216" s="116">
        <f t="shared" si="130"/>
        <v>0</v>
      </c>
      <c r="BI216" s="116">
        <f t="shared" si="131"/>
        <v>0</v>
      </c>
      <c r="BJ216" s="116">
        <f t="shared" si="132"/>
        <v>0</v>
      </c>
      <c r="BK216" s="116">
        <f t="shared" si="133"/>
        <v>0</v>
      </c>
      <c r="BL216" s="116">
        <f t="shared" si="134"/>
        <v>0</v>
      </c>
      <c r="BM216" s="116">
        <f t="shared" si="135"/>
        <v>0</v>
      </c>
      <c r="BN216" s="116">
        <f t="shared" si="136"/>
        <v>0</v>
      </c>
      <c r="BO216" s="116">
        <f t="shared" si="137"/>
        <v>0</v>
      </c>
      <c r="BP216" s="116">
        <f t="shared" si="138"/>
        <v>0</v>
      </c>
      <c r="BQ216" s="116">
        <f t="shared" si="139"/>
        <v>0</v>
      </c>
      <c r="BR216" s="116">
        <f t="shared" si="140"/>
        <v>0</v>
      </c>
      <c r="BS216" s="116">
        <f t="shared" si="141"/>
        <v>0</v>
      </c>
    </row>
    <row r="217" spans="6:71">
      <c r="F217" s="109"/>
      <c r="J217" s="110" t="str">
        <f t="shared" si="117"/>
        <v>Transferts</v>
      </c>
      <c r="K217" s="116">
        <f>IF(MONTH($B217)=1,IF($G217=Paramètres!F$22,$D217,0),0)</f>
        <v>0</v>
      </c>
      <c r="L217" s="116">
        <f>IF(MONTH($B217)=2,IF($G217=Paramètres!$F$22,$D217,0),0)</f>
        <v>0</v>
      </c>
      <c r="M217" s="116">
        <f>IF(MONTH($B217)=3,IF($G217=Paramètres!$F$22,$D217,0),0)</f>
        <v>0</v>
      </c>
      <c r="N217" s="116">
        <f>IF(MONTH($B217)=4,IF($G217=Paramètres!$F$22,$D217,0),0)</f>
        <v>0</v>
      </c>
      <c r="O217" s="116">
        <f>IF(MONTH($B217)=5,IF($G217=Paramètres!$F$22,$D217,0),0)</f>
        <v>0</v>
      </c>
      <c r="P217" s="116">
        <f>IF(MONTH($B217)=6,IF($G217=Paramètres!$F$22,$D217,0),0)</f>
        <v>0</v>
      </c>
      <c r="Q217" s="116">
        <f>IF(MONTH($B217)=9,IF($G217=Paramètres!$F$22,$D217,0),0)</f>
        <v>0</v>
      </c>
      <c r="R217" s="116">
        <f>IF(MONTH($B217)=10,IF($G217=Paramètres!$F$22,$D217,0),0)</f>
        <v>0</v>
      </c>
      <c r="S217" s="116">
        <f>IF(MONTH($B217)=11,IF($G217=Paramètres!$F$22,$D217,0),0)</f>
        <v>0</v>
      </c>
      <c r="T217" s="116">
        <f>IF(MONTH($B217)=30,IF($G217=Paramètres!$F$22,$D217,0),0)</f>
        <v>0</v>
      </c>
      <c r="U217" s="116">
        <f>IF(MONTH($A217)=11,IF($G217=Paramètres!$D$22,$D217,0),0)</f>
        <v>0</v>
      </c>
      <c r="V217" s="116">
        <f>IF(MONTH($A217)=12,IF($G217=Paramètres!$D$22,$D217,0),0)</f>
        <v>0</v>
      </c>
      <c r="W217" s="116">
        <f>IF(MONTH($A217)=2,IF($G217=Paramètres!$D$22,$D217,0),0)</f>
        <v>0</v>
      </c>
      <c r="X217" s="116">
        <f>IF(MONTH($A217)=4,IF($G217=Paramètres!$D$22,$D217,0),0)</f>
        <v>0</v>
      </c>
      <c r="Y217" s="116">
        <f>IF($G217=Paramètres!D$21,$D217,0)</f>
        <v>0</v>
      </c>
      <c r="Z217" s="116">
        <f>IF($G217=Paramètres!D$24,$D217,0)</f>
        <v>0</v>
      </c>
      <c r="AA217" s="116">
        <f>IF($G217=Paramètres!D$23,$D217,0)</f>
        <v>0</v>
      </c>
      <c r="AB217" s="116">
        <f>IF($G217=Paramètres!D$25,$D217,0)</f>
        <v>0</v>
      </c>
      <c r="AC217" s="116">
        <f>IF($G217=Paramètres!D$26,$D217,0)</f>
        <v>0</v>
      </c>
      <c r="AD217" s="116">
        <f>IF($G217=Paramètres!D$27,$D217,0)</f>
        <v>0</v>
      </c>
      <c r="AE217" s="116">
        <f>IF($G217=Paramètres!D$28,$D217,0)</f>
        <v>0</v>
      </c>
      <c r="AF217" s="116">
        <f>IF($G217=Paramètres!D$29,$D217,0)</f>
        <v>0</v>
      </c>
      <c r="AG217" s="116">
        <f>IF($G217=Paramètres!E$21,$D217,0)</f>
        <v>0</v>
      </c>
      <c r="AH217" s="116">
        <f>IF($G217=Paramètres!E$22,$D217,0)</f>
        <v>0</v>
      </c>
      <c r="AI217" s="116">
        <f>IF($G217=Paramètres!E$23,$D217,0)</f>
        <v>0</v>
      </c>
      <c r="AJ217" s="116">
        <f>IF($G217=Paramètres!E$24,$D217,0)</f>
        <v>0</v>
      </c>
      <c r="AK217" s="116">
        <f>IF($G217=Paramètres!E$25,$D217,0)</f>
        <v>0</v>
      </c>
      <c r="AL217" s="116">
        <f>IF($G217=Paramètres!F$21,$D217,0)</f>
        <v>0</v>
      </c>
      <c r="AM217" s="116">
        <f>IF($G217=Paramètres!F$22,$D217,0)</f>
        <v>0</v>
      </c>
      <c r="AN217" s="116">
        <f>IF($G217=Paramètres!F$23,$D217,0)</f>
        <v>0</v>
      </c>
      <c r="AO217" s="116">
        <f>IF($G217=Paramètres!F$24,$D217,0)</f>
        <v>0</v>
      </c>
      <c r="AP217" s="116">
        <f t="shared" si="114"/>
        <v>0</v>
      </c>
      <c r="AQ217" s="116">
        <f t="shared" si="115"/>
        <v>0</v>
      </c>
      <c r="AR217" s="116">
        <f>IF($G217=Paramètres!I$21,$D217,0)</f>
        <v>0</v>
      </c>
      <c r="AS217" s="116">
        <f>IF($G217=Paramètres!I$22,$D217,0)</f>
        <v>0</v>
      </c>
      <c r="AT217" s="116">
        <f>IF($G217=Paramètres!I$23,$D217,0)</f>
        <v>0</v>
      </c>
      <c r="AU217" s="116">
        <f t="shared" si="116"/>
        <v>0</v>
      </c>
      <c r="AV217" s="116">
        <f t="shared" si="118"/>
        <v>0</v>
      </c>
      <c r="AW217" s="116">
        <f t="shared" si="119"/>
        <v>0</v>
      </c>
      <c r="AX217" s="116">
        <f t="shared" si="120"/>
        <v>0</v>
      </c>
      <c r="AY217" s="116">
        <f t="shared" si="121"/>
        <v>0</v>
      </c>
      <c r="AZ217" s="116">
        <f t="shared" si="122"/>
        <v>0</v>
      </c>
      <c r="BA217" s="116">
        <f t="shared" si="123"/>
        <v>0</v>
      </c>
      <c r="BB217" s="116">
        <f t="shared" si="124"/>
        <v>0</v>
      </c>
      <c r="BC217" s="116">
        <f t="shared" si="125"/>
        <v>0</v>
      </c>
      <c r="BD217" s="116">
        <f t="shared" si="126"/>
        <v>0</v>
      </c>
      <c r="BE217" s="116">
        <f t="shared" si="127"/>
        <v>0</v>
      </c>
      <c r="BF217" s="116">
        <f t="shared" si="128"/>
        <v>0</v>
      </c>
      <c r="BG217" s="116">
        <f t="shared" si="129"/>
        <v>0</v>
      </c>
      <c r="BH217" s="116">
        <f t="shared" si="130"/>
        <v>0</v>
      </c>
      <c r="BI217" s="116">
        <f t="shared" si="131"/>
        <v>0</v>
      </c>
      <c r="BJ217" s="116">
        <f t="shared" si="132"/>
        <v>0</v>
      </c>
      <c r="BK217" s="116">
        <f t="shared" si="133"/>
        <v>0</v>
      </c>
      <c r="BL217" s="116">
        <f t="shared" si="134"/>
        <v>0</v>
      </c>
      <c r="BM217" s="116">
        <f t="shared" si="135"/>
        <v>0</v>
      </c>
      <c r="BN217" s="116">
        <f t="shared" si="136"/>
        <v>0</v>
      </c>
      <c r="BO217" s="116">
        <f t="shared" si="137"/>
        <v>0</v>
      </c>
      <c r="BP217" s="116">
        <f t="shared" si="138"/>
        <v>0</v>
      </c>
      <c r="BQ217" s="116">
        <f t="shared" si="139"/>
        <v>0</v>
      </c>
      <c r="BR217" s="116">
        <f t="shared" si="140"/>
        <v>0</v>
      </c>
      <c r="BS217" s="116">
        <f t="shared" si="141"/>
        <v>0</v>
      </c>
    </row>
    <row r="218" spans="6:71">
      <c r="F218" s="109"/>
      <c r="J218" s="110" t="str">
        <f t="shared" si="117"/>
        <v>Transferts</v>
      </c>
      <c r="K218" s="116">
        <f>IF(MONTH($B218)=1,IF($G218=Paramètres!F$22,$D218,0),0)</f>
        <v>0</v>
      </c>
      <c r="L218" s="116">
        <f>IF(MONTH($B218)=2,IF($G218=Paramètres!$F$22,$D218,0),0)</f>
        <v>0</v>
      </c>
      <c r="M218" s="116">
        <f>IF(MONTH($B218)=3,IF($G218=Paramètres!$F$22,$D218,0),0)</f>
        <v>0</v>
      </c>
      <c r="N218" s="116">
        <f>IF(MONTH($B218)=4,IF($G218=Paramètres!$F$22,$D218,0),0)</f>
        <v>0</v>
      </c>
      <c r="O218" s="116">
        <f>IF(MONTH($B218)=5,IF($G218=Paramètres!$F$22,$D218,0),0)</f>
        <v>0</v>
      </c>
      <c r="P218" s="116">
        <f>IF(MONTH($B218)=6,IF($G218=Paramètres!$F$22,$D218,0),0)</f>
        <v>0</v>
      </c>
      <c r="Q218" s="116">
        <f>IF(MONTH($B218)=9,IF($G218=Paramètres!$F$22,$D218,0),0)</f>
        <v>0</v>
      </c>
      <c r="R218" s="116">
        <f>IF(MONTH($B218)=10,IF($G218=Paramètres!$F$22,$D218,0),0)</f>
        <v>0</v>
      </c>
      <c r="S218" s="116">
        <f>IF(MONTH($B218)=11,IF($G218=Paramètres!$F$22,$D218,0),0)</f>
        <v>0</v>
      </c>
      <c r="T218" s="116">
        <f>IF(MONTH($B218)=30,IF($G218=Paramètres!$F$22,$D218,0),0)</f>
        <v>0</v>
      </c>
      <c r="U218" s="116">
        <f>IF(MONTH($A218)=11,IF($G218=Paramètres!$D$22,$D218,0),0)</f>
        <v>0</v>
      </c>
      <c r="V218" s="116">
        <f>IF(MONTH($A218)=12,IF($G218=Paramètres!$D$22,$D218,0),0)</f>
        <v>0</v>
      </c>
      <c r="W218" s="116">
        <f>IF(MONTH($A218)=2,IF($G218=Paramètres!$D$22,$D218,0),0)</f>
        <v>0</v>
      </c>
      <c r="X218" s="116">
        <f>IF(MONTH($A218)=4,IF($G218=Paramètres!$D$22,$D218,0),0)</f>
        <v>0</v>
      </c>
      <c r="Y218" s="116">
        <f>IF($G218=Paramètres!D$21,$D218,0)</f>
        <v>0</v>
      </c>
      <c r="Z218" s="116">
        <f>IF($G218=Paramètres!D$24,$D218,0)</f>
        <v>0</v>
      </c>
      <c r="AA218" s="116">
        <f>IF($G218=Paramètres!D$23,$D218,0)</f>
        <v>0</v>
      </c>
      <c r="AB218" s="116">
        <f>IF($G218=Paramètres!D$25,$D218,0)</f>
        <v>0</v>
      </c>
      <c r="AC218" s="116">
        <f>IF($G218=Paramètres!D$26,$D218,0)</f>
        <v>0</v>
      </c>
      <c r="AD218" s="116">
        <f>IF($G218=Paramètres!D$27,$D218,0)</f>
        <v>0</v>
      </c>
      <c r="AE218" s="116">
        <f>IF($G218=Paramètres!D$28,$D218,0)</f>
        <v>0</v>
      </c>
      <c r="AF218" s="116">
        <f>IF($G218=Paramètres!D$29,$D218,0)</f>
        <v>0</v>
      </c>
      <c r="AG218" s="116">
        <f>IF($G218=Paramètres!E$21,$D218,0)</f>
        <v>0</v>
      </c>
      <c r="AH218" s="116">
        <f>IF($G218=Paramètres!E$22,$D218,0)</f>
        <v>0</v>
      </c>
      <c r="AI218" s="116">
        <f>IF($G218=Paramètres!E$23,$D218,0)</f>
        <v>0</v>
      </c>
      <c r="AJ218" s="116">
        <f>IF($G218=Paramètres!E$24,$D218,0)</f>
        <v>0</v>
      </c>
      <c r="AK218" s="116">
        <f>IF($G218=Paramètres!E$25,$D218,0)</f>
        <v>0</v>
      </c>
      <c r="AL218" s="116">
        <f>IF($G218=Paramètres!F$21,$D218,0)</f>
        <v>0</v>
      </c>
      <c r="AM218" s="116">
        <f>IF($G218=Paramètres!F$22,$D218,0)</f>
        <v>0</v>
      </c>
      <c r="AN218" s="116">
        <f>IF($G218=Paramètres!F$23,$D218,0)</f>
        <v>0</v>
      </c>
      <c r="AO218" s="116">
        <f>IF($G218=Paramètres!F$24,$D218,0)</f>
        <v>0</v>
      </c>
      <c r="AP218" s="116">
        <f t="shared" si="114"/>
        <v>0</v>
      </c>
      <c r="AQ218" s="116">
        <f t="shared" si="115"/>
        <v>0</v>
      </c>
      <c r="AR218" s="116">
        <f>IF($G218=Paramètres!I$21,$D218,0)</f>
        <v>0</v>
      </c>
      <c r="AS218" s="116">
        <f>IF($G218=Paramètres!I$22,$D218,0)</f>
        <v>0</v>
      </c>
      <c r="AT218" s="116">
        <f>IF($G218=Paramètres!I$23,$D218,0)</f>
        <v>0</v>
      </c>
      <c r="AU218" s="116">
        <f t="shared" si="116"/>
        <v>0</v>
      </c>
      <c r="AV218" s="116">
        <f t="shared" si="118"/>
        <v>0</v>
      </c>
      <c r="AW218" s="116">
        <f t="shared" si="119"/>
        <v>0</v>
      </c>
      <c r="AX218" s="116">
        <f t="shared" si="120"/>
        <v>0</v>
      </c>
      <c r="AY218" s="116">
        <f t="shared" si="121"/>
        <v>0</v>
      </c>
      <c r="AZ218" s="116">
        <f t="shared" si="122"/>
        <v>0</v>
      </c>
      <c r="BA218" s="116">
        <f t="shared" si="123"/>
        <v>0</v>
      </c>
      <c r="BB218" s="116">
        <f t="shared" si="124"/>
        <v>0</v>
      </c>
      <c r="BC218" s="116">
        <f t="shared" si="125"/>
        <v>0</v>
      </c>
      <c r="BD218" s="116">
        <f t="shared" si="126"/>
        <v>0</v>
      </c>
      <c r="BE218" s="116">
        <f t="shared" si="127"/>
        <v>0</v>
      </c>
      <c r="BF218" s="116">
        <f t="shared" si="128"/>
        <v>0</v>
      </c>
      <c r="BG218" s="116">
        <f t="shared" si="129"/>
        <v>0</v>
      </c>
      <c r="BH218" s="116">
        <f t="shared" si="130"/>
        <v>0</v>
      </c>
      <c r="BI218" s="116">
        <f t="shared" si="131"/>
        <v>0</v>
      </c>
      <c r="BJ218" s="116">
        <f t="shared" si="132"/>
        <v>0</v>
      </c>
      <c r="BK218" s="116">
        <f t="shared" si="133"/>
        <v>0</v>
      </c>
      <c r="BL218" s="116">
        <f t="shared" si="134"/>
        <v>0</v>
      </c>
      <c r="BM218" s="116">
        <f t="shared" si="135"/>
        <v>0</v>
      </c>
      <c r="BN218" s="116">
        <f t="shared" si="136"/>
        <v>0</v>
      </c>
      <c r="BO218" s="116">
        <f t="shared" si="137"/>
        <v>0</v>
      </c>
      <c r="BP218" s="116">
        <f t="shared" si="138"/>
        <v>0</v>
      </c>
      <c r="BQ218" s="116">
        <f t="shared" si="139"/>
        <v>0</v>
      </c>
      <c r="BR218" s="116">
        <f t="shared" si="140"/>
        <v>0</v>
      </c>
      <c r="BS218" s="116">
        <f t="shared" si="141"/>
        <v>0</v>
      </c>
    </row>
    <row r="219" spans="6:71">
      <c r="F219" s="109"/>
      <c r="J219" s="110" t="str">
        <f t="shared" si="117"/>
        <v>Transferts</v>
      </c>
      <c r="K219" s="116">
        <f>IF(MONTH($B219)=1,IF($G219=Paramètres!F$22,$D219,0),0)</f>
        <v>0</v>
      </c>
      <c r="L219" s="116">
        <f>IF(MONTH($B219)=2,IF($G219=Paramètres!$F$22,$D219,0),0)</f>
        <v>0</v>
      </c>
      <c r="M219" s="116">
        <f>IF(MONTH($B219)=3,IF($G219=Paramètres!$F$22,$D219,0),0)</f>
        <v>0</v>
      </c>
      <c r="N219" s="116">
        <f>IF(MONTH($B219)=4,IF($G219=Paramètres!$F$22,$D219,0),0)</f>
        <v>0</v>
      </c>
      <c r="O219" s="116">
        <f>IF(MONTH($B219)=5,IF($G219=Paramètres!$F$22,$D219,0),0)</f>
        <v>0</v>
      </c>
      <c r="P219" s="116">
        <f>IF(MONTH($B219)=6,IF($G219=Paramètres!$F$22,$D219,0),0)</f>
        <v>0</v>
      </c>
      <c r="Q219" s="116">
        <f>IF(MONTH($B219)=9,IF($G219=Paramètres!$F$22,$D219,0),0)</f>
        <v>0</v>
      </c>
      <c r="R219" s="116">
        <f>IF(MONTH($B219)=10,IF($G219=Paramètres!$F$22,$D219,0),0)</f>
        <v>0</v>
      </c>
      <c r="S219" s="116">
        <f>IF(MONTH($B219)=11,IF($G219=Paramètres!$F$22,$D219,0),0)</f>
        <v>0</v>
      </c>
      <c r="T219" s="116">
        <f>IF(MONTH($B219)=30,IF($G219=Paramètres!$F$22,$D219,0),0)</f>
        <v>0</v>
      </c>
      <c r="U219" s="116">
        <f>IF(MONTH($A219)=11,IF($G219=Paramètres!$D$22,$D219,0),0)</f>
        <v>0</v>
      </c>
      <c r="V219" s="116">
        <f>IF(MONTH($A219)=12,IF($G219=Paramètres!$D$22,$D219,0),0)</f>
        <v>0</v>
      </c>
      <c r="W219" s="116">
        <f>IF(MONTH($A219)=2,IF($G219=Paramètres!$D$22,$D219,0),0)</f>
        <v>0</v>
      </c>
      <c r="X219" s="116">
        <f>IF(MONTH($A219)=4,IF($G219=Paramètres!$D$22,$D219,0),0)</f>
        <v>0</v>
      </c>
      <c r="Y219" s="116">
        <f>IF($G219=Paramètres!D$21,$D219,0)</f>
        <v>0</v>
      </c>
      <c r="Z219" s="116">
        <f>IF($G219=Paramètres!D$24,$D219,0)</f>
        <v>0</v>
      </c>
      <c r="AA219" s="116">
        <f>IF($G219=Paramètres!D$23,$D219,0)</f>
        <v>0</v>
      </c>
      <c r="AB219" s="116">
        <f>IF($G219=Paramètres!D$25,$D219,0)</f>
        <v>0</v>
      </c>
      <c r="AC219" s="116">
        <f>IF($G219=Paramètres!D$26,$D219,0)</f>
        <v>0</v>
      </c>
      <c r="AD219" s="116">
        <f>IF($G219=Paramètres!D$27,$D219,0)</f>
        <v>0</v>
      </c>
      <c r="AE219" s="116">
        <f>IF($G219=Paramètres!D$28,$D219,0)</f>
        <v>0</v>
      </c>
      <c r="AF219" s="116">
        <f>IF($G219=Paramètres!D$29,$D219,0)</f>
        <v>0</v>
      </c>
      <c r="AG219" s="116">
        <f>IF($G219=Paramètres!E$21,$D219,0)</f>
        <v>0</v>
      </c>
      <c r="AH219" s="116">
        <f>IF($G219=Paramètres!E$22,$D219,0)</f>
        <v>0</v>
      </c>
      <c r="AI219" s="116">
        <f>IF($G219=Paramètres!E$23,$D219,0)</f>
        <v>0</v>
      </c>
      <c r="AJ219" s="116">
        <f>IF($G219=Paramètres!E$24,$D219,0)</f>
        <v>0</v>
      </c>
      <c r="AK219" s="116">
        <f>IF($G219=Paramètres!E$25,$D219,0)</f>
        <v>0</v>
      </c>
      <c r="AL219" s="116">
        <f>IF($G219=Paramètres!F$21,$D219,0)</f>
        <v>0</v>
      </c>
      <c r="AM219" s="116">
        <f>IF($G219=Paramètres!F$22,$D219,0)</f>
        <v>0</v>
      </c>
      <c r="AN219" s="116">
        <f>IF($G219=Paramètres!F$23,$D219,0)</f>
        <v>0</v>
      </c>
      <c r="AO219" s="116">
        <f>IF($G219=Paramètres!F$24,$D219,0)</f>
        <v>0</v>
      </c>
      <c r="AP219" s="116">
        <f t="shared" si="114"/>
        <v>0</v>
      </c>
      <c r="AQ219" s="116">
        <f t="shared" si="115"/>
        <v>0</v>
      </c>
      <c r="AR219" s="116">
        <f>IF($G219=Paramètres!I$21,$D219,0)</f>
        <v>0</v>
      </c>
      <c r="AS219" s="116">
        <f>IF($G219=Paramètres!I$22,$D219,0)</f>
        <v>0</v>
      </c>
      <c r="AT219" s="116">
        <f>IF($G219=Paramètres!I$23,$D219,0)</f>
        <v>0</v>
      </c>
      <c r="AU219" s="116">
        <f t="shared" si="116"/>
        <v>0</v>
      </c>
      <c r="AV219" s="116">
        <f t="shared" si="118"/>
        <v>0</v>
      </c>
      <c r="AW219" s="116">
        <f t="shared" si="119"/>
        <v>0</v>
      </c>
      <c r="AX219" s="116">
        <f t="shared" si="120"/>
        <v>0</v>
      </c>
      <c r="AY219" s="116">
        <f t="shared" si="121"/>
        <v>0</v>
      </c>
      <c r="AZ219" s="116">
        <f t="shared" si="122"/>
        <v>0</v>
      </c>
      <c r="BA219" s="116">
        <f t="shared" si="123"/>
        <v>0</v>
      </c>
      <c r="BB219" s="116">
        <f t="shared" si="124"/>
        <v>0</v>
      </c>
      <c r="BC219" s="116">
        <f t="shared" si="125"/>
        <v>0</v>
      </c>
      <c r="BD219" s="116">
        <f t="shared" si="126"/>
        <v>0</v>
      </c>
      <c r="BE219" s="116">
        <f t="shared" si="127"/>
        <v>0</v>
      </c>
      <c r="BF219" s="116">
        <f t="shared" si="128"/>
        <v>0</v>
      </c>
      <c r="BG219" s="116">
        <f t="shared" si="129"/>
        <v>0</v>
      </c>
      <c r="BH219" s="116">
        <f t="shared" si="130"/>
        <v>0</v>
      </c>
      <c r="BI219" s="116">
        <f t="shared" si="131"/>
        <v>0</v>
      </c>
      <c r="BJ219" s="116">
        <f t="shared" si="132"/>
        <v>0</v>
      </c>
      <c r="BK219" s="116">
        <f t="shared" si="133"/>
        <v>0</v>
      </c>
      <c r="BL219" s="116">
        <f t="shared" si="134"/>
        <v>0</v>
      </c>
      <c r="BM219" s="116">
        <f t="shared" si="135"/>
        <v>0</v>
      </c>
      <c r="BN219" s="116">
        <f t="shared" si="136"/>
        <v>0</v>
      </c>
      <c r="BO219" s="116">
        <f t="shared" si="137"/>
        <v>0</v>
      </c>
      <c r="BP219" s="116">
        <f t="shared" si="138"/>
        <v>0</v>
      </c>
      <c r="BQ219" s="116">
        <f t="shared" si="139"/>
        <v>0</v>
      </c>
      <c r="BR219" s="116">
        <f t="shared" si="140"/>
        <v>0</v>
      </c>
      <c r="BS219" s="116">
        <f t="shared" si="141"/>
        <v>0</v>
      </c>
    </row>
    <row r="220" spans="6:71">
      <c r="F220" s="109"/>
      <c r="J220" s="110" t="str">
        <f t="shared" si="117"/>
        <v>Transferts</v>
      </c>
      <c r="K220" s="116">
        <f>IF(MONTH($B220)=1,IF($G220=Paramètres!F$22,$D220,0),0)</f>
        <v>0</v>
      </c>
      <c r="L220" s="116">
        <f>IF(MONTH($B220)=2,IF($G220=Paramètres!$F$22,$D220,0),0)</f>
        <v>0</v>
      </c>
      <c r="M220" s="116">
        <f>IF(MONTH($B220)=3,IF($G220=Paramètres!$F$22,$D220,0),0)</f>
        <v>0</v>
      </c>
      <c r="N220" s="116">
        <f>IF(MONTH($B220)=4,IF($G220=Paramètres!$F$22,$D220,0),0)</f>
        <v>0</v>
      </c>
      <c r="O220" s="116">
        <f>IF(MONTH($B220)=5,IF($G220=Paramètres!$F$22,$D220,0),0)</f>
        <v>0</v>
      </c>
      <c r="P220" s="116">
        <f>IF(MONTH($B220)=6,IF($G220=Paramètres!$F$22,$D220,0),0)</f>
        <v>0</v>
      </c>
      <c r="Q220" s="116">
        <f>IF(MONTH($B220)=9,IF($G220=Paramètres!$F$22,$D220,0),0)</f>
        <v>0</v>
      </c>
      <c r="R220" s="116">
        <f>IF(MONTH($B220)=10,IF($G220=Paramètres!$F$22,$D220,0),0)</f>
        <v>0</v>
      </c>
      <c r="S220" s="116">
        <f>IF(MONTH($B220)=11,IF($G220=Paramètres!$F$22,$D220,0),0)</f>
        <v>0</v>
      </c>
      <c r="T220" s="116">
        <f>IF(MONTH($B220)=30,IF($G220=Paramètres!$F$22,$D220,0),0)</f>
        <v>0</v>
      </c>
      <c r="U220" s="116">
        <f>IF(MONTH($A220)=11,IF($G220=Paramètres!$D$22,$D220,0),0)</f>
        <v>0</v>
      </c>
      <c r="V220" s="116">
        <f>IF(MONTH($A220)=12,IF($G220=Paramètres!$D$22,$D220,0),0)</f>
        <v>0</v>
      </c>
      <c r="W220" s="116">
        <f>IF(MONTH($A220)=2,IF($G220=Paramètres!$D$22,$D220,0),0)</f>
        <v>0</v>
      </c>
      <c r="X220" s="116">
        <f>IF(MONTH($A220)=4,IF($G220=Paramètres!$D$22,$D220,0),0)</f>
        <v>0</v>
      </c>
      <c r="Y220" s="116">
        <f>IF($G220=Paramètres!D$21,$D220,0)</f>
        <v>0</v>
      </c>
      <c r="Z220" s="116">
        <f>IF($G220=Paramètres!D$24,$D220,0)</f>
        <v>0</v>
      </c>
      <c r="AA220" s="116">
        <f>IF($G220=Paramètres!D$23,$D220,0)</f>
        <v>0</v>
      </c>
      <c r="AB220" s="116">
        <f>IF($G220=Paramètres!D$25,$D220,0)</f>
        <v>0</v>
      </c>
      <c r="AC220" s="116">
        <f>IF($G220=Paramètres!D$26,$D220,0)</f>
        <v>0</v>
      </c>
      <c r="AD220" s="116">
        <f>IF($G220=Paramètres!D$27,$D220,0)</f>
        <v>0</v>
      </c>
      <c r="AE220" s="116">
        <f>IF($G220=Paramètres!D$28,$D220,0)</f>
        <v>0</v>
      </c>
      <c r="AF220" s="116">
        <f>IF($G220=Paramètres!D$29,$D220,0)</f>
        <v>0</v>
      </c>
      <c r="AG220" s="116">
        <f>IF($G220=Paramètres!E$21,$D220,0)</f>
        <v>0</v>
      </c>
      <c r="AH220" s="116">
        <f>IF($G220=Paramètres!E$22,$D220,0)</f>
        <v>0</v>
      </c>
      <c r="AI220" s="116">
        <f>IF($G220=Paramètres!E$23,$D220,0)</f>
        <v>0</v>
      </c>
      <c r="AJ220" s="116">
        <f>IF($G220=Paramètres!E$24,$D220,0)</f>
        <v>0</v>
      </c>
      <c r="AK220" s="116">
        <f>IF($G220=Paramètres!E$25,$D220,0)</f>
        <v>0</v>
      </c>
      <c r="AL220" s="116">
        <f>IF($G220=Paramètres!F$21,$D220,0)</f>
        <v>0</v>
      </c>
      <c r="AM220" s="116">
        <f>IF($G220=Paramètres!F$22,$D220,0)</f>
        <v>0</v>
      </c>
      <c r="AN220" s="116">
        <f>IF($G220=Paramètres!F$23,$D220,0)</f>
        <v>0</v>
      </c>
      <c r="AO220" s="116">
        <f>IF($G220=Paramètres!F$24,$D220,0)</f>
        <v>0</v>
      </c>
      <c r="AP220" s="116">
        <f t="shared" si="114"/>
        <v>0</v>
      </c>
      <c r="AQ220" s="116">
        <f t="shared" si="115"/>
        <v>0</v>
      </c>
      <c r="AR220" s="116">
        <f>IF($G220=Paramètres!I$21,$D220,0)</f>
        <v>0</v>
      </c>
      <c r="AS220" s="116">
        <f>IF($G220=Paramètres!I$22,$D220,0)</f>
        <v>0</v>
      </c>
      <c r="AT220" s="116">
        <f>IF($G220=Paramètres!I$23,$D220,0)</f>
        <v>0</v>
      </c>
      <c r="AU220" s="116">
        <f t="shared" si="116"/>
        <v>0</v>
      </c>
      <c r="AV220" s="116">
        <f t="shared" si="118"/>
        <v>0</v>
      </c>
      <c r="AW220" s="116">
        <f t="shared" si="119"/>
        <v>0</v>
      </c>
      <c r="AX220" s="116">
        <f t="shared" si="120"/>
        <v>0</v>
      </c>
      <c r="AY220" s="116">
        <f t="shared" si="121"/>
        <v>0</v>
      </c>
      <c r="AZ220" s="116">
        <f t="shared" si="122"/>
        <v>0</v>
      </c>
      <c r="BA220" s="116">
        <f t="shared" si="123"/>
        <v>0</v>
      </c>
      <c r="BB220" s="116">
        <f t="shared" si="124"/>
        <v>0</v>
      </c>
      <c r="BC220" s="116">
        <f t="shared" si="125"/>
        <v>0</v>
      </c>
      <c r="BD220" s="116">
        <f t="shared" si="126"/>
        <v>0</v>
      </c>
      <c r="BE220" s="116">
        <f t="shared" si="127"/>
        <v>0</v>
      </c>
      <c r="BF220" s="116">
        <f t="shared" si="128"/>
        <v>0</v>
      </c>
      <c r="BG220" s="116">
        <f t="shared" si="129"/>
        <v>0</v>
      </c>
      <c r="BH220" s="116">
        <f t="shared" si="130"/>
        <v>0</v>
      </c>
      <c r="BI220" s="116">
        <f t="shared" si="131"/>
        <v>0</v>
      </c>
      <c r="BJ220" s="116">
        <f t="shared" si="132"/>
        <v>0</v>
      </c>
      <c r="BK220" s="116">
        <f t="shared" si="133"/>
        <v>0</v>
      </c>
      <c r="BL220" s="116">
        <f t="shared" si="134"/>
        <v>0</v>
      </c>
      <c r="BM220" s="116">
        <f t="shared" si="135"/>
        <v>0</v>
      </c>
      <c r="BN220" s="116">
        <f t="shared" si="136"/>
        <v>0</v>
      </c>
      <c r="BO220" s="116">
        <f t="shared" si="137"/>
        <v>0</v>
      </c>
      <c r="BP220" s="116">
        <f t="shared" si="138"/>
        <v>0</v>
      </c>
      <c r="BQ220" s="116">
        <f t="shared" si="139"/>
        <v>0</v>
      </c>
      <c r="BR220" s="116">
        <f t="shared" si="140"/>
        <v>0</v>
      </c>
      <c r="BS220" s="116">
        <f t="shared" si="141"/>
        <v>0</v>
      </c>
    </row>
    <row r="221" spans="6:71">
      <c r="F221" s="109"/>
      <c r="J221" s="110" t="str">
        <f t="shared" si="117"/>
        <v>Transferts</v>
      </c>
      <c r="K221" s="116">
        <f>IF(MONTH($B221)=1,IF($G221=Paramètres!F$22,$D221,0),0)</f>
        <v>0</v>
      </c>
      <c r="L221" s="116">
        <f>IF(MONTH($B221)=2,IF($G221=Paramètres!$F$22,$D221,0),0)</f>
        <v>0</v>
      </c>
      <c r="M221" s="116">
        <f>IF(MONTH($B221)=3,IF($G221=Paramètres!$F$22,$D221,0),0)</f>
        <v>0</v>
      </c>
      <c r="N221" s="116">
        <f>IF(MONTH($B221)=4,IF($G221=Paramètres!$F$22,$D221,0),0)</f>
        <v>0</v>
      </c>
      <c r="O221" s="116">
        <f>IF(MONTH($B221)=5,IF($G221=Paramètres!$F$22,$D221,0),0)</f>
        <v>0</v>
      </c>
      <c r="P221" s="116">
        <f>IF(MONTH($B221)=6,IF($G221=Paramètres!$F$22,$D221,0),0)</f>
        <v>0</v>
      </c>
      <c r="Q221" s="116">
        <f>IF(MONTH($B221)=9,IF($G221=Paramètres!$F$22,$D221,0),0)</f>
        <v>0</v>
      </c>
      <c r="R221" s="116">
        <f>IF(MONTH($B221)=10,IF($G221=Paramètres!$F$22,$D221,0),0)</f>
        <v>0</v>
      </c>
      <c r="S221" s="116">
        <f>IF(MONTH($B221)=11,IF($G221=Paramètres!$F$22,$D221,0),0)</f>
        <v>0</v>
      </c>
      <c r="T221" s="116">
        <f>IF(MONTH($B221)=30,IF($G221=Paramètres!$F$22,$D221,0),0)</f>
        <v>0</v>
      </c>
      <c r="U221" s="116">
        <f>IF(MONTH($A221)=11,IF($G221=Paramètres!$D$22,$D221,0),0)</f>
        <v>0</v>
      </c>
      <c r="V221" s="116">
        <f>IF(MONTH($A221)=12,IF($G221=Paramètres!$D$22,$D221,0),0)</f>
        <v>0</v>
      </c>
      <c r="W221" s="116">
        <f>IF(MONTH($A221)=2,IF($G221=Paramètres!$D$22,$D221,0),0)</f>
        <v>0</v>
      </c>
      <c r="X221" s="116">
        <f>IF(MONTH($A221)=4,IF($G221=Paramètres!$D$22,$D221,0),0)</f>
        <v>0</v>
      </c>
      <c r="Y221" s="116">
        <f>IF($G221=Paramètres!D$21,$D221,0)</f>
        <v>0</v>
      </c>
      <c r="Z221" s="116">
        <f>IF($G221=Paramètres!D$24,$D221,0)</f>
        <v>0</v>
      </c>
      <c r="AA221" s="116">
        <f>IF($G221=Paramètres!D$23,$D221,0)</f>
        <v>0</v>
      </c>
      <c r="AB221" s="116">
        <f>IF($G221=Paramètres!D$25,$D221,0)</f>
        <v>0</v>
      </c>
      <c r="AC221" s="116">
        <f>IF($G221=Paramètres!D$26,$D221,0)</f>
        <v>0</v>
      </c>
      <c r="AD221" s="116">
        <f>IF($G221=Paramètres!D$27,$D221,0)</f>
        <v>0</v>
      </c>
      <c r="AE221" s="116">
        <f>IF($G221=Paramètres!D$28,$D221,0)</f>
        <v>0</v>
      </c>
      <c r="AF221" s="116">
        <f>IF($G221=Paramètres!D$29,$D221,0)</f>
        <v>0</v>
      </c>
      <c r="AG221" s="116">
        <f>IF($G221=Paramètres!E$21,$D221,0)</f>
        <v>0</v>
      </c>
      <c r="AH221" s="116">
        <f>IF($G221=Paramètres!E$22,$D221,0)</f>
        <v>0</v>
      </c>
      <c r="AI221" s="116">
        <f>IF($G221=Paramètres!E$23,$D221,0)</f>
        <v>0</v>
      </c>
      <c r="AJ221" s="116">
        <f>IF($G221=Paramètres!E$24,$D221,0)</f>
        <v>0</v>
      </c>
      <c r="AK221" s="116">
        <f>IF($G221=Paramètres!E$25,$D221,0)</f>
        <v>0</v>
      </c>
      <c r="AL221" s="116">
        <f>IF($G221=Paramètres!F$21,$D221,0)</f>
        <v>0</v>
      </c>
      <c r="AM221" s="116">
        <f>IF($G221=Paramètres!F$22,$D221,0)</f>
        <v>0</v>
      </c>
      <c r="AN221" s="116">
        <f>IF($G221=Paramètres!F$23,$D221,0)</f>
        <v>0</v>
      </c>
      <c r="AO221" s="116">
        <f>IF($G221=Paramètres!F$24,$D221,0)</f>
        <v>0</v>
      </c>
      <c r="AP221" s="116">
        <f t="shared" si="114"/>
        <v>0</v>
      </c>
      <c r="AQ221" s="116">
        <f t="shared" si="115"/>
        <v>0</v>
      </c>
      <c r="AR221" s="116">
        <f>IF($G221=Paramètres!I$21,$D221,0)</f>
        <v>0</v>
      </c>
      <c r="AS221" s="116">
        <f>IF($G221=Paramètres!I$22,$D221,0)</f>
        <v>0</v>
      </c>
      <c r="AT221" s="116">
        <f>IF($G221=Paramètres!I$23,$D221,0)</f>
        <v>0</v>
      </c>
      <c r="AU221" s="116">
        <f t="shared" si="116"/>
        <v>0</v>
      </c>
      <c r="AV221" s="116">
        <f t="shared" si="118"/>
        <v>0</v>
      </c>
      <c r="AW221" s="116">
        <f t="shared" si="119"/>
        <v>0</v>
      </c>
      <c r="AX221" s="116">
        <f t="shared" si="120"/>
        <v>0</v>
      </c>
      <c r="AY221" s="116">
        <f t="shared" si="121"/>
        <v>0</v>
      </c>
      <c r="AZ221" s="116">
        <f t="shared" si="122"/>
        <v>0</v>
      </c>
      <c r="BA221" s="116">
        <f t="shared" si="123"/>
        <v>0</v>
      </c>
      <c r="BB221" s="116">
        <f t="shared" si="124"/>
        <v>0</v>
      </c>
      <c r="BC221" s="116">
        <f t="shared" si="125"/>
        <v>0</v>
      </c>
      <c r="BD221" s="116">
        <f t="shared" si="126"/>
        <v>0</v>
      </c>
      <c r="BE221" s="116">
        <f t="shared" si="127"/>
        <v>0</v>
      </c>
      <c r="BF221" s="116">
        <f t="shared" si="128"/>
        <v>0</v>
      </c>
      <c r="BG221" s="116">
        <f t="shared" si="129"/>
        <v>0</v>
      </c>
      <c r="BH221" s="116">
        <f t="shared" si="130"/>
        <v>0</v>
      </c>
      <c r="BI221" s="116">
        <f t="shared" si="131"/>
        <v>0</v>
      </c>
      <c r="BJ221" s="116">
        <f t="shared" si="132"/>
        <v>0</v>
      </c>
      <c r="BK221" s="116">
        <f t="shared" si="133"/>
        <v>0</v>
      </c>
      <c r="BL221" s="116">
        <f t="shared" si="134"/>
        <v>0</v>
      </c>
      <c r="BM221" s="116">
        <f t="shared" si="135"/>
        <v>0</v>
      </c>
      <c r="BN221" s="116">
        <f t="shared" si="136"/>
        <v>0</v>
      </c>
      <c r="BO221" s="116">
        <f t="shared" si="137"/>
        <v>0</v>
      </c>
      <c r="BP221" s="116">
        <f t="shared" si="138"/>
        <v>0</v>
      </c>
      <c r="BQ221" s="116">
        <f t="shared" si="139"/>
        <v>0</v>
      </c>
      <c r="BR221" s="116">
        <f t="shared" si="140"/>
        <v>0</v>
      </c>
      <c r="BS221" s="116">
        <f t="shared" si="141"/>
        <v>0</v>
      </c>
    </row>
    <row r="222" spans="6:71">
      <c r="F222" s="109"/>
      <c r="J222" s="110" t="str">
        <f t="shared" si="117"/>
        <v>Transferts</v>
      </c>
      <c r="K222" s="116">
        <f>IF(MONTH($B222)=1,IF($G222=Paramètres!F$22,$D222,0),0)</f>
        <v>0</v>
      </c>
      <c r="L222" s="116">
        <f>IF(MONTH($B222)=2,IF($G222=Paramètres!$F$22,$D222,0),0)</f>
        <v>0</v>
      </c>
      <c r="M222" s="116">
        <f>IF(MONTH($B222)=3,IF($G222=Paramètres!$F$22,$D222,0),0)</f>
        <v>0</v>
      </c>
      <c r="N222" s="116">
        <f>IF(MONTH($B222)=4,IF($G222=Paramètres!$F$22,$D222,0),0)</f>
        <v>0</v>
      </c>
      <c r="O222" s="116">
        <f>IF(MONTH($B222)=5,IF($G222=Paramètres!$F$22,$D222,0),0)</f>
        <v>0</v>
      </c>
      <c r="P222" s="116">
        <f>IF(MONTH($B222)=6,IF($G222=Paramètres!$F$22,$D222,0),0)</f>
        <v>0</v>
      </c>
      <c r="Q222" s="116">
        <f>IF(MONTH($B222)=9,IF($G222=Paramètres!$F$22,$D222,0),0)</f>
        <v>0</v>
      </c>
      <c r="R222" s="116">
        <f>IF(MONTH($B222)=10,IF($G222=Paramètres!$F$22,$D222,0),0)</f>
        <v>0</v>
      </c>
      <c r="S222" s="116">
        <f>IF(MONTH($B222)=11,IF($G222=Paramètres!$F$22,$D222,0),0)</f>
        <v>0</v>
      </c>
      <c r="T222" s="116">
        <f>IF(MONTH($B222)=30,IF($G222=Paramètres!$F$22,$D222,0),0)</f>
        <v>0</v>
      </c>
      <c r="U222" s="116">
        <f>IF(MONTH($A222)=11,IF($G222=Paramètres!$D$22,$D222,0),0)</f>
        <v>0</v>
      </c>
      <c r="V222" s="116">
        <f>IF(MONTH($A222)=12,IF($G222=Paramètres!$D$22,$D222,0),0)</f>
        <v>0</v>
      </c>
      <c r="W222" s="116">
        <f>IF(MONTH($A222)=2,IF($G222=Paramètres!$D$22,$D222,0),0)</f>
        <v>0</v>
      </c>
      <c r="X222" s="116">
        <f>IF(MONTH($A222)=4,IF($G222=Paramètres!$D$22,$D222,0),0)</f>
        <v>0</v>
      </c>
      <c r="Y222" s="116">
        <f>IF($G222=Paramètres!D$21,$D222,0)</f>
        <v>0</v>
      </c>
      <c r="Z222" s="116">
        <f>IF($G222=Paramètres!D$24,$D222,0)</f>
        <v>0</v>
      </c>
      <c r="AA222" s="116">
        <f>IF($G222=Paramètres!D$23,$D222,0)</f>
        <v>0</v>
      </c>
      <c r="AB222" s="116">
        <f>IF($G222=Paramètres!D$25,$D222,0)</f>
        <v>0</v>
      </c>
      <c r="AC222" s="116">
        <f>IF($G222=Paramètres!D$26,$D222,0)</f>
        <v>0</v>
      </c>
      <c r="AD222" s="116">
        <f>IF($G222=Paramètres!D$27,$D222,0)</f>
        <v>0</v>
      </c>
      <c r="AE222" s="116">
        <f>IF($G222=Paramètres!D$28,$D222,0)</f>
        <v>0</v>
      </c>
      <c r="AF222" s="116">
        <f>IF($G222=Paramètres!D$29,$D222,0)</f>
        <v>0</v>
      </c>
      <c r="AG222" s="116">
        <f>IF($G222=Paramètres!E$21,$D222,0)</f>
        <v>0</v>
      </c>
      <c r="AH222" s="116">
        <f>IF($G222=Paramètres!E$22,$D222,0)</f>
        <v>0</v>
      </c>
      <c r="AI222" s="116">
        <f>IF($G222=Paramètres!E$23,$D222,0)</f>
        <v>0</v>
      </c>
      <c r="AJ222" s="116">
        <f>IF($G222=Paramètres!E$24,$D222,0)</f>
        <v>0</v>
      </c>
      <c r="AK222" s="116">
        <f>IF($G222=Paramètres!E$25,$D222,0)</f>
        <v>0</v>
      </c>
      <c r="AL222" s="116">
        <f>IF($G222=Paramètres!F$21,$D222,0)</f>
        <v>0</v>
      </c>
      <c r="AM222" s="116">
        <f>IF($G222=Paramètres!F$22,$D222,0)</f>
        <v>0</v>
      </c>
      <c r="AN222" s="116">
        <f>IF($G222=Paramètres!F$23,$D222,0)</f>
        <v>0</v>
      </c>
      <c r="AO222" s="116">
        <f>IF($G222=Paramètres!F$24,$D222,0)</f>
        <v>0</v>
      </c>
      <c r="AP222" s="116">
        <f t="shared" si="114"/>
        <v>0</v>
      </c>
      <c r="AQ222" s="116">
        <f t="shared" si="115"/>
        <v>0</v>
      </c>
      <c r="AR222" s="116">
        <f>IF($G222=Paramètres!I$21,$D222,0)</f>
        <v>0</v>
      </c>
      <c r="AS222" s="116">
        <f>IF($G222=Paramètres!I$22,$D222,0)</f>
        <v>0</v>
      </c>
      <c r="AT222" s="116">
        <f>IF($G222=Paramètres!I$23,$D222,0)</f>
        <v>0</v>
      </c>
      <c r="AU222" s="116">
        <f t="shared" si="116"/>
        <v>0</v>
      </c>
      <c r="AV222" s="116">
        <f t="shared" si="118"/>
        <v>0</v>
      </c>
      <c r="AW222" s="116">
        <f t="shared" si="119"/>
        <v>0</v>
      </c>
      <c r="AX222" s="116">
        <f t="shared" si="120"/>
        <v>0</v>
      </c>
      <c r="AY222" s="116">
        <f t="shared" si="121"/>
        <v>0</v>
      </c>
      <c r="AZ222" s="116">
        <f t="shared" si="122"/>
        <v>0</v>
      </c>
      <c r="BA222" s="116">
        <f t="shared" si="123"/>
        <v>0</v>
      </c>
      <c r="BB222" s="116">
        <f t="shared" si="124"/>
        <v>0</v>
      </c>
      <c r="BC222" s="116">
        <f t="shared" si="125"/>
        <v>0</v>
      </c>
      <c r="BD222" s="116">
        <f t="shared" si="126"/>
        <v>0</v>
      </c>
      <c r="BE222" s="116">
        <f t="shared" si="127"/>
        <v>0</v>
      </c>
      <c r="BF222" s="116">
        <f t="shared" si="128"/>
        <v>0</v>
      </c>
      <c r="BG222" s="116">
        <f t="shared" si="129"/>
        <v>0</v>
      </c>
      <c r="BH222" s="116">
        <f t="shared" si="130"/>
        <v>0</v>
      </c>
      <c r="BI222" s="116">
        <f t="shared" si="131"/>
        <v>0</v>
      </c>
      <c r="BJ222" s="116">
        <f t="shared" si="132"/>
        <v>0</v>
      </c>
      <c r="BK222" s="116">
        <f t="shared" si="133"/>
        <v>0</v>
      </c>
      <c r="BL222" s="116">
        <f t="shared" si="134"/>
        <v>0</v>
      </c>
      <c r="BM222" s="116">
        <f t="shared" si="135"/>
        <v>0</v>
      </c>
      <c r="BN222" s="116">
        <f t="shared" si="136"/>
        <v>0</v>
      </c>
      <c r="BO222" s="116">
        <f t="shared" si="137"/>
        <v>0</v>
      </c>
      <c r="BP222" s="116">
        <f t="shared" si="138"/>
        <v>0</v>
      </c>
      <c r="BQ222" s="116">
        <f t="shared" si="139"/>
        <v>0</v>
      </c>
      <c r="BR222" s="116">
        <f t="shared" si="140"/>
        <v>0</v>
      </c>
      <c r="BS222" s="116">
        <f t="shared" si="141"/>
        <v>0</v>
      </c>
    </row>
    <row r="223" spans="6:71">
      <c r="F223" s="109"/>
      <c r="J223" s="110" t="str">
        <f t="shared" si="117"/>
        <v>Transferts</v>
      </c>
      <c r="K223" s="116">
        <f>IF(MONTH($B223)=1,IF($G223=Paramètres!F$22,$D223,0),0)</f>
        <v>0</v>
      </c>
      <c r="L223" s="116">
        <f>IF(MONTH($B223)=2,IF($G223=Paramètres!$F$22,$D223,0),0)</f>
        <v>0</v>
      </c>
      <c r="M223" s="116">
        <f>IF(MONTH($B223)=3,IF($G223=Paramètres!$F$22,$D223,0),0)</f>
        <v>0</v>
      </c>
      <c r="N223" s="116">
        <f>IF(MONTH($B223)=4,IF($G223=Paramètres!$F$22,$D223,0),0)</f>
        <v>0</v>
      </c>
      <c r="O223" s="116">
        <f>IF(MONTH($B223)=5,IF($G223=Paramètres!$F$22,$D223,0),0)</f>
        <v>0</v>
      </c>
      <c r="P223" s="116">
        <f>IF(MONTH($B223)=6,IF($G223=Paramètres!$F$22,$D223,0),0)</f>
        <v>0</v>
      </c>
      <c r="Q223" s="116">
        <f>IF(MONTH($B223)=9,IF($G223=Paramètres!$F$22,$D223,0),0)</f>
        <v>0</v>
      </c>
      <c r="R223" s="116">
        <f>IF(MONTH($B223)=10,IF($G223=Paramètres!$F$22,$D223,0),0)</f>
        <v>0</v>
      </c>
      <c r="S223" s="116">
        <f>IF(MONTH($B223)=11,IF($G223=Paramètres!$F$22,$D223,0),0)</f>
        <v>0</v>
      </c>
      <c r="T223" s="116">
        <f>IF(MONTH($B223)=30,IF($G223=Paramètres!$F$22,$D223,0),0)</f>
        <v>0</v>
      </c>
      <c r="U223" s="116">
        <f>IF(MONTH($A223)=11,IF($G223=Paramètres!$D$22,$D223,0),0)</f>
        <v>0</v>
      </c>
      <c r="V223" s="116">
        <f>IF(MONTH($A223)=12,IF($G223=Paramètres!$D$22,$D223,0),0)</f>
        <v>0</v>
      </c>
      <c r="W223" s="116">
        <f>IF(MONTH($A223)=2,IF($G223=Paramètres!$D$22,$D223,0),0)</f>
        <v>0</v>
      </c>
      <c r="X223" s="116">
        <f>IF(MONTH($A223)=4,IF($G223=Paramètres!$D$22,$D223,0),0)</f>
        <v>0</v>
      </c>
      <c r="Y223" s="116">
        <f>IF($G223=Paramètres!D$21,$D223,0)</f>
        <v>0</v>
      </c>
      <c r="Z223" s="116">
        <f>IF($G223=Paramètres!D$24,$D223,0)</f>
        <v>0</v>
      </c>
      <c r="AA223" s="116">
        <f>IF($G223=Paramètres!D$23,$D223,0)</f>
        <v>0</v>
      </c>
      <c r="AB223" s="116">
        <f>IF($G223=Paramètres!D$25,$D223,0)</f>
        <v>0</v>
      </c>
      <c r="AC223" s="116">
        <f>IF($G223=Paramètres!D$26,$D223,0)</f>
        <v>0</v>
      </c>
      <c r="AD223" s="116">
        <f>IF($G223=Paramètres!D$27,$D223,0)</f>
        <v>0</v>
      </c>
      <c r="AE223" s="116">
        <f>IF($G223=Paramètres!D$28,$D223,0)</f>
        <v>0</v>
      </c>
      <c r="AF223" s="116">
        <f>IF($G223=Paramètres!D$29,$D223,0)</f>
        <v>0</v>
      </c>
      <c r="AG223" s="116">
        <f>IF($G223=Paramètres!E$21,$D223,0)</f>
        <v>0</v>
      </c>
      <c r="AH223" s="116">
        <f>IF($G223=Paramètres!E$22,$D223,0)</f>
        <v>0</v>
      </c>
      <c r="AI223" s="116">
        <f>IF($G223=Paramètres!E$23,$D223,0)</f>
        <v>0</v>
      </c>
      <c r="AJ223" s="116">
        <f>IF($G223=Paramètres!E$24,$D223,0)</f>
        <v>0</v>
      </c>
      <c r="AK223" s="116">
        <f>IF($G223=Paramètres!E$25,$D223,0)</f>
        <v>0</v>
      </c>
      <c r="AL223" s="116">
        <f>IF($G223=Paramètres!F$21,$D223,0)</f>
        <v>0</v>
      </c>
      <c r="AM223" s="116">
        <f>IF($G223=Paramètres!F$22,$D223,0)</f>
        <v>0</v>
      </c>
      <c r="AN223" s="116">
        <f>IF($G223=Paramètres!F$23,$D223,0)</f>
        <v>0</v>
      </c>
      <c r="AO223" s="116">
        <f>IF($G223=Paramètres!F$24,$D223,0)</f>
        <v>0</v>
      </c>
      <c r="AP223" s="116">
        <f t="shared" si="114"/>
        <v>0</v>
      </c>
      <c r="AQ223" s="116">
        <f t="shared" si="115"/>
        <v>0</v>
      </c>
      <c r="AR223" s="116">
        <f>IF($G223=Paramètres!I$21,$D223,0)</f>
        <v>0</v>
      </c>
      <c r="AS223" s="116">
        <f>IF($G223=Paramètres!I$22,$D223,0)</f>
        <v>0</v>
      </c>
      <c r="AT223" s="116">
        <f>IF($G223=Paramètres!I$23,$D223,0)</f>
        <v>0</v>
      </c>
      <c r="AU223" s="116">
        <f t="shared" si="116"/>
        <v>0</v>
      </c>
      <c r="AV223" s="116">
        <f t="shared" si="118"/>
        <v>0</v>
      </c>
      <c r="AW223" s="116">
        <f t="shared" si="119"/>
        <v>0</v>
      </c>
      <c r="AX223" s="116">
        <f t="shared" si="120"/>
        <v>0</v>
      </c>
      <c r="AY223" s="116">
        <f t="shared" si="121"/>
        <v>0</v>
      </c>
      <c r="AZ223" s="116">
        <f t="shared" si="122"/>
        <v>0</v>
      </c>
      <c r="BA223" s="116">
        <f t="shared" si="123"/>
        <v>0</v>
      </c>
      <c r="BB223" s="116">
        <f t="shared" si="124"/>
        <v>0</v>
      </c>
      <c r="BC223" s="116">
        <f t="shared" si="125"/>
        <v>0</v>
      </c>
      <c r="BD223" s="116">
        <f t="shared" si="126"/>
        <v>0</v>
      </c>
      <c r="BE223" s="116">
        <f t="shared" si="127"/>
        <v>0</v>
      </c>
      <c r="BF223" s="116">
        <f t="shared" si="128"/>
        <v>0</v>
      </c>
      <c r="BG223" s="116">
        <f t="shared" si="129"/>
        <v>0</v>
      </c>
      <c r="BH223" s="116">
        <f t="shared" si="130"/>
        <v>0</v>
      </c>
      <c r="BI223" s="116">
        <f t="shared" si="131"/>
        <v>0</v>
      </c>
      <c r="BJ223" s="116">
        <f t="shared" si="132"/>
        <v>0</v>
      </c>
      <c r="BK223" s="116">
        <f t="shared" si="133"/>
        <v>0</v>
      </c>
      <c r="BL223" s="116">
        <f t="shared" si="134"/>
        <v>0</v>
      </c>
      <c r="BM223" s="116">
        <f t="shared" si="135"/>
        <v>0</v>
      </c>
      <c r="BN223" s="116">
        <f t="shared" si="136"/>
        <v>0</v>
      </c>
      <c r="BO223" s="116">
        <f t="shared" si="137"/>
        <v>0</v>
      </c>
      <c r="BP223" s="116">
        <f t="shared" si="138"/>
        <v>0</v>
      </c>
      <c r="BQ223" s="116">
        <f t="shared" si="139"/>
        <v>0</v>
      </c>
      <c r="BR223" s="116">
        <f t="shared" si="140"/>
        <v>0</v>
      </c>
      <c r="BS223" s="116">
        <f t="shared" si="141"/>
        <v>0</v>
      </c>
    </row>
    <row r="224" spans="6:71">
      <c r="F224" s="109"/>
      <c r="J224" s="110" t="str">
        <f t="shared" si="117"/>
        <v>Transferts</v>
      </c>
      <c r="K224" s="116">
        <f>IF(MONTH($B224)=1,IF($G224=Paramètres!F$22,$D224,0),0)</f>
        <v>0</v>
      </c>
      <c r="L224" s="116">
        <f>IF(MONTH($B224)=2,IF($G224=Paramètres!$F$22,$D224,0),0)</f>
        <v>0</v>
      </c>
      <c r="M224" s="116">
        <f>IF(MONTH($B224)=3,IF($G224=Paramètres!$F$22,$D224,0),0)</f>
        <v>0</v>
      </c>
      <c r="N224" s="116">
        <f>IF(MONTH($B224)=4,IF($G224=Paramètres!$F$22,$D224,0),0)</f>
        <v>0</v>
      </c>
      <c r="O224" s="116">
        <f>IF(MONTH($B224)=5,IF($G224=Paramètres!$F$22,$D224,0),0)</f>
        <v>0</v>
      </c>
      <c r="P224" s="116">
        <f>IF(MONTH($B224)=6,IF($G224=Paramètres!$F$22,$D224,0),0)</f>
        <v>0</v>
      </c>
      <c r="Q224" s="116">
        <f>IF(MONTH($B224)=9,IF($G224=Paramètres!$F$22,$D224,0),0)</f>
        <v>0</v>
      </c>
      <c r="R224" s="116">
        <f>IF(MONTH($B224)=10,IF($G224=Paramètres!$F$22,$D224,0),0)</f>
        <v>0</v>
      </c>
      <c r="S224" s="116">
        <f>IF(MONTH($B224)=11,IF($G224=Paramètres!$F$22,$D224,0),0)</f>
        <v>0</v>
      </c>
      <c r="T224" s="116">
        <f>IF(MONTH($B224)=30,IF($G224=Paramètres!$F$22,$D224,0),0)</f>
        <v>0</v>
      </c>
      <c r="U224" s="116">
        <f>IF(MONTH($A224)=11,IF($G224=Paramètres!$D$22,$D224,0),0)</f>
        <v>0</v>
      </c>
      <c r="V224" s="116">
        <f>IF(MONTH($A224)=12,IF($G224=Paramètres!$D$22,$D224,0),0)</f>
        <v>0</v>
      </c>
      <c r="W224" s="116">
        <f>IF(MONTH($A224)=2,IF($G224=Paramètres!$D$22,$D224,0),0)</f>
        <v>0</v>
      </c>
      <c r="X224" s="116">
        <f>IF(MONTH($A224)=4,IF($G224=Paramètres!$D$22,$D224,0),0)</f>
        <v>0</v>
      </c>
      <c r="Y224" s="116">
        <f>IF($G224=Paramètres!D$21,$D224,0)</f>
        <v>0</v>
      </c>
      <c r="Z224" s="116">
        <f>IF($G224=Paramètres!D$24,$D224,0)</f>
        <v>0</v>
      </c>
      <c r="AA224" s="116">
        <f>IF($G224=Paramètres!D$23,$D224,0)</f>
        <v>0</v>
      </c>
      <c r="AB224" s="116">
        <f>IF($G224=Paramètres!D$25,$D224,0)</f>
        <v>0</v>
      </c>
      <c r="AC224" s="116">
        <f>IF($G224=Paramètres!D$26,$D224,0)</f>
        <v>0</v>
      </c>
      <c r="AD224" s="116">
        <f>IF($G224=Paramètres!D$27,$D224,0)</f>
        <v>0</v>
      </c>
      <c r="AE224" s="116">
        <f>IF($G224=Paramètres!D$28,$D224,0)</f>
        <v>0</v>
      </c>
      <c r="AF224" s="116">
        <f>IF($G224=Paramètres!D$29,$D224,0)</f>
        <v>0</v>
      </c>
      <c r="AG224" s="116">
        <f>IF($G224=Paramètres!E$21,$D224,0)</f>
        <v>0</v>
      </c>
      <c r="AH224" s="116">
        <f>IF($G224=Paramètres!E$22,$D224,0)</f>
        <v>0</v>
      </c>
      <c r="AI224" s="116">
        <f>IF($G224=Paramètres!E$23,$D224,0)</f>
        <v>0</v>
      </c>
      <c r="AJ224" s="116">
        <f>IF($G224=Paramètres!E$24,$D224,0)</f>
        <v>0</v>
      </c>
      <c r="AK224" s="116">
        <f>IF($G224=Paramètres!E$25,$D224,0)</f>
        <v>0</v>
      </c>
      <c r="AL224" s="116">
        <f>IF($G224=Paramètres!F$21,$D224,0)</f>
        <v>0</v>
      </c>
      <c r="AM224" s="116">
        <f>IF($G224=Paramètres!F$22,$D224,0)</f>
        <v>0</v>
      </c>
      <c r="AN224" s="116">
        <f>IF($G224=Paramètres!F$23,$D224,0)</f>
        <v>0</v>
      </c>
      <c r="AO224" s="116">
        <f>IF($G224=Paramètres!F$24,$D224,0)</f>
        <v>0</v>
      </c>
      <c r="AP224" s="116">
        <f t="shared" si="114"/>
        <v>0</v>
      </c>
      <c r="AQ224" s="116">
        <f t="shared" si="115"/>
        <v>0</v>
      </c>
      <c r="AR224" s="116">
        <f>IF($G224=Paramètres!I$21,$D224,0)</f>
        <v>0</v>
      </c>
      <c r="AS224" s="116">
        <f>IF($G224=Paramètres!I$22,$D224,0)</f>
        <v>0</v>
      </c>
      <c r="AT224" s="116">
        <f>IF($G224=Paramètres!I$23,$D224,0)</f>
        <v>0</v>
      </c>
      <c r="AU224" s="116">
        <f t="shared" si="116"/>
        <v>0</v>
      </c>
      <c r="AV224" s="116">
        <f t="shared" si="118"/>
        <v>0</v>
      </c>
      <c r="AW224" s="116">
        <f t="shared" si="119"/>
        <v>0</v>
      </c>
      <c r="AX224" s="116">
        <f t="shared" si="120"/>
        <v>0</v>
      </c>
      <c r="AY224" s="116">
        <f t="shared" si="121"/>
        <v>0</v>
      </c>
      <c r="AZ224" s="116">
        <f t="shared" si="122"/>
        <v>0</v>
      </c>
      <c r="BA224" s="116">
        <f t="shared" si="123"/>
        <v>0</v>
      </c>
      <c r="BB224" s="116">
        <f t="shared" si="124"/>
        <v>0</v>
      </c>
      <c r="BC224" s="116">
        <f t="shared" si="125"/>
        <v>0</v>
      </c>
      <c r="BD224" s="116">
        <f t="shared" si="126"/>
        <v>0</v>
      </c>
      <c r="BE224" s="116">
        <f t="shared" si="127"/>
        <v>0</v>
      </c>
      <c r="BF224" s="116">
        <f t="shared" si="128"/>
        <v>0</v>
      </c>
      <c r="BG224" s="116">
        <f t="shared" si="129"/>
        <v>0</v>
      </c>
      <c r="BH224" s="116">
        <f t="shared" si="130"/>
        <v>0</v>
      </c>
      <c r="BI224" s="116">
        <f t="shared" si="131"/>
        <v>0</v>
      </c>
      <c r="BJ224" s="116">
        <f t="shared" si="132"/>
        <v>0</v>
      </c>
      <c r="BK224" s="116">
        <f t="shared" si="133"/>
        <v>0</v>
      </c>
      <c r="BL224" s="116">
        <f t="shared" si="134"/>
        <v>0</v>
      </c>
      <c r="BM224" s="116">
        <f t="shared" si="135"/>
        <v>0</v>
      </c>
      <c r="BN224" s="116">
        <f t="shared" si="136"/>
        <v>0</v>
      </c>
      <c r="BO224" s="116">
        <f t="shared" si="137"/>
        <v>0</v>
      </c>
      <c r="BP224" s="116">
        <f t="shared" si="138"/>
        <v>0</v>
      </c>
      <c r="BQ224" s="116">
        <f t="shared" si="139"/>
        <v>0</v>
      </c>
      <c r="BR224" s="116">
        <f t="shared" si="140"/>
        <v>0</v>
      </c>
      <c r="BS224" s="116">
        <f t="shared" si="141"/>
        <v>0</v>
      </c>
    </row>
    <row r="225" spans="6:71">
      <c r="F225" s="109"/>
      <c r="J225" s="110" t="str">
        <f t="shared" si="117"/>
        <v>Transferts</v>
      </c>
      <c r="K225" s="116">
        <f>IF(MONTH($B225)=1,IF($G225=Paramètres!F$22,$D225,0),0)</f>
        <v>0</v>
      </c>
      <c r="L225" s="116">
        <f>IF(MONTH($B225)=2,IF($G225=Paramètres!$F$22,$D225,0),0)</f>
        <v>0</v>
      </c>
      <c r="M225" s="116">
        <f>IF(MONTH($B225)=3,IF($G225=Paramètres!$F$22,$D225,0),0)</f>
        <v>0</v>
      </c>
      <c r="N225" s="116">
        <f>IF(MONTH($B225)=4,IF($G225=Paramètres!$F$22,$D225,0),0)</f>
        <v>0</v>
      </c>
      <c r="O225" s="116">
        <f>IF(MONTH($B225)=5,IF($G225=Paramètres!$F$22,$D225,0),0)</f>
        <v>0</v>
      </c>
      <c r="P225" s="116">
        <f>IF(MONTH($B225)=6,IF($G225=Paramètres!$F$22,$D225,0),0)</f>
        <v>0</v>
      </c>
      <c r="Q225" s="116">
        <f>IF(MONTH($B225)=9,IF($G225=Paramètres!$F$22,$D225,0),0)</f>
        <v>0</v>
      </c>
      <c r="R225" s="116">
        <f>IF(MONTH($B225)=10,IF($G225=Paramètres!$F$22,$D225,0),0)</f>
        <v>0</v>
      </c>
      <c r="S225" s="116">
        <f>IF(MONTH($B225)=11,IF($G225=Paramètres!$F$22,$D225,0),0)</f>
        <v>0</v>
      </c>
      <c r="T225" s="116">
        <f>IF(MONTH($B225)=30,IF($G225=Paramètres!$F$22,$D225,0),0)</f>
        <v>0</v>
      </c>
      <c r="U225" s="116">
        <f>IF(MONTH($A225)=11,IF($G225=Paramètres!$D$22,$D225,0),0)</f>
        <v>0</v>
      </c>
      <c r="V225" s="116">
        <f>IF(MONTH($A225)=12,IF($G225=Paramètres!$D$22,$D225,0),0)</f>
        <v>0</v>
      </c>
      <c r="W225" s="116">
        <f>IF(MONTH($A225)=2,IF($G225=Paramètres!$D$22,$D225,0),0)</f>
        <v>0</v>
      </c>
      <c r="X225" s="116">
        <f>IF(MONTH($A225)=4,IF($G225=Paramètres!$D$22,$D225,0),0)</f>
        <v>0</v>
      </c>
      <c r="Y225" s="116">
        <f>IF($G225=Paramètres!D$21,$D225,0)</f>
        <v>0</v>
      </c>
      <c r="Z225" s="116">
        <f>IF($G225=Paramètres!D$24,$D225,0)</f>
        <v>0</v>
      </c>
      <c r="AA225" s="116">
        <f>IF($G225=Paramètres!D$23,$D225,0)</f>
        <v>0</v>
      </c>
      <c r="AB225" s="116">
        <f>IF($G225=Paramètres!D$25,$D225,0)</f>
        <v>0</v>
      </c>
      <c r="AC225" s="116">
        <f>IF($G225=Paramètres!D$26,$D225,0)</f>
        <v>0</v>
      </c>
      <c r="AD225" s="116">
        <f>IF($G225=Paramètres!D$27,$D225,0)</f>
        <v>0</v>
      </c>
      <c r="AE225" s="116">
        <f>IF($G225=Paramètres!D$28,$D225,0)</f>
        <v>0</v>
      </c>
      <c r="AF225" s="116">
        <f>IF($G225=Paramètres!D$29,$D225,0)</f>
        <v>0</v>
      </c>
      <c r="AG225" s="116">
        <f>IF($G225=Paramètres!E$21,$D225,0)</f>
        <v>0</v>
      </c>
      <c r="AH225" s="116">
        <f>IF($G225=Paramètres!E$22,$D225,0)</f>
        <v>0</v>
      </c>
      <c r="AI225" s="116">
        <f>IF($G225=Paramètres!E$23,$D225,0)</f>
        <v>0</v>
      </c>
      <c r="AJ225" s="116">
        <f>IF($G225=Paramètres!E$24,$D225,0)</f>
        <v>0</v>
      </c>
      <c r="AK225" s="116">
        <f>IF($G225=Paramètres!E$25,$D225,0)</f>
        <v>0</v>
      </c>
      <c r="AL225" s="116">
        <f>IF($G225=Paramètres!F$21,$D225,0)</f>
        <v>0</v>
      </c>
      <c r="AM225" s="116">
        <f>IF($G225=Paramètres!F$22,$D225,0)</f>
        <v>0</v>
      </c>
      <c r="AN225" s="116">
        <f>IF($G225=Paramètres!F$23,$D225,0)</f>
        <v>0</v>
      </c>
      <c r="AO225" s="116">
        <f>IF($G225=Paramètres!F$24,$D225,0)</f>
        <v>0</v>
      </c>
      <c r="AP225" s="116">
        <f t="shared" si="114"/>
        <v>0</v>
      </c>
      <c r="AQ225" s="116">
        <f t="shared" si="115"/>
        <v>0</v>
      </c>
      <c r="AR225" s="116">
        <f>IF($G225=Paramètres!I$21,$D225,0)</f>
        <v>0</v>
      </c>
      <c r="AS225" s="116">
        <f>IF($G225=Paramètres!I$22,$D225,0)</f>
        <v>0</v>
      </c>
      <c r="AT225" s="116">
        <f>IF($G225=Paramètres!I$23,$D225,0)</f>
        <v>0</v>
      </c>
      <c r="AU225" s="116">
        <f t="shared" si="116"/>
        <v>0</v>
      </c>
      <c r="AV225" s="116">
        <f t="shared" si="118"/>
        <v>0</v>
      </c>
      <c r="AW225" s="116">
        <f t="shared" si="119"/>
        <v>0</v>
      </c>
      <c r="AX225" s="116">
        <f t="shared" si="120"/>
        <v>0</v>
      </c>
      <c r="AY225" s="116">
        <f t="shared" si="121"/>
        <v>0</v>
      </c>
      <c r="AZ225" s="116">
        <f t="shared" si="122"/>
        <v>0</v>
      </c>
      <c r="BA225" s="116">
        <f t="shared" si="123"/>
        <v>0</v>
      </c>
      <c r="BB225" s="116">
        <f t="shared" si="124"/>
        <v>0</v>
      </c>
      <c r="BC225" s="116">
        <f t="shared" si="125"/>
        <v>0</v>
      </c>
      <c r="BD225" s="116">
        <f t="shared" si="126"/>
        <v>0</v>
      </c>
      <c r="BE225" s="116">
        <f t="shared" si="127"/>
        <v>0</v>
      </c>
      <c r="BF225" s="116">
        <f t="shared" si="128"/>
        <v>0</v>
      </c>
      <c r="BG225" s="116">
        <f t="shared" si="129"/>
        <v>0</v>
      </c>
      <c r="BH225" s="116">
        <f t="shared" si="130"/>
        <v>0</v>
      </c>
      <c r="BI225" s="116">
        <f t="shared" si="131"/>
        <v>0</v>
      </c>
      <c r="BJ225" s="116">
        <f t="shared" si="132"/>
        <v>0</v>
      </c>
      <c r="BK225" s="116">
        <f t="shared" si="133"/>
        <v>0</v>
      </c>
      <c r="BL225" s="116">
        <f t="shared" si="134"/>
        <v>0</v>
      </c>
      <c r="BM225" s="116">
        <f t="shared" si="135"/>
        <v>0</v>
      </c>
      <c r="BN225" s="116">
        <f t="shared" si="136"/>
        <v>0</v>
      </c>
      <c r="BO225" s="116">
        <f t="shared" si="137"/>
        <v>0</v>
      </c>
      <c r="BP225" s="116">
        <f t="shared" si="138"/>
        <v>0</v>
      </c>
      <c r="BQ225" s="116">
        <f t="shared" si="139"/>
        <v>0</v>
      </c>
      <c r="BR225" s="116">
        <f t="shared" si="140"/>
        <v>0</v>
      </c>
      <c r="BS225" s="116">
        <f t="shared" si="141"/>
        <v>0</v>
      </c>
    </row>
    <row r="226" spans="6:71">
      <c r="F226" s="109"/>
      <c r="J226" s="110" t="str">
        <f t="shared" si="117"/>
        <v>Transferts</v>
      </c>
      <c r="K226" s="116">
        <f>IF(MONTH($B226)=1,IF($G226=Paramètres!F$22,$D226,0),0)</f>
        <v>0</v>
      </c>
      <c r="L226" s="116">
        <f>IF(MONTH($B226)=2,IF($G226=Paramètres!$F$22,$D226,0),0)</f>
        <v>0</v>
      </c>
      <c r="M226" s="116">
        <f>IF(MONTH($B226)=3,IF($G226=Paramètres!$F$22,$D226,0),0)</f>
        <v>0</v>
      </c>
      <c r="N226" s="116">
        <f>IF(MONTH($B226)=4,IF($G226=Paramètres!$F$22,$D226,0),0)</f>
        <v>0</v>
      </c>
      <c r="O226" s="116">
        <f>IF(MONTH($B226)=5,IF($G226=Paramètres!$F$22,$D226,0),0)</f>
        <v>0</v>
      </c>
      <c r="P226" s="116">
        <f>IF(MONTH($B226)=6,IF($G226=Paramètres!$F$22,$D226,0),0)</f>
        <v>0</v>
      </c>
      <c r="Q226" s="116">
        <f>IF(MONTH($B226)=9,IF($G226=Paramètres!$F$22,$D226,0),0)</f>
        <v>0</v>
      </c>
      <c r="R226" s="116">
        <f>IF(MONTH($B226)=10,IF($G226=Paramètres!$F$22,$D226,0),0)</f>
        <v>0</v>
      </c>
      <c r="S226" s="116">
        <f>IF(MONTH($B226)=11,IF($G226=Paramètres!$F$22,$D226,0),0)</f>
        <v>0</v>
      </c>
      <c r="T226" s="116">
        <f>IF(MONTH($B226)=30,IF($G226=Paramètres!$F$22,$D226,0),0)</f>
        <v>0</v>
      </c>
      <c r="U226" s="116">
        <f>IF(MONTH($A226)=11,IF($G226=Paramètres!$D$22,$D226,0),0)</f>
        <v>0</v>
      </c>
      <c r="V226" s="116">
        <f>IF(MONTH($A226)=12,IF($G226=Paramètres!$D$22,$D226,0),0)</f>
        <v>0</v>
      </c>
      <c r="W226" s="116">
        <f>IF(MONTH($A226)=2,IF($G226=Paramètres!$D$22,$D226,0),0)</f>
        <v>0</v>
      </c>
      <c r="X226" s="116">
        <f>IF(MONTH($A226)=4,IF($G226=Paramètres!$D$22,$D226,0),0)</f>
        <v>0</v>
      </c>
      <c r="Y226" s="116">
        <f>IF($G226=Paramètres!D$21,$D226,0)</f>
        <v>0</v>
      </c>
      <c r="Z226" s="116">
        <f>IF($G226=Paramètres!D$24,$D226,0)</f>
        <v>0</v>
      </c>
      <c r="AA226" s="116">
        <f>IF($G226=Paramètres!D$23,$D226,0)</f>
        <v>0</v>
      </c>
      <c r="AB226" s="116">
        <f>IF($G226=Paramètres!D$25,$D226,0)</f>
        <v>0</v>
      </c>
      <c r="AC226" s="116">
        <f>IF($G226=Paramètres!D$26,$D226,0)</f>
        <v>0</v>
      </c>
      <c r="AD226" s="116">
        <f>IF($G226=Paramètres!D$27,$D226,0)</f>
        <v>0</v>
      </c>
      <c r="AE226" s="116">
        <f>IF($G226=Paramètres!D$28,$D226,0)</f>
        <v>0</v>
      </c>
      <c r="AF226" s="116">
        <f>IF($G226=Paramètres!D$29,$D226,0)</f>
        <v>0</v>
      </c>
      <c r="AG226" s="116">
        <f>IF($G226=Paramètres!E$21,$D226,0)</f>
        <v>0</v>
      </c>
      <c r="AH226" s="116">
        <f>IF($G226=Paramètres!E$22,$D226,0)</f>
        <v>0</v>
      </c>
      <c r="AI226" s="116">
        <f>IF($G226=Paramètres!E$23,$D226,0)</f>
        <v>0</v>
      </c>
      <c r="AJ226" s="116">
        <f>IF($G226=Paramètres!E$24,$D226,0)</f>
        <v>0</v>
      </c>
      <c r="AK226" s="116">
        <f>IF($G226=Paramètres!E$25,$D226,0)</f>
        <v>0</v>
      </c>
      <c r="AL226" s="116">
        <f>IF($G226=Paramètres!F$21,$D226,0)</f>
        <v>0</v>
      </c>
      <c r="AM226" s="116">
        <f>IF($G226=Paramètres!F$22,$D226,0)</f>
        <v>0</v>
      </c>
      <c r="AN226" s="116">
        <f>IF($G226=Paramètres!F$23,$D226,0)</f>
        <v>0</v>
      </c>
      <c r="AO226" s="116">
        <f>IF($G226=Paramètres!F$24,$D226,0)</f>
        <v>0</v>
      </c>
      <c r="AP226" s="116">
        <f t="shared" si="114"/>
        <v>0</v>
      </c>
      <c r="AQ226" s="116">
        <f t="shared" si="115"/>
        <v>0</v>
      </c>
      <c r="AR226" s="116">
        <f>IF($G226=Paramètres!I$21,$D226,0)</f>
        <v>0</v>
      </c>
      <c r="AS226" s="116">
        <f>IF($G226=Paramètres!I$22,$D226,0)</f>
        <v>0</v>
      </c>
      <c r="AT226" s="116">
        <f>IF($G226=Paramètres!I$23,$D226,0)</f>
        <v>0</v>
      </c>
      <c r="AU226" s="116">
        <f t="shared" si="116"/>
        <v>0</v>
      </c>
      <c r="AV226" s="116">
        <f t="shared" si="118"/>
        <v>0</v>
      </c>
      <c r="AW226" s="116">
        <f t="shared" si="119"/>
        <v>0</v>
      </c>
      <c r="AX226" s="116">
        <f t="shared" si="120"/>
        <v>0</v>
      </c>
      <c r="AY226" s="116">
        <f t="shared" si="121"/>
        <v>0</v>
      </c>
      <c r="AZ226" s="116">
        <f t="shared" si="122"/>
        <v>0</v>
      </c>
      <c r="BA226" s="116">
        <f t="shared" si="123"/>
        <v>0</v>
      </c>
      <c r="BB226" s="116">
        <f t="shared" si="124"/>
        <v>0</v>
      </c>
      <c r="BC226" s="116">
        <f t="shared" si="125"/>
        <v>0</v>
      </c>
      <c r="BD226" s="116">
        <f t="shared" si="126"/>
        <v>0</v>
      </c>
      <c r="BE226" s="116">
        <f t="shared" si="127"/>
        <v>0</v>
      </c>
      <c r="BF226" s="116">
        <f t="shared" si="128"/>
        <v>0</v>
      </c>
      <c r="BG226" s="116">
        <f t="shared" si="129"/>
        <v>0</v>
      </c>
      <c r="BH226" s="116">
        <f t="shared" si="130"/>
        <v>0</v>
      </c>
      <c r="BI226" s="116">
        <f t="shared" si="131"/>
        <v>0</v>
      </c>
      <c r="BJ226" s="116">
        <f t="shared" si="132"/>
        <v>0</v>
      </c>
      <c r="BK226" s="116">
        <f t="shared" si="133"/>
        <v>0</v>
      </c>
      <c r="BL226" s="116">
        <f t="shared" si="134"/>
        <v>0</v>
      </c>
      <c r="BM226" s="116">
        <f t="shared" si="135"/>
        <v>0</v>
      </c>
      <c r="BN226" s="116">
        <f t="shared" si="136"/>
        <v>0</v>
      </c>
      <c r="BO226" s="116">
        <f t="shared" si="137"/>
        <v>0</v>
      </c>
      <c r="BP226" s="116">
        <f t="shared" si="138"/>
        <v>0</v>
      </c>
      <c r="BQ226" s="116">
        <f t="shared" si="139"/>
        <v>0</v>
      </c>
      <c r="BR226" s="116">
        <f t="shared" si="140"/>
        <v>0</v>
      </c>
      <c r="BS226" s="116">
        <f t="shared" si="141"/>
        <v>0</v>
      </c>
    </row>
    <row r="227" spans="6:71">
      <c r="F227" s="109"/>
      <c r="J227" s="110" t="str">
        <f t="shared" si="117"/>
        <v>Transferts</v>
      </c>
      <c r="K227" s="116">
        <f>IF(MONTH($B227)=1,IF($G227=Paramètres!F$22,$D227,0),0)</f>
        <v>0</v>
      </c>
      <c r="L227" s="116">
        <f>IF(MONTH($B227)=2,IF($G227=Paramètres!$F$22,$D227,0),0)</f>
        <v>0</v>
      </c>
      <c r="M227" s="116">
        <f>IF(MONTH($B227)=3,IF($G227=Paramètres!$F$22,$D227,0),0)</f>
        <v>0</v>
      </c>
      <c r="N227" s="116">
        <f>IF(MONTH($B227)=4,IF($G227=Paramètres!$F$22,$D227,0),0)</f>
        <v>0</v>
      </c>
      <c r="O227" s="116">
        <f>IF(MONTH($B227)=5,IF($G227=Paramètres!$F$22,$D227,0),0)</f>
        <v>0</v>
      </c>
      <c r="P227" s="116">
        <f>IF(MONTH($B227)=6,IF($G227=Paramètres!$F$22,$D227,0),0)</f>
        <v>0</v>
      </c>
      <c r="Q227" s="116">
        <f>IF(MONTH($B227)=9,IF($G227=Paramètres!$F$22,$D227,0),0)</f>
        <v>0</v>
      </c>
      <c r="R227" s="116">
        <f>IF(MONTH($B227)=10,IF($G227=Paramètres!$F$22,$D227,0),0)</f>
        <v>0</v>
      </c>
      <c r="S227" s="116">
        <f>IF(MONTH($B227)=11,IF($G227=Paramètres!$F$22,$D227,0),0)</f>
        <v>0</v>
      </c>
      <c r="T227" s="116">
        <f>IF(MONTH($B227)=30,IF($G227=Paramètres!$F$22,$D227,0),0)</f>
        <v>0</v>
      </c>
      <c r="U227" s="116">
        <f>IF(MONTH($A227)=11,IF($G227=Paramètres!$D$22,$D227,0),0)</f>
        <v>0</v>
      </c>
      <c r="V227" s="116">
        <f>IF(MONTH($A227)=12,IF($G227=Paramètres!$D$22,$D227,0),0)</f>
        <v>0</v>
      </c>
      <c r="W227" s="116">
        <f>IF(MONTH($A227)=2,IF($G227=Paramètres!$D$22,$D227,0),0)</f>
        <v>0</v>
      </c>
      <c r="X227" s="116">
        <f>IF(MONTH($A227)=4,IF($G227=Paramètres!$D$22,$D227,0),0)</f>
        <v>0</v>
      </c>
      <c r="Y227" s="116">
        <f>IF($G227=Paramètres!D$21,$D227,0)</f>
        <v>0</v>
      </c>
      <c r="Z227" s="116">
        <f>IF($G227=Paramètres!D$24,$D227,0)</f>
        <v>0</v>
      </c>
      <c r="AA227" s="116">
        <f>IF($G227=Paramètres!D$23,$D227,0)</f>
        <v>0</v>
      </c>
      <c r="AB227" s="116">
        <f>IF($G227=Paramètres!D$25,$D227,0)</f>
        <v>0</v>
      </c>
      <c r="AC227" s="116">
        <f>IF($G227=Paramètres!D$26,$D227,0)</f>
        <v>0</v>
      </c>
      <c r="AD227" s="116">
        <f>IF($G227=Paramètres!D$27,$D227,0)</f>
        <v>0</v>
      </c>
      <c r="AE227" s="116">
        <f>IF($G227=Paramètres!D$28,$D227,0)</f>
        <v>0</v>
      </c>
      <c r="AF227" s="116">
        <f>IF($G227=Paramètres!D$29,$D227,0)</f>
        <v>0</v>
      </c>
      <c r="AG227" s="116">
        <f>IF($G227=Paramètres!E$21,$D227,0)</f>
        <v>0</v>
      </c>
      <c r="AH227" s="116">
        <f>IF($G227=Paramètres!E$22,$D227,0)</f>
        <v>0</v>
      </c>
      <c r="AI227" s="116">
        <f>IF($G227=Paramètres!E$23,$D227,0)</f>
        <v>0</v>
      </c>
      <c r="AJ227" s="116">
        <f>IF($G227=Paramètres!E$24,$D227,0)</f>
        <v>0</v>
      </c>
      <c r="AK227" s="116">
        <f>IF($G227=Paramètres!E$25,$D227,0)</f>
        <v>0</v>
      </c>
      <c r="AL227" s="116">
        <f>IF($G227=Paramètres!F$21,$D227,0)</f>
        <v>0</v>
      </c>
      <c r="AM227" s="116">
        <f>IF($G227=Paramètres!F$22,$D227,0)</f>
        <v>0</v>
      </c>
      <c r="AN227" s="116">
        <f>IF($G227=Paramètres!F$23,$D227,0)</f>
        <v>0</v>
      </c>
      <c r="AO227" s="116">
        <f>IF($G227=Paramètres!F$24,$D227,0)</f>
        <v>0</v>
      </c>
      <c r="AP227" s="116">
        <f t="shared" si="114"/>
        <v>0</v>
      </c>
      <c r="AQ227" s="116">
        <f t="shared" si="115"/>
        <v>0</v>
      </c>
      <c r="AR227" s="116">
        <f>IF($G227=Paramètres!I$21,$D227,0)</f>
        <v>0</v>
      </c>
      <c r="AS227" s="116">
        <f>IF($G227=Paramètres!I$22,$D227,0)</f>
        <v>0</v>
      </c>
      <c r="AT227" s="116">
        <f>IF($G227=Paramètres!I$23,$D227,0)</f>
        <v>0</v>
      </c>
      <c r="AU227" s="116">
        <f t="shared" si="116"/>
        <v>0</v>
      </c>
      <c r="AV227" s="116">
        <f t="shared" si="118"/>
        <v>0</v>
      </c>
      <c r="AW227" s="116">
        <f t="shared" si="119"/>
        <v>0</v>
      </c>
      <c r="AX227" s="116">
        <f t="shared" si="120"/>
        <v>0</v>
      </c>
      <c r="AY227" s="116">
        <f t="shared" si="121"/>
        <v>0</v>
      </c>
      <c r="AZ227" s="116">
        <f t="shared" si="122"/>
        <v>0</v>
      </c>
      <c r="BA227" s="116">
        <f t="shared" si="123"/>
        <v>0</v>
      </c>
      <c r="BB227" s="116">
        <f t="shared" si="124"/>
        <v>0</v>
      </c>
      <c r="BC227" s="116">
        <f t="shared" si="125"/>
        <v>0</v>
      </c>
      <c r="BD227" s="116">
        <f t="shared" si="126"/>
        <v>0</v>
      </c>
      <c r="BE227" s="116">
        <f t="shared" si="127"/>
        <v>0</v>
      </c>
      <c r="BF227" s="116">
        <f t="shared" si="128"/>
        <v>0</v>
      </c>
      <c r="BG227" s="116">
        <f t="shared" si="129"/>
        <v>0</v>
      </c>
      <c r="BH227" s="116">
        <f t="shared" si="130"/>
        <v>0</v>
      </c>
      <c r="BI227" s="116">
        <f t="shared" si="131"/>
        <v>0</v>
      </c>
      <c r="BJ227" s="116">
        <f t="shared" si="132"/>
        <v>0</v>
      </c>
      <c r="BK227" s="116">
        <f t="shared" si="133"/>
        <v>0</v>
      </c>
      <c r="BL227" s="116">
        <f t="shared" si="134"/>
        <v>0</v>
      </c>
      <c r="BM227" s="116">
        <f t="shared" si="135"/>
        <v>0</v>
      </c>
      <c r="BN227" s="116">
        <f t="shared" si="136"/>
        <v>0</v>
      </c>
      <c r="BO227" s="116">
        <f t="shared" si="137"/>
        <v>0</v>
      </c>
      <c r="BP227" s="116">
        <f t="shared" si="138"/>
        <v>0</v>
      </c>
      <c r="BQ227" s="116">
        <f t="shared" si="139"/>
        <v>0</v>
      </c>
      <c r="BR227" s="116">
        <f t="shared" si="140"/>
        <v>0</v>
      </c>
      <c r="BS227" s="116">
        <f t="shared" si="141"/>
        <v>0</v>
      </c>
    </row>
    <row r="228" spans="6:71">
      <c r="F228" s="109"/>
      <c r="J228" s="110" t="str">
        <f t="shared" si="117"/>
        <v>Transferts</v>
      </c>
      <c r="K228" s="116">
        <f>IF(MONTH($B228)=1,IF($G228=Paramètres!F$22,$D228,0),0)</f>
        <v>0</v>
      </c>
      <c r="L228" s="116">
        <f>IF(MONTH($B228)=2,IF($G228=Paramètres!$F$22,$D228,0),0)</f>
        <v>0</v>
      </c>
      <c r="M228" s="116">
        <f>IF(MONTH($B228)=3,IF($G228=Paramètres!$F$22,$D228,0),0)</f>
        <v>0</v>
      </c>
      <c r="N228" s="116">
        <f>IF(MONTH($B228)=4,IF($G228=Paramètres!$F$22,$D228,0),0)</f>
        <v>0</v>
      </c>
      <c r="O228" s="116">
        <f>IF(MONTH($B228)=5,IF($G228=Paramètres!$F$22,$D228,0),0)</f>
        <v>0</v>
      </c>
      <c r="P228" s="116">
        <f>IF(MONTH($B228)=6,IF($G228=Paramètres!$F$22,$D228,0),0)</f>
        <v>0</v>
      </c>
      <c r="Q228" s="116">
        <f>IF(MONTH($B228)=9,IF($G228=Paramètres!$F$22,$D228,0),0)</f>
        <v>0</v>
      </c>
      <c r="R228" s="116">
        <f>IF(MONTH($B228)=10,IF($G228=Paramètres!$F$22,$D228,0),0)</f>
        <v>0</v>
      </c>
      <c r="S228" s="116">
        <f>IF(MONTH($B228)=11,IF($G228=Paramètres!$F$22,$D228,0),0)</f>
        <v>0</v>
      </c>
      <c r="T228" s="116">
        <f>IF(MONTH($B228)=30,IF($G228=Paramètres!$F$22,$D228,0),0)</f>
        <v>0</v>
      </c>
      <c r="U228" s="116">
        <f>IF(MONTH($A228)=11,IF($G228=Paramètres!$D$22,$D228,0),0)</f>
        <v>0</v>
      </c>
      <c r="V228" s="116">
        <f>IF(MONTH($A228)=12,IF($G228=Paramètres!$D$22,$D228,0),0)</f>
        <v>0</v>
      </c>
      <c r="W228" s="116">
        <f>IF(MONTH($A228)=2,IF($G228=Paramètres!$D$22,$D228,0),0)</f>
        <v>0</v>
      </c>
      <c r="X228" s="116">
        <f>IF(MONTH($A228)=4,IF($G228=Paramètres!$D$22,$D228,0),0)</f>
        <v>0</v>
      </c>
      <c r="Y228" s="116">
        <f>IF($G228=Paramètres!D$21,$D228,0)</f>
        <v>0</v>
      </c>
      <c r="Z228" s="116">
        <f>IF($G228=Paramètres!D$24,$D228,0)</f>
        <v>0</v>
      </c>
      <c r="AA228" s="116">
        <f>IF($G228=Paramètres!D$23,$D228,0)</f>
        <v>0</v>
      </c>
      <c r="AB228" s="116">
        <f>IF($G228=Paramètres!D$25,$D228,0)</f>
        <v>0</v>
      </c>
      <c r="AC228" s="116">
        <f>IF($G228=Paramètres!D$26,$D228,0)</f>
        <v>0</v>
      </c>
      <c r="AD228" s="116">
        <f>IF($G228=Paramètres!D$27,$D228,0)</f>
        <v>0</v>
      </c>
      <c r="AE228" s="116">
        <f>IF($G228=Paramètres!D$28,$D228,0)</f>
        <v>0</v>
      </c>
      <c r="AF228" s="116">
        <f>IF($G228=Paramètres!D$29,$D228,0)</f>
        <v>0</v>
      </c>
      <c r="AG228" s="116">
        <f>IF($G228=Paramètres!E$21,$D228,0)</f>
        <v>0</v>
      </c>
      <c r="AH228" s="116">
        <f>IF($G228=Paramètres!E$22,$D228,0)</f>
        <v>0</v>
      </c>
      <c r="AI228" s="116">
        <f>IF($G228=Paramètres!E$23,$D228,0)</f>
        <v>0</v>
      </c>
      <c r="AJ228" s="116">
        <f>IF($G228=Paramètres!E$24,$D228,0)</f>
        <v>0</v>
      </c>
      <c r="AK228" s="116">
        <f>IF($G228=Paramètres!E$25,$D228,0)</f>
        <v>0</v>
      </c>
      <c r="AL228" s="116">
        <f>IF($G228=Paramètres!F$21,$D228,0)</f>
        <v>0</v>
      </c>
      <c r="AM228" s="116">
        <f>IF($G228=Paramètres!F$22,$D228,0)</f>
        <v>0</v>
      </c>
      <c r="AN228" s="116">
        <f>IF($G228=Paramètres!F$23,$D228,0)</f>
        <v>0</v>
      </c>
      <c r="AO228" s="116">
        <f>IF($G228=Paramètres!F$24,$D228,0)</f>
        <v>0</v>
      </c>
      <c r="AP228" s="116">
        <f t="shared" si="114"/>
        <v>0</v>
      </c>
      <c r="AQ228" s="116">
        <f t="shared" si="115"/>
        <v>0</v>
      </c>
      <c r="AR228" s="116">
        <f>IF($G228=Paramètres!I$21,$D228,0)</f>
        <v>0</v>
      </c>
      <c r="AS228" s="116">
        <f>IF($G228=Paramètres!I$22,$D228,0)</f>
        <v>0</v>
      </c>
      <c r="AT228" s="116">
        <f>IF($G228=Paramètres!I$23,$D228,0)</f>
        <v>0</v>
      </c>
      <c r="AU228" s="116">
        <f t="shared" si="116"/>
        <v>0</v>
      </c>
      <c r="AV228" s="116">
        <f t="shared" si="118"/>
        <v>0</v>
      </c>
      <c r="AW228" s="116">
        <f t="shared" si="119"/>
        <v>0</v>
      </c>
      <c r="AX228" s="116">
        <f t="shared" si="120"/>
        <v>0</v>
      </c>
      <c r="AY228" s="116">
        <f t="shared" si="121"/>
        <v>0</v>
      </c>
      <c r="AZ228" s="116">
        <f t="shared" si="122"/>
        <v>0</v>
      </c>
      <c r="BA228" s="116">
        <f t="shared" si="123"/>
        <v>0</v>
      </c>
      <c r="BB228" s="116">
        <f t="shared" si="124"/>
        <v>0</v>
      </c>
      <c r="BC228" s="116">
        <f t="shared" si="125"/>
        <v>0</v>
      </c>
      <c r="BD228" s="116">
        <f t="shared" si="126"/>
        <v>0</v>
      </c>
      <c r="BE228" s="116">
        <f t="shared" si="127"/>
        <v>0</v>
      </c>
      <c r="BF228" s="116">
        <f t="shared" si="128"/>
        <v>0</v>
      </c>
      <c r="BG228" s="116">
        <f t="shared" si="129"/>
        <v>0</v>
      </c>
      <c r="BH228" s="116">
        <f t="shared" si="130"/>
        <v>0</v>
      </c>
      <c r="BI228" s="116">
        <f t="shared" si="131"/>
        <v>0</v>
      </c>
      <c r="BJ228" s="116">
        <f t="shared" si="132"/>
        <v>0</v>
      </c>
      <c r="BK228" s="116">
        <f t="shared" si="133"/>
        <v>0</v>
      </c>
      <c r="BL228" s="116">
        <f t="shared" si="134"/>
        <v>0</v>
      </c>
      <c r="BM228" s="116">
        <f t="shared" si="135"/>
        <v>0</v>
      </c>
      <c r="BN228" s="116">
        <f t="shared" si="136"/>
        <v>0</v>
      </c>
      <c r="BO228" s="116">
        <f t="shared" si="137"/>
        <v>0</v>
      </c>
      <c r="BP228" s="116">
        <f t="shared" si="138"/>
        <v>0</v>
      </c>
      <c r="BQ228" s="116">
        <f t="shared" si="139"/>
        <v>0</v>
      </c>
      <c r="BR228" s="116">
        <f t="shared" si="140"/>
        <v>0</v>
      </c>
      <c r="BS228" s="116">
        <f t="shared" si="141"/>
        <v>0</v>
      </c>
    </row>
    <row r="229" spans="6:71">
      <c r="F229" s="109"/>
      <c r="J229" s="110" t="str">
        <f t="shared" si="117"/>
        <v>Transferts</v>
      </c>
      <c r="K229" s="116">
        <f>IF(MONTH($B229)=1,IF($G229=Paramètres!F$22,$D229,0),0)</f>
        <v>0</v>
      </c>
      <c r="L229" s="116">
        <f>IF(MONTH($B229)=2,IF($G229=Paramètres!$F$22,$D229,0),0)</f>
        <v>0</v>
      </c>
      <c r="M229" s="116">
        <f>IF(MONTH($B229)=3,IF($G229=Paramètres!$F$22,$D229,0),0)</f>
        <v>0</v>
      </c>
      <c r="N229" s="116">
        <f>IF(MONTH($B229)=4,IF($G229=Paramètres!$F$22,$D229,0),0)</f>
        <v>0</v>
      </c>
      <c r="O229" s="116">
        <f>IF(MONTH($B229)=5,IF($G229=Paramètres!$F$22,$D229,0),0)</f>
        <v>0</v>
      </c>
      <c r="P229" s="116">
        <f>IF(MONTH($B229)=6,IF($G229=Paramètres!$F$22,$D229,0),0)</f>
        <v>0</v>
      </c>
      <c r="Q229" s="116">
        <f>IF(MONTH($B229)=9,IF($G229=Paramètres!$F$22,$D229,0),0)</f>
        <v>0</v>
      </c>
      <c r="R229" s="116">
        <f>IF(MONTH($B229)=10,IF($G229=Paramètres!$F$22,$D229,0),0)</f>
        <v>0</v>
      </c>
      <c r="S229" s="116">
        <f>IF(MONTH($B229)=11,IF($G229=Paramètres!$F$22,$D229,0),0)</f>
        <v>0</v>
      </c>
      <c r="T229" s="116">
        <f>IF(MONTH($B229)=30,IF($G229=Paramètres!$F$22,$D229,0),0)</f>
        <v>0</v>
      </c>
      <c r="U229" s="116">
        <f>IF(MONTH($A229)=11,IF($G229=Paramètres!$D$22,$D229,0),0)</f>
        <v>0</v>
      </c>
      <c r="V229" s="116">
        <f>IF(MONTH($A229)=12,IF($G229=Paramètres!$D$22,$D229,0),0)</f>
        <v>0</v>
      </c>
      <c r="W229" s="116">
        <f>IF(MONTH($A229)=2,IF($G229=Paramètres!$D$22,$D229,0),0)</f>
        <v>0</v>
      </c>
      <c r="X229" s="116">
        <f>IF(MONTH($A229)=4,IF($G229=Paramètres!$D$22,$D229,0),0)</f>
        <v>0</v>
      </c>
      <c r="Y229" s="116">
        <f>IF($G229=Paramètres!D$21,$D229,0)</f>
        <v>0</v>
      </c>
      <c r="Z229" s="116">
        <f>IF($G229=Paramètres!D$24,$D229,0)</f>
        <v>0</v>
      </c>
      <c r="AA229" s="116">
        <f>IF($G229=Paramètres!D$23,$D229,0)</f>
        <v>0</v>
      </c>
      <c r="AB229" s="116">
        <f>IF($G229=Paramètres!D$25,$D229,0)</f>
        <v>0</v>
      </c>
      <c r="AC229" s="116">
        <f>IF($G229=Paramètres!D$26,$D229,0)</f>
        <v>0</v>
      </c>
      <c r="AD229" s="116">
        <f>IF($G229=Paramètres!D$27,$D229,0)</f>
        <v>0</v>
      </c>
      <c r="AE229" s="116">
        <f>IF($G229=Paramètres!D$28,$D229,0)</f>
        <v>0</v>
      </c>
      <c r="AF229" s="116">
        <f>IF($G229=Paramètres!D$29,$D229,0)</f>
        <v>0</v>
      </c>
      <c r="AG229" s="116">
        <f>IF($G229=Paramètres!E$21,$D229,0)</f>
        <v>0</v>
      </c>
      <c r="AH229" s="116">
        <f>IF($G229=Paramètres!E$22,$D229,0)</f>
        <v>0</v>
      </c>
      <c r="AI229" s="116">
        <f>IF($G229=Paramètres!E$23,$D229,0)</f>
        <v>0</v>
      </c>
      <c r="AJ229" s="116">
        <f>IF($G229=Paramètres!E$24,$D229,0)</f>
        <v>0</v>
      </c>
      <c r="AK229" s="116">
        <f>IF($G229=Paramètres!E$25,$D229,0)</f>
        <v>0</v>
      </c>
      <c r="AL229" s="116">
        <f>IF($G229=Paramètres!F$21,$D229,0)</f>
        <v>0</v>
      </c>
      <c r="AM229" s="116">
        <f>IF($G229=Paramètres!F$22,$D229,0)</f>
        <v>0</v>
      </c>
      <c r="AN229" s="116">
        <f>IF($G229=Paramètres!F$23,$D229,0)</f>
        <v>0</v>
      </c>
      <c r="AO229" s="116">
        <f>IF($G229=Paramètres!F$24,$D229,0)</f>
        <v>0</v>
      </c>
      <c r="AP229" s="116">
        <f t="shared" si="114"/>
        <v>0</v>
      </c>
      <c r="AQ229" s="116">
        <f t="shared" si="115"/>
        <v>0</v>
      </c>
      <c r="AR229" s="116">
        <f>IF($G229=Paramètres!I$21,$D229,0)</f>
        <v>0</v>
      </c>
      <c r="AS229" s="116">
        <f>IF($G229=Paramètres!I$22,$D229,0)</f>
        <v>0</v>
      </c>
      <c r="AT229" s="116">
        <f>IF($G229=Paramètres!I$23,$D229,0)</f>
        <v>0</v>
      </c>
      <c r="AU229" s="116">
        <f t="shared" si="116"/>
        <v>0</v>
      </c>
      <c r="AV229" s="116">
        <f t="shared" si="118"/>
        <v>0</v>
      </c>
      <c r="AW229" s="116">
        <f t="shared" si="119"/>
        <v>0</v>
      </c>
      <c r="AX229" s="116">
        <f t="shared" si="120"/>
        <v>0</v>
      </c>
      <c r="AY229" s="116">
        <f t="shared" si="121"/>
        <v>0</v>
      </c>
      <c r="AZ229" s="116">
        <f t="shared" si="122"/>
        <v>0</v>
      </c>
      <c r="BA229" s="116">
        <f t="shared" si="123"/>
        <v>0</v>
      </c>
      <c r="BB229" s="116">
        <f t="shared" si="124"/>
        <v>0</v>
      </c>
      <c r="BC229" s="116">
        <f t="shared" si="125"/>
        <v>0</v>
      </c>
      <c r="BD229" s="116">
        <f t="shared" si="126"/>
        <v>0</v>
      </c>
      <c r="BE229" s="116">
        <f t="shared" si="127"/>
        <v>0</v>
      </c>
      <c r="BF229" s="116">
        <f t="shared" si="128"/>
        <v>0</v>
      </c>
      <c r="BG229" s="116">
        <f t="shared" si="129"/>
        <v>0</v>
      </c>
      <c r="BH229" s="116">
        <f t="shared" si="130"/>
        <v>0</v>
      </c>
      <c r="BI229" s="116">
        <f t="shared" si="131"/>
        <v>0</v>
      </c>
      <c r="BJ229" s="116">
        <f t="shared" si="132"/>
        <v>0</v>
      </c>
      <c r="BK229" s="116">
        <f t="shared" si="133"/>
        <v>0</v>
      </c>
      <c r="BL229" s="116">
        <f t="shared" si="134"/>
        <v>0</v>
      </c>
      <c r="BM229" s="116">
        <f t="shared" si="135"/>
        <v>0</v>
      </c>
      <c r="BN229" s="116">
        <f t="shared" si="136"/>
        <v>0</v>
      </c>
      <c r="BO229" s="116">
        <f t="shared" si="137"/>
        <v>0</v>
      </c>
      <c r="BP229" s="116">
        <f t="shared" si="138"/>
        <v>0</v>
      </c>
      <c r="BQ229" s="116">
        <f t="shared" si="139"/>
        <v>0</v>
      </c>
      <c r="BR229" s="116">
        <f t="shared" si="140"/>
        <v>0</v>
      </c>
      <c r="BS229" s="116">
        <f t="shared" si="141"/>
        <v>0</v>
      </c>
    </row>
    <row r="230" spans="6:71">
      <c r="F230" s="109"/>
      <c r="J230" s="110" t="str">
        <f t="shared" si="117"/>
        <v>Transferts</v>
      </c>
      <c r="K230" s="116">
        <f>IF(MONTH($B230)=1,IF($G230=Paramètres!F$22,$D230,0),0)</f>
        <v>0</v>
      </c>
      <c r="L230" s="116">
        <f>IF(MONTH($B230)=2,IF($G230=Paramètres!$F$22,$D230,0),0)</f>
        <v>0</v>
      </c>
      <c r="M230" s="116">
        <f>IF(MONTH($B230)=3,IF($G230=Paramètres!$F$22,$D230,0),0)</f>
        <v>0</v>
      </c>
      <c r="N230" s="116">
        <f>IF(MONTH($B230)=4,IF($G230=Paramètres!$F$22,$D230,0),0)</f>
        <v>0</v>
      </c>
      <c r="O230" s="116">
        <f>IF(MONTH($B230)=5,IF($G230=Paramètres!$F$22,$D230,0),0)</f>
        <v>0</v>
      </c>
      <c r="P230" s="116">
        <f>IF(MONTH($B230)=6,IF($G230=Paramètres!$F$22,$D230,0),0)</f>
        <v>0</v>
      </c>
      <c r="Q230" s="116">
        <f>IF(MONTH($B230)=9,IF($G230=Paramètres!$F$22,$D230,0),0)</f>
        <v>0</v>
      </c>
      <c r="R230" s="116">
        <f>IF(MONTH($B230)=10,IF($G230=Paramètres!$F$22,$D230,0),0)</f>
        <v>0</v>
      </c>
      <c r="S230" s="116">
        <f>IF(MONTH($B230)=11,IF($G230=Paramètres!$F$22,$D230,0),0)</f>
        <v>0</v>
      </c>
      <c r="T230" s="116">
        <f>IF(MONTH($B230)=30,IF($G230=Paramètres!$F$22,$D230,0),0)</f>
        <v>0</v>
      </c>
      <c r="U230" s="116">
        <f>IF(MONTH($A230)=11,IF($G230=Paramètres!$D$22,$D230,0),0)</f>
        <v>0</v>
      </c>
      <c r="V230" s="116">
        <f>IF(MONTH($A230)=12,IF($G230=Paramètres!$D$22,$D230,0),0)</f>
        <v>0</v>
      </c>
      <c r="W230" s="116">
        <f>IF(MONTH($A230)=2,IF($G230=Paramètres!$D$22,$D230,0),0)</f>
        <v>0</v>
      </c>
      <c r="X230" s="116">
        <f>IF(MONTH($A230)=4,IF($G230=Paramètres!$D$22,$D230,0),0)</f>
        <v>0</v>
      </c>
      <c r="Y230" s="116">
        <f>IF($G230=Paramètres!D$21,$D230,0)</f>
        <v>0</v>
      </c>
      <c r="Z230" s="116">
        <f>IF($G230=Paramètres!D$24,$D230,0)</f>
        <v>0</v>
      </c>
      <c r="AA230" s="116">
        <f>IF($G230=Paramètres!D$23,$D230,0)</f>
        <v>0</v>
      </c>
      <c r="AB230" s="116">
        <f>IF($G230=Paramètres!D$25,$D230,0)</f>
        <v>0</v>
      </c>
      <c r="AC230" s="116">
        <f>IF($G230=Paramètres!D$26,$D230,0)</f>
        <v>0</v>
      </c>
      <c r="AD230" s="116">
        <f>IF($G230=Paramètres!D$27,$D230,0)</f>
        <v>0</v>
      </c>
      <c r="AE230" s="116">
        <f>IF($G230=Paramètres!D$28,$D230,0)</f>
        <v>0</v>
      </c>
      <c r="AF230" s="116">
        <f>IF($G230=Paramètres!D$29,$D230,0)</f>
        <v>0</v>
      </c>
      <c r="AG230" s="116">
        <f>IF($G230=Paramètres!E$21,$D230,0)</f>
        <v>0</v>
      </c>
      <c r="AH230" s="116">
        <f>IF($G230=Paramètres!E$22,$D230,0)</f>
        <v>0</v>
      </c>
      <c r="AI230" s="116">
        <f>IF($G230=Paramètres!E$23,$D230,0)</f>
        <v>0</v>
      </c>
      <c r="AJ230" s="116">
        <f>IF($G230=Paramètres!E$24,$D230,0)</f>
        <v>0</v>
      </c>
      <c r="AK230" s="116">
        <f>IF($G230=Paramètres!E$25,$D230,0)</f>
        <v>0</v>
      </c>
      <c r="AL230" s="116">
        <f>IF($G230=Paramètres!F$21,$D230,0)</f>
        <v>0</v>
      </c>
      <c r="AM230" s="116">
        <f>IF($G230=Paramètres!F$22,$D230,0)</f>
        <v>0</v>
      </c>
      <c r="AN230" s="116">
        <f>IF($G230=Paramètres!F$23,$D230,0)</f>
        <v>0</v>
      </c>
      <c r="AO230" s="116">
        <f>IF($G230=Paramètres!F$24,$D230,0)</f>
        <v>0</v>
      </c>
      <c r="AP230" s="116">
        <f t="shared" si="114"/>
        <v>0</v>
      </c>
      <c r="AQ230" s="116">
        <f t="shared" si="115"/>
        <v>0</v>
      </c>
      <c r="AR230" s="116">
        <f>IF($G230=Paramètres!I$21,$D230,0)</f>
        <v>0</v>
      </c>
      <c r="AS230" s="116">
        <f>IF($G230=Paramètres!I$22,$D230,0)</f>
        <v>0</v>
      </c>
      <c r="AT230" s="116">
        <f>IF($G230=Paramètres!I$23,$D230,0)</f>
        <v>0</v>
      </c>
      <c r="AU230" s="116">
        <f t="shared" si="116"/>
        <v>0</v>
      </c>
      <c r="AV230" s="116">
        <f t="shared" si="118"/>
        <v>0</v>
      </c>
      <c r="AW230" s="116">
        <f t="shared" si="119"/>
        <v>0</v>
      </c>
      <c r="AX230" s="116">
        <f t="shared" si="120"/>
        <v>0</v>
      </c>
      <c r="AY230" s="116">
        <f t="shared" si="121"/>
        <v>0</v>
      </c>
      <c r="AZ230" s="116">
        <f t="shared" si="122"/>
        <v>0</v>
      </c>
      <c r="BA230" s="116">
        <f t="shared" si="123"/>
        <v>0</v>
      </c>
      <c r="BB230" s="116">
        <f t="shared" si="124"/>
        <v>0</v>
      </c>
      <c r="BC230" s="116">
        <f t="shared" si="125"/>
        <v>0</v>
      </c>
      <c r="BD230" s="116">
        <f t="shared" si="126"/>
        <v>0</v>
      </c>
      <c r="BE230" s="116">
        <f t="shared" si="127"/>
        <v>0</v>
      </c>
      <c r="BF230" s="116">
        <f t="shared" si="128"/>
        <v>0</v>
      </c>
      <c r="BG230" s="116">
        <f t="shared" si="129"/>
        <v>0</v>
      </c>
      <c r="BH230" s="116">
        <f t="shared" si="130"/>
        <v>0</v>
      </c>
      <c r="BI230" s="116">
        <f t="shared" si="131"/>
        <v>0</v>
      </c>
      <c r="BJ230" s="116">
        <f t="shared" si="132"/>
        <v>0</v>
      </c>
      <c r="BK230" s="116">
        <f t="shared" si="133"/>
        <v>0</v>
      </c>
      <c r="BL230" s="116">
        <f t="shared" si="134"/>
        <v>0</v>
      </c>
      <c r="BM230" s="116">
        <f t="shared" si="135"/>
        <v>0</v>
      </c>
      <c r="BN230" s="116">
        <f t="shared" si="136"/>
        <v>0</v>
      </c>
      <c r="BO230" s="116">
        <f t="shared" si="137"/>
        <v>0</v>
      </c>
      <c r="BP230" s="116">
        <f t="shared" si="138"/>
        <v>0</v>
      </c>
      <c r="BQ230" s="116">
        <f t="shared" si="139"/>
        <v>0</v>
      </c>
      <c r="BR230" s="116">
        <f t="shared" si="140"/>
        <v>0</v>
      </c>
      <c r="BS230" s="116">
        <f t="shared" si="141"/>
        <v>0</v>
      </c>
    </row>
    <row r="231" spans="6:71">
      <c r="F231" s="109"/>
      <c r="J231" s="110" t="str">
        <f t="shared" si="117"/>
        <v>Transferts</v>
      </c>
      <c r="K231" s="116">
        <f>IF(MONTH($B231)=1,IF($G231=Paramètres!F$22,$D231,0),0)</f>
        <v>0</v>
      </c>
      <c r="L231" s="116">
        <f>IF(MONTH($B231)=2,IF($G231=Paramètres!$F$22,$D231,0),0)</f>
        <v>0</v>
      </c>
      <c r="M231" s="116">
        <f>IF(MONTH($B231)=3,IF($G231=Paramètres!$F$22,$D231,0),0)</f>
        <v>0</v>
      </c>
      <c r="N231" s="116">
        <f>IF(MONTH($B231)=4,IF($G231=Paramètres!$F$22,$D231,0),0)</f>
        <v>0</v>
      </c>
      <c r="O231" s="116">
        <f>IF(MONTH($B231)=5,IF($G231=Paramètres!$F$22,$D231,0),0)</f>
        <v>0</v>
      </c>
      <c r="P231" s="116">
        <f>IF(MONTH($B231)=6,IF($G231=Paramètres!$F$22,$D231,0),0)</f>
        <v>0</v>
      </c>
      <c r="Q231" s="116">
        <f>IF(MONTH($B231)=9,IF($G231=Paramètres!$F$22,$D231,0),0)</f>
        <v>0</v>
      </c>
      <c r="R231" s="116">
        <f>IF(MONTH($B231)=10,IF($G231=Paramètres!$F$22,$D231,0),0)</f>
        <v>0</v>
      </c>
      <c r="S231" s="116">
        <f>IF(MONTH($B231)=11,IF($G231=Paramètres!$F$22,$D231,0),0)</f>
        <v>0</v>
      </c>
      <c r="T231" s="116">
        <f>IF(MONTH($B231)=30,IF($G231=Paramètres!$F$22,$D231,0),0)</f>
        <v>0</v>
      </c>
      <c r="U231" s="116">
        <f>IF(MONTH($A231)=11,IF($G231=Paramètres!$D$22,$D231,0),0)</f>
        <v>0</v>
      </c>
      <c r="V231" s="116">
        <f>IF(MONTH($A231)=12,IF($G231=Paramètres!$D$22,$D231,0),0)</f>
        <v>0</v>
      </c>
      <c r="W231" s="116">
        <f>IF(MONTH($A231)=2,IF($G231=Paramètres!$D$22,$D231,0),0)</f>
        <v>0</v>
      </c>
      <c r="X231" s="116">
        <f>IF(MONTH($A231)=4,IF($G231=Paramètres!$D$22,$D231,0),0)</f>
        <v>0</v>
      </c>
      <c r="Y231" s="116">
        <f>IF($G231=Paramètres!D$21,$D231,0)</f>
        <v>0</v>
      </c>
      <c r="Z231" s="116">
        <f>IF($G231=Paramètres!D$24,$D231,0)</f>
        <v>0</v>
      </c>
      <c r="AA231" s="116">
        <f>IF($G231=Paramètres!D$23,$D231,0)</f>
        <v>0</v>
      </c>
      <c r="AB231" s="116">
        <f>IF($G231=Paramètres!D$25,$D231,0)</f>
        <v>0</v>
      </c>
      <c r="AC231" s="116">
        <f>IF($G231=Paramètres!D$26,$D231,0)</f>
        <v>0</v>
      </c>
      <c r="AD231" s="116">
        <f>IF($G231=Paramètres!D$27,$D231,0)</f>
        <v>0</v>
      </c>
      <c r="AE231" s="116">
        <f>IF($G231=Paramètres!D$28,$D231,0)</f>
        <v>0</v>
      </c>
      <c r="AF231" s="116">
        <f>IF($G231=Paramètres!D$29,$D231,0)</f>
        <v>0</v>
      </c>
      <c r="AG231" s="116">
        <f>IF($G231=Paramètres!E$21,$D231,0)</f>
        <v>0</v>
      </c>
      <c r="AH231" s="116">
        <f>IF($G231=Paramètres!E$22,$D231,0)</f>
        <v>0</v>
      </c>
      <c r="AI231" s="116">
        <f>IF($G231=Paramètres!E$23,$D231,0)</f>
        <v>0</v>
      </c>
      <c r="AJ231" s="116">
        <f>IF($G231=Paramètres!E$24,$D231,0)</f>
        <v>0</v>
      </c>
      <c r="AK231" s="116">
        <f>IF($G231=Paramètres!E$25,$D231,0)</f>
        <v>0</v>
      </c>
      <c r="AL231" s="116">
        <f>IF($G231=Paramètres!F$21,$D231,0)</f>
        <v>0</v>
      </c>
      <c r="AM231" s="116">
        <f>IF($G231=Paramètres!F$22,$D231,0)</f>
        <v>0</v>
      </c>
      <c r="AN231" s="116">
        <f>IF($G231=Paramètres!F$23,$D231,0)</f>
        <v>0</v>
      </c>
      <c r="AO231" s="116">
        <f>IF($G231=Paramètres!F$24,$D231,0)</f>
        <v>0</v>
      </c>
      <c r="AP231" s="116">
        <f t="shared" si="114"/>
        <v>0</v>
      </c>
      <c r="AQ231" s="116">
        <f t="shared" si="115"/>
        <v>0</v>
      </c>
      <c r="AR231" s="116">
        <f>IF($G231=Paramètres!I$21,$D231,0)</f>
        <v>0</v>
      </c>
      <c r="AS231" s="116">
        <f>IF($G231=Paramètres!I$22,$D231,0)</f>
        <v>0</v>
      </c>
      <c r="AT231" s="116">
        <f>IF($G231=Paramètres!I$23,$D231,0)</f>
        <v>0</v>
      </c>
      <c r="AU231" s="116">
        <f t="shared" si="116"/>
        <v>0</v>
      </c>
      <c r="AV231" s="116">
        <f t="shared" si="118"/>
        <v>0</v>
      </c>
      <c r="AW231" s="116">
        <f t="shared" si="119"/>
        <v>0</v>
      </c>
      <c r="AX231" s="116">
        <f t="shared" si="120"/>
        <v>0</v>
      </c>
      <c r="AY231" s="116">
        <f t="shared" si="121"/>
        <v>0</v>
      </c>
      <c r="AZ231" s="116">
        <f t="shared" si="122"/>
        <v>0</v>
      </c>
      <c r="BA231" s="116">
        <f t="shared" si="123"/>
        <v>0</v>
      </c>
      <c r="BB231" s="116">
        <f t="shared" si="124"/>
        <v>0</v>
      </c>
      <c r="BC231" s="116">
        <f t="shared" si="125"/>
        <v>0</v>
      </c>
      <c r="BD231" s="116">
        <f t="shared" si="126"/>
        <v>0</v>
      </c>
      <c r="BE231" s="116">
        <f t="shared" si="127"/>
        <v>0</v>
      </c>
      <c r="BF231" s="116">
        <f t="shared" si="128"/>
        <v>0</v>
      </c>
      <c r="BG231" s="116">
        <f t="shared" si="129"/>
        <v>0</v>
      </c>
      <c r="BH231" s="116">
        <f t="shared" si="130"/>
        <v>0</v>
      </c>
      <c r="BI231" s="116">
        <f t="shared" si="131"/>
        <v>0</v>
      </c>
      <c r="BJ231" s="116">
        <f t="shared" si="132"/>
        <v>0</v>
      </c>
      <c r="BK231" s="116">
        <f t="shared" si="133"/>
        <v>0</v>
      </c>
      <c r="BL231" s="116">
        <f t="shared" si="134"/>
        <v>0</v>
      </c>
      <c r="BM231" s="116">
        <f t="shared" si="135"/>
        <v>0</v>
      </c>
      <c r="BN231" s="116">
        <f t="shared" si="136"/>
        <v>0</v>
      </c>
      <c r="BO231" s="116">
        <f t="shared" si="137"/>
        <v>0</v>
      </c>
      <c r="BP231" s="116">
        <f t="shared" si="138"/>
        <v>0</v>
      </c>
      <c r="BQ231" s="116">
        <f t="shared" si="139"/>
        <v>0</v>
      </c>
      <c r="BR231" s="116">
        <f t="shared" si="140"/>
        <v>0</v>
      </c>
      <c r="BS231" s="116">
        <f t="shared" si="141"/>
        <v>0</v>
      </c>
    </row>
    <row r="232" spans="6:71">
      <c r="F232" s="109"/>
      <c r="J232" s="110" t="str">
        <f t="shared" si="117"/>
        <v>Transferts</v>
      </c>
      <c r="K232" s="116">
        <f>IF(MONTH($B232)=1,IF($G232=Paramètres!F$22,$D232,0),0)</f>
        <v>0</v>
      </c>
      <c r="L232" s="116">
        <f>IF(MONTH($B232)=2,IF($G232=Paramètres!$F$22,$D232,0),0)</f>
        <v>0</v>
      </c>
      <c r="M232" s="116">
        <f>IF(MONTH($B232)=3,IF($G232=Paramètres!$F$22,$D232,0),0)</f>
        <v>0</v>
      </c>
      <c r="N232" s="116">
        <f>IF(MONTH($B232)=4,IF($G232=Paramètres!$F$22,$D232,0),0)</f>
        <v>0</v>
      </c>
      <c r="O232" s="116">
        <f>IF(MONTH($B232)=5,IF($G232=Paramètres!$F$22,$D232,0),0)</f>
        <v>0</v>
      </c>
      <c r="P232" s="116">
        <f>IF(MONTH($B232)=6,IF($G232=Paramètres!$F$22,$D232,0),0)</f>
        <v>0</v>
      </c>
      <c r="Q232" s="116">
        <f>IF(MONTH($B232)=9,IF($G232=Paramètres!$F$22,$D232,0),0)</f>
        <v>0</v>
      </c>
      <c r="R232" s="116">
        <f>IF(MONTH($B232)=10,IF($G232=Paramètres!$F$22,$D232,0),0)</f>
        <v>0</v>
      </c>
      <c r="S232" s="116">
        <f>IF(MONTH($B232)=11,IF($G232=Paramètres!$F$22,$D232,0),0)</f>
        <v>0</v>
      </c>
      <c r="T232" s="116">
        <f>IF(MONTH($B232)=30,IF($G232=Paramètres!$F$22,$D232,0),0)</f>
        <v>0</v>
      </c>
      <c r="U232" s="116">
        <f>IF(MONTH($A232)=11,IF($G232=Paramètres!$D$22,$D232,0),0)</f>
        <v>0</v>
      </c>
      <c r="V232" s="116">
        <f>IF(MONTH($A232)=12,IF($G232=Paramètres!$D$22,$D232,0),0)</f>
        <v>0</v>
      </c>
      <c r="W232" s="116">
        <f>IF(MONTH($A232)=2,IF($G232=Paramètres!$D$22,$D232,0),0)</f>
        <v>0</v>
      </c>
      <c r="X232" s="116">
        <f>IF(MONTH($A232)=4,IF($G232=Paramètres!$D$22,$D232,0),0)</f>
        <v>0</v>
      </c>
      <c r="Y232" s="116">
        <f>IF($G232=Paramètres!D$21,$D232,0)</f>
        <v>0</v>
      </c>
      <c r="Z232" s="116">
        <f>IF($G232=Paramètres!D$24,$D232,0)</f>
        <v>0</v>
      </c>
      <c r="AA232" s="116">
        <f>IF($G232=Paramètres!D$23,$D232,0)</f>
        <v>0</v>
      </c>
      <c r="AB232" s="116">
        <f>IF($G232=Paramètres!D$25,$D232,0)</f>
        <v>0</v>
      </c>
      <c r="AC232" s="116">
        <f>IF($G232=Paramètres!D$26,$D232,0)</f>
        <v>0</v>
      </c>
      <c r="AD232" s="116">
        <f>IF($G232=Paramètres!D$27,$D232,0)</f>
        <v>0</v>
      </c>
      <c r="AE232" s="116">
        <f>IF($G232=Paramètres!D$28,$D232,0)</f>
        <v>0</v>
      </c>
      <c r="AF232" s="116">
        <f>IF($G232=Paramètres!D$29,$D232,0)</f>
        <v>0</v>
      </c>
      <c r="AG232" s="116">
        <f>IF($G232=Paramètres!E$21,$D232,0)</f>
        <v>0</v>
      </c>
      <c r="AH232" s="116">
        <f>IF($G232=Paramètres!E$22,$D232,0)</f>
        <v>0</v>
      </c>
      <c r="AI232" s="116">
        <f>IF($G232=Paramètres!E$23,$D232,0)</f>
        <v>0</v>
      </c>
      <c r="AJ232" s="116">
        <f>IF($G232=Paramètres!E$24,$D232,0)</f>
        <v>0</v>
      </c>
      <c r="AK232" s="116">
        <f>IF($G232=Paramètres!E$25,$D232,0)</f>
        <v>0</v>
      </c>
      <c r="AL232" s="116">
        <f>IF($G232=Paramètres!F$21,$D232,0)</f>
        <v>0</v>
      </c>
      <c r="AM232" s="116">
        <f>IF($G232=Paramètres!F$22,$D232,0)</f>
        <v>0</v>
      </c>
      <c r="AN232" s="116">
        <f>IF($G232=Paramètres!F$23,$D232,0)</f>
        <v>0</v>
      </c>
      <c r="AO232" s="116">
        <f>IF($G232=Paramètres!F$24,$D232,0)</f>
        <v>0</v>
      </c>
      <c r="AP232" s="116">
        <f t="shared" si="114"/>
        <v>0</v>
      </c>
      <c r="AQ232" s="116">
        <f t="shared" si="115"/>
        <v>0</v>
      </c>
      <c r="AR232" s="116">
        <f>IF($G232=Paramètres!I$21,$D232,0)</f>
        <v>0</v>
      </c>
      <c r="AS232" s="116">
        <f>IF($G232=Paramètres!I$22,$D232,0)</f>
        <v>0</v>
      </c>
      <c r="AT232" s="116">
        <f>IF($G232=Paramètres!I$23,$D232,0)</f>
        <v>0</v>
      </c>
      <c r="AU232" s="116">
        <f t="shared" si="116"/>
        <v>0</v>
      </c>
      <c r="AV232" s="116">
        <f t="shared" si="118"/>
        <v>0</v>
      </c>
      <c r="AW232" s="116">
        <f t="shared" si="119"/>
        <v>0</v>
      </c>
      <c r="AX232" s="116">
        <f t="shared" si="120"/>
        <v>0</v>
      </c>
      <c r="AY232" s="116">
        <f t="shared" si="121"/>
        <v>0</v>
      </c>
      <c r="AZ232" s="116">
        <f t="shared" si="122"/>
        <v>0</v>
      </c>
      <c r="BA232" s="116">
        <f t="shared" si="123"/>
        <v>0</v>
      </c>
      <c r="BB232" s="116">
        <f t="shared" si="124"/>
        <v>0</v>
      </c>
      <c r="BC232" s="116">
        <f t="shared" si="125"/>
        <v>0</v>
      </c>
      <c r="BD232" s="116">
        <f t="shared" si="126"/>
        <v>0</v>
      </c>
      <c r="BE232" s="116">
        <f t="shared" si="127"/>
        <v>0</v>
      </c>
      <c r="BF232" s="116">
        <f t="shared" si="128"/>
        <v>0</v>
      </c>
      <c r="BG232" s="116">
        <f t="shared" si="129"/>
        <v>0</v>
      </c>
      <c r="BH232" s="116">
        <f t="shared" si="130"/>
        <v>0</v>
      </c>
      <c r="BI232" s="116">
        <f t="shared" si="131"/>
        <v>0</v>
      </c>
      <c r="BJ232" s="116">
        <f t="shared" si="132"/>
        <v>0</v>
      </c>
      <c r="BK232" s="116">
        <f t="shared" si="133"/>
        <v>0</v>
      </c>
      <c r="BL232" s="116">
        <f t="shared" si="134"/>
        <v>0</v>
      </c>
      <c r="BM232" s="116">
        <f t="shared" si="135"/>
        <v>0</v>
      </c>
      <c r="BN232" s="116">
        <f t="shared" si="136"/>
        <v>0</v>
      </c>
      <c r="BO232" s="116">
        <f t="shared" si="137"/>
        <v>0</v>
      </c>
      <c r="BP232" s="116">
        <f t="shared" si="138"/>
        <v>0</v>
      </c>
      <c r="BQ232" s="116">
        <f t="shared" si="139"/>
        <v>0</v>
      </c>
      <c r="BR232" s="116">
        <f t="shared" si="140"/>
        <v>0</v>
      </c>
      <c r="BS232" s="116">
        <f t="shared" si="141"/>
        <v>0</v>
      </c>
    </row>
    <row r="233" spans="6:71">
      <c r="F233" s="109"/>
      <c r="J233" s="110" t="str">
        <f t="shared" si="117"/>
        <v>Transferts</v>
      </c>
      <c r="K233" s="116">
        <f>IF(MONTH($B233)=1,IF($G233=Paramètres!F$22,$D233,0),0)</f>
        <v>0</v>
      </c>
      <c r="L233" s="116">
        <f>IF(MONTH($B233)=2,IF($G233=Paramètres!$F$22,$D233,0),0)</f>
        <v>0</v>
      </c>
      <c r="M233" s="116">
        <f>IF(MONTH($B233)=3,IF($G233=Paramètres!$F$22,$D233,0),0)</f>
        <v>0</v>
      </c>
      <c r="N233" s="116">
        <f>IF(MONTH($B233)=4,IF($G233=Paramètres!$F$22,$D233,0),0)</f>
        <v>0</v>
      </c>
      <c r="O233" s="116">
        <f>IF(MONTH($B233)=5,IF($G233=Paramètres!$F$22,$D233,0),0)</f>
        <v>0</v>
      </c>
      <c r="P233" s="116">
        <f>IF(MONTH($B233)=6,IF($G233=Paramètres!$F$22,$D233,0),0)</f>
        <v>0</v>
      </c>
      <c r="Q233" s="116">
        <f>IF(MONTH($B233)=9,IF($G233=Paramètres!$F$22,$D233,0),0)</f>
        <v>0</v>
      </c>
      <c r="R233" s="116">
        <f>IF(MONTH($B233)=10,IF($G233=Paramètres!$F$22,$D233,0),0)</f>
        <v>0</v>
      </c>
      <c r="S233" s="116">
        <f>IF(MONTH($B233)=11,IF($G233=Paramètres!$F$22,$D233,0),0)</f>
        <v>0</v>
      </c>
      <c r="T233" s="116">
        <f>IF(MONTH($B233)=30,IF($G233=Paramètres!$F$22,$D233,0),0)</f>
        <v>0</v>
      </c>
      <c r="U233" s="116">
        <f>IF(MONTH($A233)=11,IF($G233=Paramètres!$D$22,$D233,0),0)</f>
        <v>0</v>
      </c>
      <c r="V233" s="116">
        <f>IF(MONTH($A233)=12,IF($G233=Paramètres!$D$22,$D233,0),0)</f>
        <v>0</v>
      </c>
      <c r="W233" s="116">
        <f>IF(MONTH($A233)=2,IF($G233=Paramètres!$D$22,$D233,0),0)</f>
        <v>0</v>
      </c>
      <c r="X233" s="116">
        <f>IF(MONTH($A233)=4,IF($G233=Paramètres!$D$22,$D233,0),0)</f>
        <v>0</v>
      </c>
      <c r="Y233" s="116">
        <f>IF($G233=Paramètres!D$21,$D233,0)</f>
        <v>0</v>
      </c>
      <c r="Z233" s="116">
        <f>IF($G233=Paramètres!D$24,$D233,0)</f>
        <v>0</v>
      </c>
      <c r="AA233" s="116">
        <f>IF($G233=Paramètres!D$23,$D233,0)</f>
        <v>0</v>
      </c>
      <c r="AB233" s="116">
        <f>IF($G233=Paramètres!D$25,$D233,0)</f>
        <v>0</v>
      </c>
      <c r="AC233" s="116">
        <f>IF($G233=Paramètres!D$26,$D233,0)</f>
        <v>0</v>
      </c>
      <c r="AD233" s="116">
        <f>IF($G233=Paramètres!D$27,$D233,0)</f>
        <v>0</v>
      </c>
      <c r="AE233" s="116">
        <f>IF($G233=Paramètres!D$28,$D233,0)</f>
        <v>0</v>
      </c>
      <c r="AF233" s="116">
        <f>IF($G233=Paramètres!D$29,$D233,0)</f>
        <v>0</v>
      </c>
      <c r="AG233" s="116">
        <f>IF($G233=Paramètres!E$21,$D233,0)</f>
        <v>0</v>
      </c>
      <c r="AH233" s="116">
        <f>IF($G233=Paramètres!E$22,$D233,0)</f>
        <v>0</v>
      </c>
      <c r="AI233" s="116">
        <f>IF($G233=Paramètres!E$23,$D233,0)</f>
        <v>0</v>
      </c>
      <c r="AJ233" s="116">
        <f>IF($G233=Paramètres!E$24,$D233,0)</f>
        <v>0</v>
      </c>
      <c r="AK233" s="116">
        <f>IF($G233=Paramètres!E$25,$D233,0)</f>
        <v>0</v>
      </c>
      <c r="AL233" s="116">
        <f>IF($G233=Paramètres!F$21,$D233,0)</f>
        <v>0</v>
      </c>
      <c r="AM233" s="116">
        <f>IF($G233=Paramètres!F$22,$D233,0)</f>
        <v>0</v>
      </c>
      <c r="AN233" s="116">
        <f>IF($G233=Paramètres!F$23,$D233,0)</f>
        <v>0</v>
      </c>
      <c r="AO233" s="116">
        <f>IF($G233=Paramètres!F$24,$D233,0)</f>
        <v>0</v>
      </c>
      <c r="AP233" s="116">
        <f t="shared" si="114"/>
        <v>0</v>
      </c>
      <c r="AQ233" s="116">
        <f t="shared" si="115"/>
        <v>0</v>
      </c>
      <c r="AR233" s="116">
        <f>IF($G233=Paramètres!I$21,$D233,0)</f>
        <v>0</v>
      </c>
      <c r="AS233" s="116">
        <f>IF($G233=Paramètres!I$22,$D233,0)</f>
        <v>0</v>
      </c>
      <c r="AT233" s="116">
        <f>IF($G233=Paramètres!I$23,$D233,0)</f>
        <v>0</v>
      </c>
      <c r="AU233" s="116">
        <f t="shared" si="116"/>
        <v>0</v>
      </c>
      <c r="AV233" s="116">
        <f t="shared" si="118"/>
        <v>0</v>
      </c>
      <c r="AW233" s="116">
        <f t="shared" si="119"/>
        <v>0</v>
      </c>
      <c r="AX233" s="116">
        <f t="shared" si="120"/>
        <v>0</v>
      </c>
      <c r="AY233" s="116">
        <f t="shared" si="121"/>
        <v>0</v>
      </c>
      <c r="AZ233" s="116">
        <f t="shared" si="122"/>
        <v>0</v>
      </c>
      <c r="BA233" s="116">
        <f t="shared" si="123"/>
        <v>0</v>
      </c>
      <c r="BB233" s="116">
        <f t="shared" si="124"/>
        <v>0</v>
      </c>
      <c r="BC233" s="116">
        <f t="shared" si="125"/>
        <v>0</v>
      </c>
      <c r="BD233" s="116">
        <f t="shared" si="126"/>
        <v>0</v>
      </c>
      <c r="BE233" s="116">
        <f t="shared" si="127"/>
        <v>0</v>
      </c>
      <c r="BF233" s="116">
        <f t="shared" si="128"/>
        <v>0</v>
      </c>
      <c r="BG233" s="116">
        <f t="shared" si="129"/>
        <v>0</v>
      </c>
      <c r="BH233" s="116">
        <f t="shared" si="130"/>
        <v>0</v>
      </c>
      <c r="BI233" s="116">
        <f t="shared" si="131"/>
        <v>0</v>
      </c>
      <c r="BJ233" s="116">
        <f t="shared" si="132"/>
        <v>0</v>
      </c>
      <c r="BK233" s="116">
        <f t="shared" si="133"/>
        <v>0</v>
      </c>
      <c r="BL233" s="116">
        <f t="shared" si="134"/>
        <v>0</v>
      </c>
      <c r="BM233" s="116">
        <f t="shared" si="135"/>
        <v>0</v>
      </c>
      <c r="BN233" s="116">
        <f t="shared" si="136"/>
        <v>0</v>
      </c>
      <c r="BO233" s="116">
        <f t="shared" si="137"/>
        <v>0</v>
      </c>
      <c r="BP233" s="116">
        <f t="shared" si="138"/>
        <v>0</v>
      </c>
      <c r="BQ233" s="116">
        <f t="shared" si="139"/>
        <v>0</v>
      </c>
      <c r="BR233" s="116">
        <f t="shared" si="140"/>
        <v>0</v>
      </c>
      <c r="BS233" s="116">
        <f t="shared" si="141"/>
        <v>0</v>
      </c>
    </row>
    <row r="234" spans="6:71">
      <c r="F234" s="109"/>
      <c r="J234" s="110" t="str">
        <f t="shared" si="117"/>
        <v>Transferts</v>
      </c>
      <c r="K234" s="116">
        <f>IF(MONTH($B234)=1,IF($G234=Paramètres!F$22,$D234,0),0)</f>
        <v>0</v>
      </c>
      <c r="L234" s="116">
        <f>IF(MONTH($B234)=2,IF($G234=Paramètres!$F$22,$D234,0),0)</f>
        <v>0</v>
      </c>
      <c r="M234" s="116">
        <f>IF(MONTH($B234)=3,IF($G234=Paramètres!$F$22,$D234,0),0)</f>
        <v>0</v>
      </c>
      <c r="N234" s="116">
        <f>IF(MONTH($B234)=4,IF($G234=Paramètres!$F$22,$D234,0),0)</f>
        <v>0</v>
      </c>
      <c r="O234" s="116">
        <f>IF(MONTH($B234)=5,IF($G234=Paramètres!$F$22,$D234,0),0)</f>
        <v>0</v>
      </c>
      <c r="P234" s="116">
        <f>IF(MONTH($B234)=6,IF($G234=Paramètres!$F$22,$D234,0),0)</f>
        <v>0</v>
      </c>
      <c r="Q234" s="116">
        <f>IF(MONTH($B234)=9,IF($G234=Paramètres!$F$22,$D234,0),0)</f>
        <v>0</v>
      </c>
      <c r="R234" s="116">
        <f>IF(MONTH($B234)=10,IF($G234=Paramètres!$F$22,$D234,0),0)</f>
        <v>0</v>
      </c>
      <c r="S234" s="116">
        <f>IF(MONTH($B234)=11,IF($G234=Paramètres!$F$22,$D234,0),0)</f>
        <v>0</v>
      </c>
      <c r="T234" s="116">
        <f>IF(MONTH($B234)=30,IF($G234=Paramètres!$F$22,$D234,0),0)</f>
        <v>0</v>
      </c>
      <c r="U234" s="116">
        <f>IF(MONTH($A234)=11,IF($G234=Paramètres!$D$22,$D234,0),0)</f>
        <v>0</v>
      </c>
      <c r="V234" s="116">
        <f>IF(MONTH($A234)=12,IF($G234=Paramètres!$D$22,$D234,0),0)</f>
        <v>0</v>
      </c>
      <c r="W234" s="116">
        <f>IF(MONTH($A234)=2,IF($G234=Paramètres!$D$22,$D234,0),0)</f>
        <v>0</v>
      </c>
      <c r="X234" s="116">
        <f>IF(MONTH($A234)=4,IF($G234=Paramètres!$D$22,$D234,0),0)</f>
        <v>0</v>
      </c>
      <c r="Y234" s="116">
        <f>IF($G234=Paramètres!D$21,$D234,0)</f>
        <v>0</v>
      </c>
      <c r="Z234" s="116">
        <f>IF($G234=Paramètres!D$24,$D234,0)</f>
        <v>0</v>
      </c>
      <c r="AA234" s="116">
        <f>IF($G234=Paramètres!D$23,$D234,0)</f>
        <v>0</v>
      </c>
      <c r="AB234" s="116">
        <f>IF($G234=Paramètres!D$25,$D234,0)</f>
        <v>0</v>
      </c>
      <c r="AC234" s="116">
        <f>IF($G234=Paramètres!D$26,$D234,0)</f>
        <v>0</v>
      </c>
      <c r="AD234" s="116">
        <f>IF($G234=Paramètres!D$27,$D234,0)</f>
        <v>0</v>
      </c>
      <c r="AE234" s="116">
        <f>IF($G234=Paramètres!D$28,$D234,0)</f>
        <v>0</v>
      </c>
      <c r="AF234" s="116">
        <f>IF($G234=Paramètres!D$29,$D234,0)</f>
        <v>0</v>
      </c>
      <c r="AG234" s="116">
        <f>IF($G234=Paramètres!E$21,$D234,0)</f>
        <v>0</v>
      </c>
      <c r="AH234" s="116">
        <f>IF($G234=Paramètres!E$22,$D234,0)</f>
        <v>0</v>
      </c>
      <c r="AI234" s="116">
        <f>IF($G234=Paramètres!E$23,$D234,0)</f>
        <v>0</v>
      </c>
      <c r="AJ234" s="116">
        <f>IF($G234=Paramètres!E$24,$D234,0)</f>
        <v>0</v>
      </c>
      <c r="AK234" s="116">
        <f>IF($G234=Paramètres!E$25,$D234,0)</f>
        <v>0</v>
      </c>
      <c r="AL234" s="116">
        <f>IF($G234=Paramètres!F$21,$D234,0)</f>
        <v>0</v>
      </c>
      <c r="AM234" s="116">
        <f>IF($G234=Paramètres!F$22,$D234,0)</f>
        <v>0</v>
      </c>
      <c r="AN234" s="116">
        <f>IF($G234=Paramètres!F$23,$D234,0)</f>
        <v>0</v>
      </c>
      <c r="AO234" s="116">
        <f>IF($G234=Paramètres!F$24,$D234,0)</f>
        <v>0</v>
      </c>
      <c r="AP234" s="116">
        <f t="shared" si="114"/>
        <v>0</v>
      </c>
      <c r="AQ234" s="116">
        <f t="shared" si="115"/>
        <v>0</v>
      </c>
      <c r="AR234" s="116">
        <f>IF($G234=Paramètres!I$21,$D234,0)</f>
        <v>0</v>
      </c>
      <c r="AS234" s="116">
        <f>IF($G234=Paramètres!I$22,$D234,0)</f>
        <v>0</v>
      </c>
      <c r="AT234" s="116">
        <f>IF($G234=Paramètres!I$23,$D234,0)</f>
        <v>0</v>
      </c>
      <c r="AU234" s="116">
        <f t="shared" si="116"/>
        <v>0</v>
      </c>
      <c r="AV234" s="116">
        <f t="shared" si="118"/>
        <v>0</v>
      </c>
      <c r="AW234" s="116">
        <f t="shared" si="119"/>
        <v>0</v>
      </c>
      <c r="AX234" s="116">
        <f t="shared" si="120"/>
        <v>0</v>
      </c>
      <c r="AY234" s="116">
        <f t="shared" si="121"/>
        <v>0</v>
      </c>
      <c r="AZ234" s="116">
        <f t="shared" si="122"/>
        <v>0</v>
      </c>
      <c r="BA234" s="116">
        <f t="shared" si="123"/>
        <v>0</v>
      </c>
      <c r="BB234" s="116">
        <f t="shared" si="124"/>
        <v>0</v>
      </c>
      <c r="BC234" s="116">
        <f t="shared" si="125"/>
        <v>0</v>
      </c>
      <c r="BD234" s="116">
        <f t="shared" si="126"/>
        <v>0</v>
      </c>
      <c r="BE234" s="116">
        <f t="shared" si="127"/>
        <v>0</v>
      </c>
      <c r="BF234" s="116">
        <f t="shared" si="128"/>
        <v>0</v>
      </c>
      <c r="BG234" s="116">
        <f t="shared" si="129"/>
        <v>0</v>
      </c>
      <c r="BH234" s="116">
        <f t="shared" si="130"/>
        <v>0</v>
      </c>
      <c r="BI234" s="116">
        <f t="shared" si="131"/>
        <v>0</v>
      </c>
      <c r="BJ234" s="116">
        <f t="shared" si="132"/>
        <v>0</v>
      </c>
      <c r="BK234" s="116">
        <f t="shared" si="133"/>
        <v>0</v>
      </c>
      <c r="BL234" s="116">
        <f t="shared" si="134"/>
        <v>0</v>
      </c>
      <c r="BM234" s="116">
        <f t="shared" si="135"/>
        <v>0</v>
      </c>
      <c r="BN234" s="116">
        <f t="shared" si="136"/>
        <v>0</v>
      </c>
      <c r="BO234" s="116">
        <f t="shared" si="137"/>
        <v>0</v>
      </c>
      <c r="BP234" s="116">
        <f t="shared" si="138"/>
        <v>0</v>
      </c>
      <c r="BQ234" s="116">
        <f t="shared" si="139"/>
        <v>0</v>
      </c>
      <c r="BR234" s="116">
        <f t="shared" si="140"/>
        <v>0</v>
      </c>
      <c r="BS234" s="116">
        <f t="shared" si="141"/>
        <v>0</v>
      </c>
    </row>
    <row r="235" spans="6:71">
      <c r="F235" s="109"/>
      <c r="J235" s="110" t="str">
        <f t="shared" si="117"/>
        <v>Transferts</v>
      </c>
      <c r="K235" s="116">
        <f>IF(MONTH($B235)=1,IF($G235=Paramètres!F$22,$D235,0),0)</f>
        <v>0</v>
      </c>
      <c r="L235" s="116">
        <f>IF(MONTH($B235)=2,IF($G235=Paramètres!$F$22,$D235,0),0)</f>
        <v>0</v>
      </c>
      <c r="M235" s="116">
        <f>IF(MONTH($B235)=3,IF($G235=Paramètres!$F$22,$D235,0),0)</f>
        <v>0</v>
      </c>
      <c r="N235" s="116">
        <f>IF(MONTH($B235)=4,IF($G235=Paramètres!$F$22,$D235,0),0)</f>
        <v>0</v>
      </c>
      <c r="O235" s="116">
        <f>IF(MONTH($B235)=5,IF($G235=Paramètres!$F$22,$D235,0),0)</f>
        <v>0</v>
      </c>
      <c r="P235" s="116">
        <f>IF(MONTH($B235)=6,IF($G235=Paramètres!$F$22,$D235,0),0)</f>
        <v>0</v>
      </c>
      <c r="Q235" s="116">
        <f>IF(MONTH($B235)=9,IF($G235=Paramètres!$F$22,$D235,0),0)</f>
        <v>0</v>
      </c>
      <c r="R235" s="116">
        <f>IF(MONTH($B235)=10,IF($G235=Paramètres!$F$22,$D235,0),0)</f>
        <v>0</v>
      </c>
      <c r="S235" s="116">
        <f>IF(MONTH($B235)=11,IF($G235=Paramètres!$F$22,$D235,0),0)</f>
        <v>0</v>
      </c>
      <c r="T235" s="116">
        <f>IF(MONTH($B235)=30,IF($G235=Paramètres!$F$22,$D235,0),0)</f>
        <v>0</v>
      </c>
      <c r="U235" s="116">
        <f>IF(MONTH($A235)=11,IF($G235=Paramètres!$D$22,$D235,0),0)</f>
        <v>0</v>
      </c>
      <c r="V235" s="116">
        <f>IF(MONTH($A235)=12,IF($G235=Paramètres!$D$22,$D235,0),0)</f>
        <v>0</v>
      </c>
      <c r="W235" s="116">
        <f>IF(MONTH($A235)=2,IF($G235=Paramètres!$D$22,$D235,0),0)</f>
        <v>0</v>
      </c>
      <c r="X235" s="116">
        <f>IF(MONTH($A235)=4,IF($G235=Paramètres!$D$22,$D235,0),0)</f>
        <v>0</v>
      </c>
      <c r="Y235" s="116">
        <f>IF($G235=Paramètres!D$21,$D235,0)</f>
        <v>0</v>
      </c>
      <c r="Z235" s="116">
        <f>IF($G235=Paramètres!D$24,$D235,0)</f>
        <v>0</v>
      </c>
      <c r="AA235" s="116">
        <f>IF($G235=Paramètres!D$23,$D235,0)</f>
        <v>0</v>
      </c>
      <c r="AB235" s="116">
        <f>IF($G235=Paramètres!D$25,$D235,0)</f>
        <v>0</v>
      </c>
      <c r="AC235" s="116">
        <f>IF($G235=Paramètres!D$26,$D235,0)</f>
        <v>0</v>
      </c>
      <c r="AD235" s="116">
        <f>IF($G235=Paramètres!D$27,$D235,0)</f>
        <v>0</v>
      </c>
      <c r="AE235" s="116">
        <f>IF($G235=Paramètres!D$28,$D235,0)</f>
        <v>0</v>
      </c>
      <c r="AF235" s="116">
        <f>IF($G235=Paramètres!D$29,$D235,0)</f>
        <v>0</v>
      </c>
      <c r="AG235" s="116">
        <f>IF($G235=Paramètres!E$21,$D235,0)</f>
        <v>0</v>
      </c>
      <c r="AH235" s="116">
        <f>IF($G235=Paramètres!E$22,$D235,0)</f>
        <v>0</v>
      </c>
      <c r="AI235" s="116">
        <f>IF($G235=Paramètres!E$23,$D235,0)</f>
        <v>0</v>
      </c>
      <c r="AJ235" s="116">
        <f>IF($G235=Paramètres!E$24,$D235,0)</f>
        <v>0</v>
      </c>
      <c r="AK235" s="116">
        <f>IF($G235=Paramètres!E$25,$D235,0)</f>
        <v>0</v>
      </c>
      <c r="AL235" s="116">
        <f>IF($G235=Paramètres!F$21,$D235,0)</f>
        <v>0</v>
      </c>
      <c r="AM235" s="116">
        <f>IF($G235=Paramètres!F$22,$D235,0)</f>
        <v>0</v>
      </c>
      <c r="AN235" s="116">
        <f>IF($G235=Paramètres!F$23,$D235,0)</f>
        <v>0</v>
      </c>
      <c r="AO235" s="116">
        <f>IF($G235=Paramètres!F$24,$D235,0)</f>
        <v>0</v>
      </c>
      <c r="AP235" s="116">
        <f t="shared" si="114"/>
        <v>0</v>
      </c>
      <c r="AQ235" s="116">
        <f t="shared" si="115"/>
        <v>0</v>
      </c>
      <c r="AR235" s="116">
        <f>IF($G235=Paramètres!I$21,$D235,0)</f>
        <v>0</v>
      </c>
      <c r="AS235" s="116">
        <f>IF($G235=Paramètres!I$22,$D235,0)</f>
        <v>0</v>
      </c>
      <c r="AT235" s="116">
        <f>IF($G235=Paramètres!I$23,$D235,0)</f>
        <v>0</v>
      </c>
      <c r="AU235" s="116">
        <f t="shared" si="116"/>
        <v>0</v>
      </c>
      <c r="AV235" s="116">
        <f t="shared" si="118"/>
        <v>0</v>
      </c>
      <c r="AW235" s="116">
        <f t="shared" si="119"/>
        <v>0</v>
      </c>
      <c r="AX235" s="116">
        <f t="shared" si="120"/>
        <v>0</v>
      </c>
      <c r="AY235" s="116">
        <f t="shared" si="121"/>
        <v>0</v>
      </c>
      <c r="AZ235" s="116">
        <f t="shared" si="122"/>
        <v>0</v>
      </c>
      <c r="BA235" s="116">
        <f t="shared" si="123"/>
        <v>0</v>
      </c>
      <c r="BB235" s="116">
        <f t="shared" si="124"/>
        <v>0</v>
      </c>
      <c r="BC235" s="116">
        <f t="shared" si="125"/>
        <v>0</v>
      </c>
      <c r="BD235" s="116">
        <f t="shared" si="126"/>
        <v>0</v>
      </c>
      <c r="BE235" s="116">
        <f t="shared" si="127"/>
        <v>0</v>
      </c>
      <c r="BF235" s="116">
        <f t="shared" si="128"/>
        <v>0</v>
      </c>
      <c r="BG235" s="116">
        <f t="shared" si="129"/>
        <v>0</v>
      </c>
      <c r="BH235" s="116">
        <f t="shared" si="130"/>
        <v>0</v>
      </c>
      <c r="BI235" s="116">
        <f t="shared" si="131"/>
        <v>0</v>
      </c>
      <c r="BJ235" s="116">
        <f t="shared" si="132"/>
        <v>0</v>
      </c>
      <c r="BK235" s="116">
        <f t="shared" si="133"/>
        <v>0</v>
      </c>
      <c r="BL235" s="116">
        <f t="shared" si="134"/>
        <v>0</v>
      </c>
      <c r="BM235" s="116">
        <f t="shared" si="135"/>
        <v>0</v>
      </c>
      <c r="BN235" s="116">
        <f t="shared" si="136"/>
        <v>0</v>
      </c>
      <c r="BO235" s="116">
        <f t="shared" si="137"/>
        <v>0</v>
      </c>
      <c r="BP235" s="116">
        <f t="shared" si="138"/>
        <v>0</v>
      </c>
      <c r="BQ235" s="116">
        <f t="shared" si="139"/>
        <v>0</v>
      </c>
      <c r="BR235" s="116">
        <f t="shared" si="140"/>
        <v>0</v>
      </c>
      <c r="BS235" s="116">
        <f t="shared" si="141"/>
        <v>0</v>
      </c>
    </row>
    <row r="236" spans="6:71">
      <c r="F236" s="109"/>
      <c r="J236" s="110" t="str">
        <f t="shared" si="117"/>
        <v>Transferts</v>
      </c>
      <c r="K236" s="116">
        <f>IF(MONTH($B236)=1,IF($G236=Paramètres!F$22,$D236,0),0)</f>
        <v>0</v>
      </c>
      <c r="L236" s="116">
        <f>IF(MONTH($B236)=2,IF($G236=Paramètres!$F$22,$D236,0),0)</f>
        <v>0</v>
      </c>
      <c r="M236" s="116">
        <f>IF(MONTH($B236)=3,IF($G236=Paramètres!$F$22,$D236,0),0)</f>
        <v>0</v>
      </c>
      <c r="N236" s="116">
        <f>IF(MONTH($B236)=4,IF($G236=Paramètres!$F$22,$D236,0),0)</f>
        <v>0</v>
      </c>
      <c r="O236" s="116">
        <f>IF(MONTH($B236)=5,IF($G236=Paramètres!$F$22,$D236,0),0)</f>
        <v>0</v>
      </c>
      <c r="P236" s="116">
        <f>IF(MONTH($B236)=6,IF($G236=Paramètres!$F$22,$D236,0),0)</f>
        <v>0</v>
      </c>
      <c r="Q236" s="116">
        <f>IF(MONTH($B236)=9,IF($G236=Paramètres!$F$22,$D236,0),0)</f>
        <v>0</v>
      </c>
      <c r="R236" s="116">
        <f>IF(MONTH($B236)=10,IF($G236=Paramètres!$F$22,$D236,0),0)</f>
        <v>0</v>
      </c>
      <c r="S236" s="116">
        <f>IF(MONTH($B236)=11,IF($G236=Paramètres!$F$22,$D236,0),0)</f>
        <v>0</v>
      </c>
      <c r="T236" s="116">
        <f>IF(MONTH($B236)=30,IF($G236=Paramètres!$F$22,$D236,0),0)</f>
        <v>0</v>
      </c>
      <c r="U236" s="116">
        <f>IF(MONTH($A236)=11,IF($G236=Paramètres!$D$22,$D236,0),0)</f>
        <v>0</v>
      </c>
      <c r="V236" s="116">
        <f>IF(MONTH($A236)=12,IF($G236=Paramètres!$D$22,$D236,0),0)</f>
        <v>0</v>
      </c>
      <c r="W236" s="116">
        <f>IF(MONTH($A236)=2,IF($G236=Paramètres!$D$22,$D236,0),0)</f>
        <v>0</v>
      </c>
      <c r="X236" s="116">
        <f>IF(MONTH($A236)=4,IF($G236=Paramètres!$D$22,$D236,0),0)</f>
        <v>0</v>
      </c>
      <c r="Y236" s="116">
        <f>IF($G236=Paramètres!D$21,$D236,0)</f>
        <v>0</v>
      </c>
      <c r="Z236" s="116">
        <f>IF($G236=Paramètres!D$24,$D236,0)</f>
        <v>0</v>
      </c>
      <c r="AA236" s="116">
        <f>IF($G236=Paramètres!D$23,$D236,0)</f>
        <v>0</v>
      </c>
      <c r="AB236" s="116">
        <f>IF($G236=Paramètres!D$25,$D236,0)</f>
        <v>0</v>
      </c>
      <c r="AC236" s="116">
        <f>IF($G236=Paramètres!D$26,$D236,0)</f>
        <v>0</v>
      </c>
      <c r="AD236" s="116">
        <f>IF($G236=Paramètres!D$27,$D236,0)</f>
        <v>0</v>
      </c>
      <c r="AE236" s="116">
        <f>IF($G236=Paramètres!D$28,$D236,0)</f>
        <v>0</v>
      </c>
      <c r="AF236" s="116">
        <f>IF($G236=Paramètres!D$29,$D236,0)</f>
        <v>0</v>
      </c>
      <c r="AG236" s="116">
        <f>IF($G236=Paramètres!E$21,$D236,0)</f>
        <v>0</v>
      </c>
      <c r="AH236" s="116">
        <f>IF($G236=Paramètres!E$22,$D236,0)</f>
        <v>0</v>
      </c>
      <c r="AI236" s="116">
        <f>IF($G236=Paramètres!E$23,$D236,0)</f>
        <v>0</v>
      </c>
      <c r="AJ236" s="116">
        <f>IF($G236=Paramètres!E$24,$D236,0)</f>
        <v>0</v>
      </c>
      <c r="AK236" s="116">
        <f>IF($G236=Paramètres!E$25,$D236,0)</f>
        <v>0</v>
      </c>
      <c r="AL236" s="116">
        <f>IF($G236=Paramètres!F$21,$D236,0)</f>
        <v>0</v>
      </c>
      <c r="AM236" s="116">
        <f>IF($G236=Paramètres!F$22,$D236,0)</f>
        <v>0</v>
      </c>
      <c r="AN236" s="116">
        <f>IF($G236=Paramètres!F$23,$D236,0)</f>
        <v>0</v>
      </c>
      <c r="AO236" s="116">
        <f>IF($G236=Paramètres!F$24,$D236,0)</f>
        <v>0</v>
      </c>
      <c r="AP236" s="116">
        <f t="shared" si="114"/>
        <v>0</v>
      </c>
      <c r="AQ236" s="116">
        <f t="shared" si="115"/>
        <v>0</v>
      </c>
      <c r="AR236" s="116">
        <f>IF($G236=Paramètres!I$21,$D236,0)</f>
        <v>0</v>
      </c>
      <c r="AS236" s="116">
        <f>IF($G236=Paramètres!I$22,$D236,0)</f>
        <v>0</v>
      </c>
      <c r="AT236" s="116">
        <f>IF($G236=Paramètres!I$23,$D236,0)</f>
        <v>0</v>
      </c>
      <c r="AU236" s="116">
        <f t="shared" si="116"/>
        <v>0</v>
      </c>
      <c r="AV236" s="116">
        <f t="shared" si="118"/>
        <v>0</v>
      </c>
      <c r="AW236" s="116">
        <f t="shared" si="119"/>
        <v>0</v>
      </c>
      <c r="AX236" s="116">
        <f t="shared" si="120"/>
        <v>0</v>
      </c>
      <c r="AY236" s="116">
        <f t="shared" si="121"/>
        <v>0</v>
      </c>
      <c r="AZ236" s="116">
        <f t="shared" si="122"/>
        <v>0</v>
      </c>
      <c r="BA236" s="116">
        <f t="shared" si="123"/>
        <v>0</v>
      </c>
      <c r="BB236" s="116">
        <f t="shared" si="124"/>
        <v>0</v>
      </c>
      <c r="BC236" s="116">
        <f t="shared" si="125"/>
        <v>0</v>
      </c>
      <c r="BD236" s="116">
        <f t="shared" si="126"/>
        <v>0</v>
      </c>
      <c r="BE236" s="116">
        <f t="shared" si="127"/>
        <v>0</v>
      </c>
      <c r="BF236" s="116">
        <f t="shared" si="128"/>
        <v>0</v>
      </c>
      <c r="BG236" s="116">
        <f t="shared" si="129"/>
        <v>0</v>
      </c>
      <c r="BH236" s="116">
        <f t="shared" si="130"/>
        <v>0</v>
      </c>
      <c r="BI236" s="116">
        <f t="shared" si="131"/>
        <v>0</v>
      </c>
      <c r="BJ236" s="116">
        <f t="shared" si="132"/>
        <v>0</v>
      </c>
      <c r="BK236" s="116">
        <f t="shared" si="133"/>
        <v>0</v>
      </c>
      <c r="BL236" s="116">
        <f t="shared" si="134"/>
        <v>0</v>
      </c>
      <c r="BM236" s="116">
        <f t="shared" si="135"/>
        <v>0</v>
      </c>
      <c r="BN236" s="116">
        <f t="shared" si="136"/>
        <v>0</v>
      </c>
      <c r="BO236" s="116">
        <f t="shared" si="137"/>
        <v>0</v>
      </c>
      <c r="BP236" s="116">
        <f t="shared" si="138"/>
        <v>0</v>
      </c>
      <c r="BQ236" s="116">
        <f t="shared" si="139"/>
        <v>0</v>
      </c>
      <c r="BR236" s="116">
        <f t="shared" si="140"/>
        <v>0</v>
      </c>
      <c r="BS236" s="116">
        <f t="shared" si="141"/>
        <v>0</v>
      </c>
    </row>
    <row r="237" spans="6:71">
      <c r="F237" s="109"/>
      <c r="J237" s="110" t="str">
        <f t="shared" si="117"/>
        <v>Transferts</v>
      </c>
      <c r="K237" s="116">
        <f>IF(MONTH($B237)=1,IF($G237=Paramètres!F$22,$D237,0),0)</f>
        <v>0</v>
      </c>
      <c r="L237" s="116">
        <f>IF(MONTH($B237)=2,IF($G237=Paramètres!$F$22,$D237,0),0)</f>
        <v>0</v>
      </c>
      <c r="M237" s="116">
        <f>IF(MONTH($B237)=3,IF($G237=Paramètres!$F$22,$D237,0),0)</f>
        <v>0</v>
      </c>
      <c r="N237" s="116">
        <f>IF(MONTH($B237)=4,IF($G237=Paramètres!$F$22,$D237,0),0)</f>
        <v>0</v>
      </c>
      <c r="O237" s="116">
        <f>IF(MONTH($B237)=5,IF($G237=Paramètres!$F$22,$D237,0),0)</f>
        <v>0</v>
      </c>
      <c r="P237" s="116">
        <f>IF(MONTH($B237)=6,IF($G237=Paramètres!$F$22,$D237,0),0)</f>
        <v>0</v>
      </c>
      <c r="Q237" s="116">
        <f>IF(MONTH($B237)=9,IF($G237=Paramètres!$F$22,$D237,0),0)</f>
        <v>0</v>
      </c>
      <c r="R237" s="116">
        <f>IF(MONTH($B237)=10,IF($G237=Paramètres!$F$22,$D237,0),0)</f>
        <v>0</v>
      </c>
      <c r="S237" s="116">
        <f>IF(MONTH($B237)=11,IF($G237=Paramètres!$F$22,$D237,0),0)</f>
        <v>0</v>
      </c>
      <c r="T237" s="116">
        <f>IF(MONTH($B237)=30,IF($G237=Paramètres!$F$22,$D237,0),0)</f>
        <v>0</v>
      </c>
      <c r="U237" s="116">
        <f>IF(MONTH($A237)=11,IF($G237=Paramètres!$D$22,$D237,0),0)</f>
        <v>0</v>
      </c>
      <c r="V237" s="116">
        <f>IF(MONTH($A237)=12,IF($G237=Paramètres!$D$22,$D237,0),0)</f>
        <v>0</v>
      </c>
      <c r="W237" s="116">
        <f>IF(MONTH($A237)=2,IF($G237=Paramètres!$D$22,$D237,0),0)</f>
        <v>0</v>
      </c>
      <c r="X237" s="116">
        <f>IF(MONTH($A237)=4,IF($G237=Paramètres!$D$22,$D237,0),0)</f>
        <v>0</v>
      </c>
      <c r="Y237" s="116">
        <f>IF($G237=Paramètres!D$21,$D237,0)</f>
        <v>0</v>
      </c>
      <c r="Z237" s="116">
        <f>IF($G237=Paramètres!D$24,$D237,0)</f>
        <v>0</v>
      </c>
      <c r="AA237" s="116">
        <f>IF($G237=Paramètres!D$23,$D237,0)</f>
        <v>0</v>
      </c>
      <c r="AB237" s="116">
        <f>IF($G237=Paramètres!D$25,$D237,0)</f>
        <v>0</v>
      </c>
      <c r="AC237" s="116">
        <f>IF($G237=Paramètres!D$26,$D237,0)</f>
        <v>0</v>
      </c>
      <c r="AD237" s="116">
        <f>IF($G237=Paramètres!D$27,$D237,0)</f>
        <v>0</v>
      </c>
      <c r="AE237" s="116">
        <f>IF($G237=Paramètres!D$28,$D237,0)</f>
        <v>0</v>
      </c>
      <c r="AF237" s="116">
        <f>IF($G237=Paramètres!D$29,$D237,0)</f>
        <v>0</v>
      </c>
      <c r="AG237" s="116">
        <f>IF($G237=Paramètres!E$21,$D237,0)</f>
        <v>0</v>
      </c>
      <c r="AH237" s="116">
        <f>IF($G237=Paramètres!E$22,$D237,0)</f>
        <v>0</v>
      </c>
      <c r="AI237" s="116">
        <f>IF($G237=Paramètres!E$23,$D237,0)</f>
        <v>0</v>
      </c>
      <c r="AJ237" s="116">
        <f>IF($G237=Paramètres!E$24,$D237,0)</f>
        <v>0</v>
      </c>
      <c r="AK237" s="116">
        <f>IF($G237=Paramètres!E$25,$D237,0)</f>
        <v>0</v>
      </c>
      <c r="AL237" s="116">
        <f>IF($G237=Paramètres!F$21,$D237,0)</f>
        <v>0</v>
      </c>
      <c r="AM237" s="116">
        <f>IF($G237=Paramètres!F$22,$D237,0)</f>
        <v>0</v>
      </c>
      <c r="AN237" s="116">
        <f>IF($G237=Paramètres!F$23,$D237,0)</f>
        <v>0</v>
      </c>
      <c r="AO237" s="116">
        <f>IF($G237=Paramètres!F$24,$D237,0)</f>
        <v>0</v>
      </c>
      <c r="AP237" s="116">
        <f t="shared" si="114"/>
        <v>0</v>
      </c>
      <c r="AQ237" s="116">
        <f t="shared" si="115"/>
        <v>0</v>
      </c>
      <c r="AR237" s="116">
        <f>IF($G237=Paramètres!I$21,$D237,0)</f>
        <v>0</v>
      </c>
      <c r="AS237" s="116">
        <f>IF($G237=Paramètres!I$22,$D237,0)</f>
        <v>0</v>
      </c>
      <c r="AT237" s="116">
        <f>IF($G237=Paramètres!I$23,$D237,0)</f>
        <v>0</v>
      </c>
      <c r="AU237" s="116">
        <f t="shared" si="116"/>
        <v>0</v>
      </c>
      <c r="AV237" s="116">
        <f t="shared" si="118"/>
        <v>0</v>
      </c>
      <c r="AW237" s="116">
        <f t="shared" si="119"/>
        <v>0</v>
      </c>
      <c r="AX237" s="116">
        <f t="shared" si="120"/>
        <v>0</v>
      </c>
      <c r="AY237" s="116">
        <f t="shared" si="121"/>
        <v>0</v>
      </c>
      <c r="AZ237" s="116">
        <f t="shared" si="122"/>
        <v>0</v>
      </c>
      <c r="BA237" s="116">
        <f t="shared" si="123"/>
        <v>0</v>
      </c>
      <c r="BB237" s="116">
        <f t="shared" si="124"/>
        <v>0</v>
      </c>
      <c r="BC237" s="116">
        <f t="shared" si="125"/>
        <v>0</v>
      </c>
      <c r="BD237" s="116">
        <f t="shared" si="126"/>
        <v>0</v>
      </c>
      <c r="BE237" s="116">
        <f t="shared" si="127"/>
        <v>0</v>
      </c>
      <c r="BF237" s="116">
        <f t="shared" si="128"/>
        <v>0</v>
      </c>
      <c r="BG237" s="116">
        <f t="shared" si="129"/>
        <v>0</v>
      </c>
      <c r="BH237" s="116">
        <f t="shared" si="130"/>
        <v>0</v>
      </c>
      <c r="BI237" s="116">
        <f t="shared" si="131"/>
        <v>0</v>
      </c>
      <c r="BJ237" s="116">
        <f t="shared" si="132"/>
        <v>0</v>
      </c>
      <c r="BK237" s="116">
        <f t="shared" si="133"/>
        <v>0</v>
      </c>
      <c r="BL237" s="116">
        <f t="shared" si="134"/>
        <v>0</v>
      </c>
      <c r="BM237" s="116">
        <f t="shared" si="135"/>
        <v>0</v>
      </c>
      <c r="BN237" s="116">
        <f t="shared" si="136"/>
        <v>0</v>
      </c>
      <c r="BO237" s="116">
        <f t="shared" si="137"/>
        <v>0</v>
      </c>
      <c r="BP237" s="116">
        <f t="shared" si="138"/>
        <v>0</v>
      </c>
      <c r="BQ237" s="116">
        <f t="shared" si="139"/>
        <v>0</v>
      </c>
      <c r="BR237" s="116">
        <f t="shared" si="140"/>
        <v>0</v>
      </c>
      <c r="BS237" s="116">
        <f t="shared" si="141"/>
        <v>0</v>
      </c>
    </row>
    <row r="238" spans="6:71">
      <c r="F238" s="109"/>
      <c r="J238" s="110" t="str">
        <f t="shared" si="117"/>
        <v>Transferts</v>
      </c>
      <c r="K238" s="116">
        <f>IF(MONTH($B238)=1,IF($G238=Paramètres!F$22,$D238,0),0)</f>
        <v>0</v>
      </c>
      <c r="L238" s="116">
        <f>IF(MONTH($B238)=2,IF($G238=Paramètres!$F$22,$D238,0),0)</f>
        <v>0</v>
      </c>
      <c r="M238" s="116">
        <f>IF(MONTH($B238)=3,IF($G238=Paramètres!$F$22,$D238,0),0)</f>
        <v>0</v>
      </c>
      <c r="N238" s="116">
        <f>IF(MONTH($B238)=4,IF($G238=Paramètres!$F$22,$D238,0),0)</f>
        <v>0</v>
      </c>
      <c r="O238" s="116">
        <f>IF(MONTH($B238)=5,IF($G238=Paramètres!$F$22,$D238,0),0)</f>
        <v>0</v>
      </c>
      <c r="P238" s="116">
        <f>IF(MONTH($B238)=6,IF($G238=Paramètres!$F$22,$D238,0),0)</f>
        <v>0</v>
      </c>
      <c r="Q238" s="116">
        <f>IF(MONTH($B238)=9,IF($G238=Paramètres!$F$22,$D238,0),0)</f>
        <v>0</v>
      </c>
      <c r="R238" s="116">
        <f>IF(MONTH($B238)=10,IF($G238=Paramètres!$F$22,$D238,0),0)</f>
        <v>0</v>
      </c>
      <c r="S238" s="116">
        <f>IF(MONTH($B238)=11,IF($G238=Paramètres!$F$22,$D238,0),0)</f>
        <v>0</v>
      </c>
      <c r="T238" s="116">
        <f>IF(MONTH($B238)=30,IF($G238=Paramètres!$F$22,$D238,0),0)</f>
        <v>0</v>
      </c>
      <c r="U238" s="116">
        <f>IF(MONTH($A238)=11,IF($G238=Paramètres!$D$22,$D238,0),0)</f>
        <v>0</v>
      </c>
      <c r="V238" s="116">
        <f>IF(MONTH($A238)=12,IF($G238=Paramètres!$D$22,$D238,0),0)</f>
        <v>0</v>
      </c>
      <c r="W238" s="116">
        <f>IF(MONTH($A238)=2,IF($G238=Paramètres!$D$22,$D238,0),0)</f>
        <v>0</v>
      </c>
      <c r="X238" s="116">
        <f>IF(MONTH($A238)=4,IF($G238=Paramètres!$D$22,$D238,0),0)</f>
        <v>0</v>
      </c>
      <c r="Y238" s="116">
        <f>IF($G238=Paramètres!D$21,$D238,0)</f>
        <v>0</v>
      </c>
      <c r="Z238" s="116">
        <f>IF($G238=Paramètres!D$24,$D238,0)</f>
        <v>0</v>
      </c>
      <c r="AA238" s="116">
        <f>IF($G238=Paramètres!D$23,$D238,0)</f>
        <v>0</v>
      </c>
      <c r="AB238" s="116">
        <f>IF($G238=Paramètres!D$25,$D238,0)</f>
        <v>0</v>
      </c>
      <c r="AC238" s="116">
        <f>IF($G238=Paramètres!D$26,$D238,0)</f>
        <v>0</v>
      </c>
      <c r="AD238" s="116">
        <f>IF($G238=Paramètres!D$27,$D238,0)</f>
        <v>0</v>
      </c>
      <c r="AE238" s="116">
        <f>IF($G238=Paramètres!D$28,$D238,0)</f>
        <v>0</v>
      </c>
      <c r="AF238" s="116">
        <f>IF($G238=Paramètres!D$29,$D238,0)</f>
        <v>0</v>
      </c>
      <c r="AG238" s="116">
        <f>IF($G238=Paramètres!E$21,$D238,0)</f>
        <v>0</v>
      </c>
      <c r="AH238" s="116">
        <f>IF($G238=Paramètres!E$22,$D238,0)</f>
        <v>0</v>
      </c>
      <c r="AI238" s="116">
        <f>IF($G238=Paramètres!E$23,$D238,0)</f>
        <v>0</v>
      </c>
      <c r="AJ238" s="116">
        <f>IF($G238=Paramètres!E$24,$D238,0)</f>
        <v>0</v>
      </c>
      <c r="AK238" s="116">
        <f>IF($G238=Paramètres!E$25,$D238,0)</f>
        <v>0</v>
      </c>
      <c r="AL238" s="116">
        <f>IF($G238=Paramètres!F$21,$D238,0)</f>
        <v>0</v>
      </c>
      <c r="AM238" s="116">
        <f>IF($G238=Paramètres!F$22,$D238,0)</f>
        <v>0</v>
      </c>
      <c r="AN238" s="116">
        <f>IF($G238=Paramètres!F$23,$D238,0)</f>
        <v>0</v>
      </c>
      <c r="AO238" s="116">
        <f>IF($G238=Paramètres!F$24,$D238,0)</f>
        <v>0</v>
      </c>
      <c r="AP238" s="116">
        <f t="shared" si="114"/>
        <v>0</v>
      </c>
      <c r="AQ238" s="116">
        <f t="shared" si="115"/>
        <v>0</v>
      </c>
      <c r="AR238" s="116">
        <f>IF($G238=Paramètres!I$21,$D238,0)</f>
        <v>0</v>
      </c>
      <c r="AS238" s="116">
        <f>IF($G238=Paramètres!I$22,$D238,0)</f>
        <v>0</v>
      </c>
      <c r="AT238" s="116">
        <f>IF($G238=Paramètres!I$23,$D238,0)</f>
        <v>0</v>
      </c>
      <c r="AU238" s="116">
        <f t="shared" si="116"/>
        <v>0</v>
      </c>
      <c r="AV238" s="116">
        <f t="shared" si="118"/>
        <v>0</v>
      </c>
      <c r="AW238" s="116">
        <f t="shared" si="119"/>
        <v>0</v>
      </c>
      <c r="AX238" s="116">
        <f t="shared" si="120"/>
        <v>0</v>
      </c>
      <c r="AY238" s="116">
        <f t="shared" si="121"/>
        <v>0</v>
      </c>
      <c r="AZ238" s="116">
        <f t="shared" si="122"/>
        <v>0</v>
      </c>
      <c r="BA238" s="116">
        <f t="shared" si="123"/>
        <v>0</v>
      </c>
      <c r="BB238" s="116">
        <f t="shared" si="124"/>
        <v>0</v>
      </c>
      <c r="BC238" s="116">
        <f t="shared" si="125"/>
        <v>0</v>
      </c>
      <c r="BD238" s="116">
        <f t="shared" si="126"/>
        <v>0</v>
      </c>
      <c r="BE238" s="116">
        <f t="shared" si="127"/>
        <v>0</v>
      </c>
      <c r="BF238" s="116">
        <f t="shared" si="128"/>
        <v>0</v>
      </c>
      <c r="BG238" s="116">
        <f t="shared" si="129"/>
        <v>0</v>
      </c>
      <c r="BH238" s="116">
        <f t="shared" si="130"/>
        <v>0</v>
      </c>
      <c r="BI238" s="116">
        <f t="shared" si="131"/>
        <v>0</v>
      </c>
      <c r="BJ238" s="116">
        <f t="shared" si="132"/>
        <v>0</v>
      </c>
      <c r="BK238" s="116">
        <f t="shared" si="133"/>
        <v>0</v>
      </c>
      <c r="BL238" s="116">
        <f t="shared" si="134"/>
        <v>0</v>
      </c>
      <c r="BM238" s="116">
        <f t="shared" si="135"/>
        <v>0</v>
      </c>
      <c r="BN238" s="116">
        <f t="shared" si="136"/>
        <v>0</v>
      </c>
      <c r="BO238" s="116">
        <f t="shared" si="137"/>
        <v>0</v>
      </c>
      <c r="BP238" s="116">
        <f t="shared" si="138"/>
        <v>0</v>
      </c>
      <c r="BQ238" s="116">
        <f t="shared" si="139"/>
        <v>0</v>
      </c>
      <c r="BR238" s="116">
        <f t="shared" si="140"/>
        <v>0</v>
      </c>
      <c r="BS238" s="116">
        <f t="shared" si="141"/>
        <v>0</v>
      </c>
    </row>
    <row r="239" spans="6:71">
      <c r="F239" s="109"/>
      <c r="J239" s="110" t="str">
        <f t="shared" si="117"/>
        <v>Transferts</v>
      </c>
      <c r="K239" s="116">
        <f>IF(MONTH($B239)=1,IF($G239=Paramètres!F$22,$D239,0),0)</f>
        <v>0</v>
      </c>
      <c r="L239" s="116">
        <f>IF(MONTH($B239)=2,IF($G239=Paramètres!$F$22,$D239,0),0)</f>
        <v>0</v>
      </c>
      <c r="M239" s="116">
        <f>IF(MONTH($B239)=3,IF($G239=Paramètres!$F$22,$D239,0),0)</f>
        <v>0</v>
      </c>
      <c r="N239" s="116">
        <f>IF(MONTH($B239)=4,IF($G239=Paramètres!$F$22,$D239,0),0)</f>
        <v>0</v>
      </c>
      <c r="O239" s="116">
        <f>IF(MONTH($B239)=5,IF($G239=Paramètres!$F$22,$D239,0),0)</f>
        <v>0</v>
      </c>
      <c r="P239" s="116">
        <f>IF(MONTH($B239)=6,IF($G239=Paramètres!$F$22,$D239,0),0)</f>
        <v>0</v>
      </c>
      <c r="Q239" s="116">
        <f>IF(MONTH($B239)=9,IF($G239=Paramètres!$F$22,$D239,0),0)</f>
        <v>0</v>
      </c>
      <c r="R239" s="116">
        <f>IF(MONTH($B239)=10,IF($G239=Paramètres!$F$22,$D239,0),0)</f>
        <v>0</v>
      </c>
      <c r="S239" s="116">
        <f>IF(MONTH($B239)=11,IF($G239=Paramètres!$F$22,$D239,0),0)</f>
        <v>0</v>
      </c>
      <c r="T239" s="116">
        <f>IF(MONTH($B239)=30,IF($G239=Paramètres!$F$22,$D239,0),0)</f>
        <v>0</v>
      </c>
      <c r="U239" s="116">
        <f>IF(MONTH($A239)=11,IF($G239=Paramètres!$D$22,$D239,0),0)</f>
        <v>0</v>
      </c>
      <c r="V239" s="116">
        <f>IF(MONTH($A239)=12,IF($G239=Paramètres!$D$22,$D239,0),0)</f>
        <v>0</v>
      </c>
      <c r="W239" s="116">
        <f>IF(MONTH($A239)=2,IF($G239=Paramètres!$D$22,$D239,0),0)</f>
        <v>0</v>
      </c>
      <c r="X239" s="116">
        <f>IF(MONTH($A239)=4,IF($G239=Paramètres!$D$22,$D239,0),0)</f>
        <v>0</v>
      </c>
      <c r="Y239" s="116">
        <f>IF($G239=Paramètres!D$21,$D239,0)</f>
        <v>0</v>
      </c>
      <c r="Z239" s="116">
        <f>IF($G239=Paramètres!D$24,$D239,0)</f>
        <v>0</v>
      </c>
      <c r="AA239" s="116">
        <f>IF($G239=Paramètres!D$23,$D239,0)</f>
        <v>0</v>
      </c>
      <c r="AB239" s="116">
        <f>IF($G239=Paramètres!D$25,$D239,0)</f>
        <v>0</v>
      </c>
      <c r="AC239" s="116">
        <f>IF($G239=Paramètres!D$26,$D239,0)</f>
        <v>0</v>
      </c>
      <c r="AD239" s="116">
        <f>IF($G239=Paramètres!D$27,$D239,0)</f>
        <v>0</v>
      </c>
      <c r="AE239" s="116">
        <f>IF($G239=Paramètres!D$28,$D239,0)</f>
        <v>0</v>
      </c>
      <c r="AF239" s="116">
        <f>IF($G239=Paramètres!D$29,$D239,0)</f>
        <v>0</v>
      </c>
      <c r="AG239" s="116">
        <f>IF($G239=Paramètres!E$21,$D239,0)</f>
        <v>0</v>
      </c>
      <c r="AH239" s="116">
        <f>IF($G239=Paramètres!E$22,$D239,0)</f>
        <v>0</v>
      </c>
      <c r="AI239" s="116">
        <f>IF($G239=Paramètres!E$23,$D239,0)</f>
        <v>0</v>
      </c>
      <c r="AJ239" s="116">
        <f>IF($G239=Paramètres!E$24,$D239,0)</f>
        <v>0</v>
      </c>
      <c r="AK239" s="116">
        <f>IF($G239=Paramètres!E$25,$D239,0)</f>
        <v>0</v>
      </c>
      <c r="AL239" s="116">
        <f>IF($G239=Paramètres!F$21,$D239,0)</f>
        <v>0</v>
      </c>
      <c r="AM239" s="116">
        <f>IF($G239=Paramètres!F$22,$D239,0)</f>
        <v>0</v>
      </c>
      <c r="AN239" s="116">
        <f>IF($G239=Paramètres!F$23,$D239,0)</f>
        <v>0</v>
      </c>
      <c r="AO239" s="116">
        <f>IF($G239=Paramètres!F$24,$D239,0)</f>
        <v>0</v>
      </c>
      <c r="AP239" s="116">
        <f t="shared" si="114"/>
        <v>0</v>
      </c>
      <c r="AQ239" s="116">
        <f t="shared" si="115"/>
        <v>0</v>
      </c>
      <c r="AR239" s="116">
        <f>IF($G239=Paramètres!I$21,$D239,0)</f>
        <v>0</v>
      </c>
      <c r="AS239" s="116">
        <f>IF($G239=Paramètres!I$22,$D239,0)</f>
        <v>0</v>
      </c>
      <c r="AT239" s="116">
        <f>IF($G239=Paramètres!I$23,$D239,0)</f>
        <v>0</v>
      </c>
      <c r="AU239" s="116">
        <f t="shared" si="116"/>
        <v>0</v>
      </c>
      <c r="AV239" s="116">
        <f t="shared" si="118"/>
        <v>0</v>
      </c>
      <c r="AW239" s="116">
        <f t="shared" si="119"/>
        <v>0</v>
      </c>
      <c r="AX239" s="116">
        <f t="shared" si="120"/>
        <v>0</v>
      </c>
      <c r="AY239" s="116">
        <f t="shared" si="121"/>
        <v>0</v>
      </c>
      <c r="AZ239" s="116">
        <f t="shared" si="122"/>
        <v>0</v>
      </c>
      <c r="BA239" s="116">
        <f t="shared" si="123"/>
        <v>0</v>
      </c>
      <c r="BB239" s="116">
        <f t="shared" si="124"/>
        <v>0</v>
      </c>
      <c r="BC239" s="116">
        <f t="shared" si="125"/>
        <v>0</v>
      </c>
      <c r="BD239" s="116">
        <f t="shared" si="126"/>
        <v>0</v>
      </c>
      <c r="BE239" s="116">
        <f t="shared" si="127"/>
        <v>0</v>
      </c>
      <c r="BF239" s="116">
        <f t="shared" si="128"/>
        <v>0</v>
      </c>
      <c r="BG239" s="116">
        <f t="shared" si="129"/>
        <v>0</v>
      </c>
      <c r="BH239" s="116">
        <f t="shared" si="130"/>
        <v>0</v>
      </c>
      <c r="BI239" s="116">
        <f t="shared" si="131"/>
        <v>0</v>
      </c>
      <c r="BJ239" s="116">
        <f t="shared" si="132"/>
        <v>0</v>
      </c>
      <c r="BK239" s="116">
        <f t="shared" si="133"/>
        <v>0</v>
      </c>
      <c r="BL239" s="116">
        <f t="shared" si="134"/>
        <v>0</v>
      </c>
      <c r="BM239" s="116">
        <f t="shared" si="135"/>
        <v>0</v>
      </c>
      <c r="BN239" s="116">
        <f t="shared" si="136"/>
        <v>0</v>
      </c>
      <c r="BO239" s="116">
        <f t="shared" si="137"/>
        <v>0</v>
      </c>
      <c r="BP239" s="116">
        <f t="shared" si="138"/>
        <v>0</v>
      </c>
      <c r="BQ239" s="116">
        <f t="shared" si="139"/>
        <v>0</v>
      </c>
      <c r="BR239" s="116">
        <f t="shared" si="140"/>
        <v>0</v>
      </c>
      <c r="BS239" s="116">
        <f t="shared" si="141"/>
        <v>0</v>
      </c>
    </row>
    <row r="240" spans="6:71">
      <c r="F240" s="109"/>
      <c r="J240" s="110" t="str">
        <f t="shared" si="117"/>
        <v>Transferts</v>
      </c>
      <c r="K240" s="116">
        <f>IF(MONTH($B240)=1,IF($G240=Paramètres!F$22,$D240,0),0)</f>
        <v>0</v>
      </c>
      <c r="L240" s="116">
        <f>IF(MONTH($B240)=2,IF($G240=Paramètres!$F$22,$D240,0),0)</f>
        <v>0</v>
      </c>
      <c r="M240" s="116">
        <f>IF(MONTH($B240)=3,IF($G240=Paramètres!$F$22,$D240,0),0)</f>
        <v>0</v>
      </c>
      <c r="N240" s="116">
        <f>IF(MONTH($B240)=4,IF($G240=Paramètres!$F$22,$D240,0),0)</f>
        <v>0</v>
      </c>
      <c r="O240" s="116">
        <f>IF(MONTH($B240)=5,IF($G240=Paramètres!$F$22,$D240,0),0)</f>
        <v>0</v>
      </c>
      <c r="P240" s="116">
        <f>IF(MONTH($B240)=6,IF($G240=Paramètres!$F$22,$D240,0),0)</f>
        <v>0</v>
      </c>
      <c r="Q240" s="116">
        <f>IF(MONTH($B240)=9,IF($G240=Paramètres!$F$22,$D240,0),0)</f>
        <v>0</v>
      </c>
      <c r="R240" s="116">
        <f>IF(MONTH($B240)=10,IF($G240=Paramètres!$F$22,$D240,0),0)</f>
        <v>0</v>
      </c>
      <c r="S240" s="116">
        <f>IF(MONTH($B240)=11,IF($G240=Paramètres!$F$22,$D240,0),0)</f>
        <v>0</v>
      </c>
      <c r="T240" s="116">
        <f>IF(MONTH($B240)=30,IF($G240=Paramètres!$F$22,$D240,0),0)</f>
        <v>0</v>
      </c>
      <c r="U240" s="116">
        <f>IF(MONTH($A240)=11,IF($G240=Paramètres!$D$22,$D240,0),0)</f>
        <v>0</v>
      </c>
      <c r="V240" s="116">
        <f>IF(MONTH($A240)=12,IF($G240=Paramètres!$D$22,$D240,0),0)</f>
        <v>0</v>
      </c>
      <c r="W240" s="116">
        <f>IF(MONTH($A240)=2,IF($G240=Paramètres!$D$22,$D240,0),0)</f>
        <v>0</v>
      </c>
      <c r="X240" s="116">
        <f>IF(MONTH($A240)=4,IF($G240=Paramètres!$D$22,$D240,0),0)</f>
        <v>0</v>
      </c>
      <c r="Y240" s="116">
        <f>IF($G240=Paramètres!D$21,$D240,0)</f>
        <v>0</v>
      </c>
      <c r="Z240" s="116">
        <f>IF($G240=Paramètres!D$24,$D240,0)</f>
        <v>0</v>
      </c>
      <c r="AA240" s="116">
        <f>IF($G240=Paramètres!D$23,$D240,0)</f>
        <v>0</v>
      </c>
      <c r="AB240" s="116">
        <f>IF($G240=Paramètres!D$25,$D240,0)</f>
        <v>0</v>
      </c>
      <c r="AC240" s="116">
        <f>IF($G240=Paramètres!D$26,$D240,0)</f>
        <v>0</v>
      </c>
      <c r="AD240" s="116">
        <f>IF($G240=Paramètres!D$27,$D240,0)</f>
        <v>0</v>
      </c>
      <c r="AE240" s="116">
        <f>IF($G240=Paramètres!D$28,$D240,0)</f>
        <v>0</v>
      </c>
      <c r="AF240" s="116">
        <f>IF($G240=Paramètres!D$29,$D240,0)</f>
        <v>0</v>
      </c>
      <c r="AG240" s="116">
        <f>IF($G240=Paramètres!E$21,$D240,0)</f>
        <v>0</v>
      </c>
      <c r="AH240" s="116">
        <f>IF($G240=Paramètres!E$22,$D240,0)</f>
        <v>0</v>
      </c>
      <c r="AI240" s="116">
        <f>IF($G240=Paramètres!E$23,$D240,0)</f>
        <v>0</v>
      </c>
      <c r="AJ240" s="116">
        <f>IF($G240=Paramètres!E$24,$D240,0)</f>
        <v>0</v>
      </c>
      <c r="AK240" s="116">
        <f>IF($G240=Paramètres!E$25,$D240,0)</f>
        <v>0</v>
      </c>
      <c r="AL240" s="116">
        <f>IF($G240=Paramètres!F$21,$D240,0)</f>
        <v>0</v>
      </c>
      <c r="AM240" s="116">
        <f>IF($G240=Paramètres!F$22,$D240,0)</f>
        <v>0</v>
      </c>
      <c r="AN240" s="116">
        <f>IF($G240=Paramètres!F$23,$D240,0)</f>
        <v>0</v>
      </c>
      <c r="AO240" s="116">
        <f>IF($G240=Paramètres!F$24,$D240,0)</f>
        <v>0</v>
      </c>
      <c r="AP240" s="116">
        <f t="shared" si="114"/>
        <v>0</v>
      </c>
      <c r="AQ240" s="116">
        <f t="shared" si="115"/>
        <v>0</v>
      </c>
      <c r="AR240" s="116">
        <f>IF($G240=Paramètres!I$21,$D240,0)</f>
        <v>0</v>
      </c>
      <c r="AS240" s="116">
        <f>IF($G240=Paramètres!I$22,$D240,0)</f>
        <v>0</v>
      </c>
      <c r="AT240" s="116">
        <f>IF($G240=Paramètres!I$23,$D240,0)</f>
        <v>0</v>
      </c>
      <c r="AU240" s="116">
        <f t="shared" si="116"/>
        <v>0</v>
      </c>
      <c r="AV240" s="116">
        <f t="shared" si="118"/>
        <v>0</v>
      </c>
      <c r="AW240" s="116">
        <f t="shared" si="119"/>
        <v>0</v>
      </c>
      <c r="AX240" s="116">
        <f t="shared" si="120"/>
        <v>0</v>
      </c>
      <c r="AY240" s="116">
        <f t="shared" si="121"/>
        <v>0</v>
      </c>
      <c r="AZ240" s="116">
        <f t="shared" si="122"/>
        <v>0</v>
      </c>
      <c r="BA240" s="116">
        <f t="shared" si="123"/>
        <v>0</v>
      </c>
      <c r="BB240" s="116">
        <f t="shared" si="124"/>
        <v>0</v>
      </c>
      <c r="BC240" s="116">
        <f t="shared" si="125"/>
        <v>0</v>
      </c>
      <c r="BD240" s="116">
        <f t="shared" si="126"/>
        <v>0</v>
      </c>
      <c r="BE240" s="116">
        <f t="shared" si="127"/>
        <v>0</v>
      </c>
      <c r="BF240" s="116">
        <f t="shared" si="128"/>
        <v>0</v>
      </c>
      <c r="BG240" s="116">
        <f t="shared" si="129"/>
        <v>0</v>
      </c>
      <c r="BH240" s="116">
        <f t="shared" si="130"/>
        <v>0</v>
      </c>
      <c r="BI240" s="116">
        <f t="shared" si="131"/>
        <v>0</v>
      </c>
      <c r="BJ240" s="116">
        <f t="shared" si="132"/>
        <v>0</v>
      </c>
      <c r="BK240" s="116">
        <f t="shared" si="133"/>
        <v>0</v>
      </c>
      <c r="BL240" s="116">
        <f t="shared" si="134"/>
        <v>0</v>
      </c>
      <c r="BM240" s="116">
        <f t="shared" si="135"/>
        <v>0</v>
      </c>
      <c r="BN240" s="116">
        <f t="shared" si="136"/>
        <v>0</v>
      </c>
      <c r="BO240" s="116">
        <f t="shared" si="137"/>
        <v>0</v>
      </c>
      <c r="BP240" s="116">
        <f t="shared" si="138"/>
        <v>0</v>
      </c>
      <c r="BQ240" s="116">
        <f t="shared" si="139"/>
        <v>0</v>
      </c>
      <c r="BR240" s="116">
        <f t="shared" si="140"/>
        <v>0</v>
      </c>
      <c r="BS240" s="116">
        <f t="shared" si="141"/>
        <v>0</v>
      </c>
    </row>
    <row r="241" spans="6:71">
      <c r="F241" s="109"/>
      <c r="J241" s="110" t="str">
        <f t="shared" si="117"/>
        <v>Transferts</v>
      </c>
      <c r="K241" s="116">
        <f>IF(MONTH($B241)=1,IF($G241=Paramètres!F$22,$D241,0),0)</f>
        <v>0</v>
      </c>
      <c r="L241" s="116">
        <f>IF(MONTH($B241)=2,IF($G241=Paramètres!$F$22,$D241,0),0)</f>
        <v>0</v>
      </c>
      <c r="M241" s="116">
        <f>IF(MONTH($B241)=3,IF($G241=Paramètres!$F$22,$D241,0),0)</f>
        <v>0</v>
      </c>
      <c r="N241" s="116">
        <f>IF(MONTH($B241)=4,IF($G241=Paramètres!$F$22,$D241,0),0)</f>
        <v>0</v>
      </c>
      <c r="O241" s="116">
        <f>IF(MONTH($B241)=5,IF($G241=Paramètres!$F$22,$D241,0),0)</f>
        <v>0</v>
      </c>
      <c r="P241" s="116">
        <f>IF(MONTH($B241)=6,IF($G241=Paramètres!$F$22,$D241,0),0)</f>
        <v>0</v>
      </c>
      <c r="Q241" s="116">
        <f>IF(MONTH($B241)=9,IF($G241=Paramètres!$F$22,$D241,0),0)</f>
        <v>0</v>
      </c>
      <c r="R241" s="116">
        <f>IF(MONTH($B241)=10,IF($G241=Paramètres!$F$22,$D241,0),0)</f>
        <v>0</v>
      </c>
      <c r="S241" s="116">
        <f>IF(MONTH($B241)=11,IF($G241=Paramètres!$F$22,$D241,0),0)</f>
        <v>0</v>
      </c>
      <c r="T241" s="116">
        <f>IF(MONTH($B241)=30,IF($G241=Paramètres!$F$22,$D241,0),0)</f>
        <v>0</v>
      </c>
      <c r="U241" s="116">
        <f>IF(MONTH($A241)=11,IF($G241=Paramètres!$D$22,$D241,0),0)</f>
        <v>0</v>
      </c>
      <c r="V241" s="116">
        <f>IF(MONTH($A241)=12,IF($G241=Paramètres!$D$22,$D241,0),0)</f>
        <v>0</v>
      </c>
      <c r="W241" s="116">
        <f>IF(MONTH($A241)=2,IF($G241=Paramètres!$D$22,$D241,0),0)</f>
        <v>0</v>
      </c>
      <c r="X241" s="116">
        <f>IF(MONTH($A241)=4,IF($G241=Paramètres!$D$22,$D241,0),0)</f>
        <v>0</v>
      </c>
      <c r="Y241" s="116">
        <f>IF($G241=Paramètres!D$21,$D241,0)</f>
        <v>0</v>
      </c>
      <c r="Z241" s="116">
        <f>IF($G241=Paramètres!D$24,$D241,0)</f>
        <v>0</v>
      </c>
      <c r="AA241" s="116">
        <f>IF($G241=Paramètres!D$23,$D241,0)</f>
        <v>0</v>
      </c>
      <c r="AB241" s="116">
        <f>IF($G241=Paramètres!D$25,$D241,0)</f>
        <v>0</v>
      </c>
      <c r="AC241" s="116">
        <f>IF($G241=Paramètres!D$26,$D241,0)</f>
        <v>0</v>
      </c>
      <c r="AD241" s="116">
        <f>IF($G241=Paramètres!D$27,$D241,0)</f>
        <v>0</v>
      </c>
      <c r="AE241" s="116">
        <f>IF($G241=Paramètres!D$28,$D241,0)</f>
        <v>0</v>
      </c>
      <c r="AF241" s="116">
        <f>IF($G241=Paramètres!D$29,$D241,0)</f>
        <v>0</v>
      </c>
      <c r="AG241" s="116">
        <f>IF($G241=Paramètres!E$21,$D241,0)</f>
        <v>0</v>
      </c>
      <c r="AH241" s="116">
        <f>IF($G241=Paramètres!E$22,$D241,0)</f>
        <v>0</v>
      </c>
      <c r="AI241" s="116">
        <f>IF($G241=Paramètres!E$23,$D241,0)</f>
        <v>0</v>
      </c>
      <c r="AJ241" s="116">
        <f>IF($G241=Paramètres!E$24,$D241,0)</f>
        <v>0</v>
      </c>
      <c r="AK241" s="116">
        <f>IF($G241=Paramètres!E$25,$D241,0)</f>
        <v>0</v>
      </c>
      <c r="AL241" s="116">
        <f>IF($G241=Paramètres!F$21,$D241,0)</f>
        <v>0</v>
      </c>
      <c r="AM241" s="116">
        <f>IF($G241=Paramètres!F$22,$D241,0)</f>
        <v>0</v>
      </c>
      <c r="AN241" s="116">
        <f>IF($G241=Paramètres!F$23,$D241,0)</f>
        <v>0</v>
      </c>
      <c r="AO241" s="116">
        <f>IF($G241=Paramètres!F$24,$D241,0)</f>
        <v>0</v>
      </c>
      <c r="AP241" s="116">
        <f t="shared" si="114"/>
        <v>0</v>
      </c>
      <c r="AQ241" s="116">
        <f t="shared" si="115"/>
        <v>0</v>
      </c>
      <c r="AR241" s="116">
        <f>IF($G241=Paramètres!I$21,$D241,0)</f>
        <v>0</v>
      </c>
      <c r="AS241" s="116">
        <f>IF($G241=Paramètres!I$22,$D241,0)</f>
        <v>0</v>
      </c>
      <c r="AT241" s="116">
        <f>IF($G241=Paramètres!I$23,$D241,0)</f>
        <v>0</v>
      </c>
      <c r="AU241" s="116">
        <f t="shared" si="116"/>
        <v>0</v>
      </c>
      <c r="AV241" s="116">
        <f t="shared" si="118"/>
        <v>0</v>
      </c>
      <c r="AW241" s="116">
        <f t="shared" si="119"/>
        <v>0</v>
      </c>
      <c r="AX241" s="116">
        <f t="shared" si="120"/>
        <v>0</v>
      </c>
      <c r="AY241" s="116">
        <f t="shared" si="121"/>
        <v>0</v>
      </c>
      <c r="AZ241" s="116">
        <f t="shared" si="122"/>
        <v>0</v>
      </c>
      <c r="BA241" s="116">
        <f t="shared" si="123"/>
        <v>0</v>
      </c>
      <c r="BB241" s="116">
        <f t="shared" si="124"/>
        <v>0</v>
      </c>
      <c r="BC241" s="116">
        <f t="shared" si="125"/>
        <v>0</v>
      </c>
      <c r="BD241" s="116">
        <f t="shared" si="126"/>
        <v>0</v>
      </c>
      <c r="BE241" s="116">
        <f t="shared" si="127"/>
        <v>0</v>
      </c>
      <c r="BF241" s="116">
        <f t="shared" si="128"/>
        <v>0</v>
      </c>
      <c r="BG241" s="116">
        <f t="shared" si="129"/>
        <v>0</v>
      </c>
      <c r="BH241" s="116">
        <f t="shared" si="130"/>
        <v>0</v>
      </c>
      <c r="BI241" s="116">
        <f t="shared" si="131"/>
        <v>0</v>
      </c>
      <c r="BJ241" s="116">
        <f t="shared" si="132"/>
        <v>0</v>
      </c>
      <c r="BK241" s="116">
        <f t="shared" si="133"/>
        <v>0</v>
      </c>
      <c r="BL241" s="116">
        <f t="shared" si="134"/>
        <v>0</v>
      </c>
      <c r="BM241" s="116">
        <f t="shared" si="135"/>
        <v>0</v>
      </c>
      <c r="BN241" s="116">
        <f t="shared" si="136"/>
        <v>0</v>
      </c>
      <c r="BO241" s="116">
        <f t="shared" si="137"/>
        <v>0</v>
      </c>
      <c r="BP241" s="116">
        <f t="shared" si="138"/>
        <v>0</v>
      </c>
      <c r="BQ241" s="116">
        <f t="shared" si="139"/>
        <v>0</v>
      </c>
      <c r="BR241" s="116">
        <f t="shared" si="140"/>
        <v>0</v>
      </c>
      <c r="BS241" s="116">
        <f t="shared" si="141"/>
        <v>0</v>
      </c>
    </row>
    <row r="242" spans="6:71">
      <c r="F242" s="109"/>
      <c r="J242" s="110" t="str">
        <f t="shared" si="117"/>
        <v>Transferts</v>
      </c>
      <c r="K242" s="116">
        <f>IF(MONTH($B242)=1,IF($G242=Paramètres!F$22,$D242,0),0)</f>
        <v>0</v>
      </c>
      <c r="L242" s="116">
        <f>IF(MONTH($B242)=2,IF($G242=Paramètres!$F$22,$D242,0),0)</f>
        <v>0</v>
      </c>
      <c r="M242" s="116">
        <f>IF(MONTH($B242)=3,IF($G242=Paramètres!$F$22,$D242,0),0)</f>
        <v>0</v>
      </c>
      <c r="N242" s="116">
        <f>IF(MONTH($B242)=4,IF($G242=Paramètres!$F$22,$D242,0),0)</f>
        <v>0</v>
      </c>
      <c r="O242" s="116">
        <f>IF(MONTH($B242)=5,IF($G242=Paramètres!$F$22,$D242,0),0)</f>
        <v>0</v>
      </c>
      <c r="P242" s="116">
        <f>IF(MONTH($B242)=6,IF($G242=Paramètres!$F$22,$D242,0),0)</f>
        <v>0</v>
      </c>
      <c r="Q242" s="116">
        <f>IF(MONTH($B242)=9,IF($G242=Paramètres!$F$22,$D242,0),0)</f>
        <v>0</v>
      </c>
      <c r="R242" s="116">
        <f>IF(MONTH($B242)=10,IF($G242=Paramètres!$F$22,$D242,0),0)</f>
        <v>0</v>
      </c>
      <c r="S242" s="116">
        <f>IF(MONTH($B242)=11,IF($G242=Paramètres!$F$22,$D242,0),0)</f>
        <v>0</v>
      </c>
      <c r="T242" s="116">
        <f>IF(MONTH($B242)=30,IF($G242=Paramètres!$F$22,$D242,0),0)</f>
        <v>0</v>
      </c>
      <c r="U242" s="116">
        <f>IF(MONTH($A242)=11,IF($G242=Paramètres!$D$22,$D242,0),0)</f>
        <v>0</v>
      </c>
      <c r="V242" s="116">
        <f>IF(MONTH($A242)=12,IF($G242=Paramètres!$D$22,$D242,0),0)</f>
        <v>0</v>
      </c>
      <c r="W242" s="116">
        <f>IF(MONTH($A242)=2,IF($G242=Paramètres!$D$22,$D242,0),0)</f>
        <v>0</v>
      </c>
      <c r="X242" s="116">
        <f>IF(MONTH($A242)=4,IF($G242=Paramètres!$D$22,$D242,0),0)</f>
        <v>0</v>
      </c>
      <c r="Y242" s="116">
        <f>IF($G242=Paramètres!D$21,$D242,0)</f>
        <v>0</v>
      </c>
      <c r="Z242" s="116">
        <f>IF($G242=Paramètres!D$24,$D242,0)</f>
        <v>0</v>
      </c>
      <c r="AA242" s="116">
        <f>IF($G242=Paramètres!D$23,$D242,0)</f>
        <v>0</v>
      </c>
      <c r="AB242" s="116">
        <f>IF($G242=Paramètres!D$25,$D242,0)</f>
        <v>0</v>
      </c>
      <c r="AC242" s="116">
        <f>IF($G242=Paramètres!D$26,$D242,0)</f>
        <v>0</v>
      </c>
      <c r="AD242" s="116">
        <f>IF($G242=Paramètres!D$27,$D242,0)</f>
        <v>0</v>
      </c>
      <c r="AE242" s="116">
        <f>IF($G242=Paramètres!D$28,$D242,0)</f>
        <v>0</v>
      </c>
      <c r="AF242" s="116">
        <f>IF($G242=Paramètres!D$29,$D242,0)</f>
        <v>0</v>
      </c>
      <c r="AG242" s="116">
        <f>IF($G242=Paramètres!E$21,$D242,0)</f>
        <v>0</v>
      </c>
      <c r="AH242" s="116">
        <f>IF($G242=Paramètres!E$22,$D242,0)</f>
        <v>0</v>
      </c>
      <c r="AI242" s="116">
        <f>IF($G242=Paramètres!E$23,$D242,0)</f>
        <v>0</v>
      </c>
      <c r="AJ242" s="116">
        <f>IF($G242=Paramètres!E$24,$D242,0)</f>
        <v>0</v>
      </c>
      <c r="AK242" s="116">
        <f>IF($G242=Paramètres!E$25,$D242,0)</f>
        <v>0</v>
      </c>
      <c r="AL242" s="116">
        <f>IF($G242=Paramètres!F$21,$D242,0)</f>
        <v>0</v>
      </c>
      <c r="AM242" s="116">
        <f>IF($G242=Paramètres!F$22,$D242,0)</f>
        <v>0</v>
      </c>
      <c r="AN242" s="116">
        <f>IF($G242=Paramètres!F$23,$D242,0)</f>
        <v>0</v>
      </c>
      <c r="AO242" s="116">
        <f>IF($G242=Paramètres!F$24,$D242,0)</f>
        <v>0</v>
      </c>
      <c r="AP242" s="116">
        <f t="shared" si="114"/>
        <v>0</v>
      </c>
      <c r="AQ242" s="116">
        <f t="shared" si="115"/>
        <v>0</v>
      </c>
      <c r="AR242" s="116">
        <f>IF($G242=Paramètres!I$21,$D242,0)</f>
        <v>0</v>
      </c>
      <c r="AS242" s="116">
        <f>IF($G242=Paramètres!I$22,$D242,0)</f>
        <v>0</v>
      </c>
      <c r="AT242" s="116">
        <f>IF($G242=Paramètres!I$23,$D242,0)</f>
        <v>0</v>
      </c>
      <c r="AU242" s="116">
        <f t="shared" si="116"/>
        <v>0</v>
      </c>
      <c r="AV242" s="116">
        <f t="shared" si="118"/>
        <v>0</v>
      </c>
      <c r="AW242" s="116">
        <f t="shared" si="119"/>
        <v>0</v>
      </c>
      <c r="AX242" s="116">
        <f t="shared" si="120"/>
        <v>0</v>
      </c>
      <c r="AY242" s="116">
        <f t="shared" si="121"/>
        <v>0</v>
      </c>
      <c r="AZ242" s="116">
        <f t="shared" si="122"/>
        <v>0</v>
      </c>
      <c r="BA242" s="116">
        <f t="shared" si="123"/>
        <v>0</v>
      </c>
      <c r="BB242" s="116">
        <f t="shared" si="124"/>
        <v>0</v>
      </c>
      <c r="BC242" s="116">
        <f t="shared" si="125"/>
        <v>0</v>
      </c>
      <c r="BD242" s="116">
        <f t="shared" si="126"/>
        <v>0</v>
      </c>
      <c r="BE242" s="116">
        <f t="shared" si="127"/>
        <v>0</v>
      </c>
      <c r="BF242" s="116">
        <f t="shared" si="128"/>
        <v>0</v>
      </c>
      <c r="BG242" s="116">
        <f t="shared" si="129"/>
        <v>0</v>
      </c>
      <c r="BH242" s="116">
        <f t="shared" si="130"/>
        <v>0</v>
      </c>
      <c r="BI242" s="116">
        <f t="shared" si="131"/>
        <v>0</v>
      </c>
      <c r="BJ242" s="116">
        <f t="shared" si="132"/>
        <v>0</v>
      </c>
      <c r="BK242" s="116">
        <f t="shared" si="133"/>
        <v>0</v>
      </c>
      <c r="BL242" s="116">
        <f t="shared" si="134"/>
        <v>0</v>
      </c>
      <c r="BM242" s="116">
        <f t="shared" si="135"/>
        <v>0</v>
      </c>
      <c r="BN242" s="116">
        <f t="shared" si="136"/>
        <v>0</v>
      </c>
      <c r="BO242" s="116">
        <f t="shared" si="137"/>
        <v>0</v>
      </c>
      <c r="BP242" s="116">
        <f t="shared" si="138"/>
        <v>0</v>
      </c>
      <c r="BQ242" s="116">
        <f t="shared" si="139"/>
        <v>0</v>
      </c>
      <c r="BR242" s="116">
        <f t="shared" si="140"/>
        <v>0</v>
      </c>
      <c r="BS242" s="116">
        <f t="shared" si="141"/>
        <v>0</v>
      </c>
    </row>
    <row r="243" spans="6:71">
      <c r="F243" s="109"/>
      <c r="J243" s="110" t="str">
        <f t="shared" si="117"/>
        <v>Transferts</v>
      </c>
      <c r="K243" s="116">
        <f>IF(MONTH($B243)=1,IF($G243=Paramètres!F$22,$D243,0),0)</f>
        <v>0</v>
      </c>
      <c r="L243" s="116">
        <f>IF(MONTH($B243)=2,IF($G243=Paramètres!$F$22,$D243,0),0)</f>
        <v>0</v>
      </c>
      <c r="M243" s="116">
        <f>IF(MONTH($B243)=3,IF($G243=Paramètres!$F$22,$D243,0),0)</f>
        <v>0</v>
      </c>
      <c r="N243" s="116">
        <f>IF(MONTH($B243)=4,IF($G243=Paramètres!$F$22,$D243,0),0)</f>
        <v>0</v>
      </c>
      <c r="O243" s="116">
        <f>IF(MONTH($B243)=5,IF($G243=Paramètres!$F$22,$D243,0),0)</f>
        <v>0</v>
      </c>
      <c r="P243" s="116">
        <f>IF(MONTH($B243)=6,IF($G243=Paramètres!$F$22,$D243,0),0)</f>
        <v>0</v>
      </c>
      <c r="Q243" s="116">
        <f>IF(MONTH($B243)=9,IF($G243=Paramètres!$F$22,$D243,0),0)</f>
        <v>0</v>
      </c>
      <c r="R243" s="116">
        <f>IF(MONTH($B243)=10,IF($G243=Paramètres!$F$22,$D243,0),0)</f>
        <v>0</v>
      </c>
      <c r="S243" s="116">
        <f>IF(MONTH($B243)=11,IF($G243=Paramètres!$F$22,$D243,0),0)</f>
        <v>0</v>
      </c>
      <c r="T243" s="116">
        <f>IF(MONTH($B243)=30,IF($G243=Paramètres!$F$22,$D243,0),0)</f>
        <v>0</v>
      </c>
      <c r="U243" s="116">
        <f>IF(MONTH($A243)=11,IF($G243=Paramètres!$D$22,$D243,0),0)</f>
        <v>0</v>
      </c>
      <c r="V243" s="116">
        <f>IF(MONTH($A243)=12,IF($G243=Paramètres!$D$22,$D243,0),0)</f>
        <v>0</v>
      </c>
      <c r="W243" s="116">
        <f>IF(MONTH($A243)=2,IF($G243=Paramètres!$D$22,$D243,0),0)</f>
        <v>0</v>
      </c>
      <c r="X243" s="116">
        <f>IF(MONTH($A243)=4,IF($G243=Paramètres!$D$22,$D243,0),0)</f>
        <v>0</v>
      </c>
      <c r="Y243" s="116">
        <f>IF($G243=Paramètres!D$21,$D243,0)</f>
        <v>0</v>
      </c>
      <c r="Z243" s="116">
        <f>IF($G243=Paramètres!D$24,$D243,0)</f>
        <v>0</v>
      </c>
      <c r="AA243" s="116">
        <f>IF($G243=Paramètres!D$23,$D243,0)</f>
        <v>0</v>
      </c>
      <c r="AB243" s="116">
        <f>IF($G243=Paramètres!D$25,$D243,0)</f>
        <v>0</v>
      </c>
      <c r="AC243" s="116">
        <f>IF($G243=Paramètres!D$26,$D243,0)</f>
        <v>0</v>
      </c>
      <c r="AD243" s="116">
        <f>IF($G243=Paramètres!D$27,$D243,0)</f>
        <v>0</v>
      </c>
      <c r="AE243" s="116">
        <f>IF($G243=Paramètres!D$28,$D243,0)</f>
        <v>0</v>
      </c>
      <c r="AF243" s="116">
        <f>IF($G243=Paramètres!D$29,$D243,0)</f>
        <v>0</v>
      </c>
      <c r="AG243" s="116">
        <f>IF($G243=Paramètres!E$21,$D243,0)</f>
        <v>0</v>
      </c>
      <c r="AH243" s="116">
        <f>IF($G243=Paramètres!E$22,$D243,0)</f>
        <v>0</v>
      </c>
      <c r="AI243" s="116">
        <f>IF($G243=Paramètres!E$23,$D243,0)</f>
        <v>0</v>
      </c>
      <c r="AJ243" s="116">
        <f>IF($G243=Paramètres!E$24,$D243,0)</f>
        <v>0</v>
      </c>
      <c r="AK243" s="116">
        <f>IF($G243=Paramètres!E$25,$D243,0)</f>
        <v>0</v>
      </c>
      <c r="AL243" s="116">
        <f>IF($G243=Paramètres!F$21,$D243,0)</f>
        <v>0</v>
      </c>
      <c r="AM243" s="116">
        <f>IF($G243=Paramètres!F$22,$D243,0)</f>
        <v>0</v>
      </c>
      <c r="AN243" s="116">
        <f>IF($G243=Paramètres!F$23,$D243,0)</f>
        <v>0</v>
      </c>
      <c r="AO243" s="116">
        <f>IF($G243=Paramètres!F$24,$D243,0)</f>
        <v>0</v>
      </c>
      <c r="AP243" s="116">
        <f t="shared" si="114"/>
        <v>0</v>
      </c>
      <c r="AQ243" s="116">
        <f t="shared" si="115"/>
        <v>0</v>
      </c>
      <c r="AR243" s="116">
        <f>IF($G243=Paramètres!I$21,$D243,0)</f>
        <v>0</v>
      </c>
      <c r="AS243" s="116">
        <f>IF($G243=Paramètres!I$22,$D243,0)</f>
        <v>0</v>
      </c>
      <c r="AT243" s="116">
        <f>IF($G243=Paramètres!I$23,$D243,0)</f>
        <v>0</v>
      </c>
      <c r="AU243" s="116">
        <f t="shared" si="116"/>
        <v>0</v>
      </c>
      <c r="AV243" s="116">
        <f t="shared" si="118"/>
        <v>0</v>
      </c>
      <c r="AW243" s="116">
        <f t="shared" si="119"/>
        <v>0</v>
      </c>
      <c r="AX243" s="116">
        <f t="shared" si="120"/>
        <v>0</v>
      </c>
      <c r="AY243" s="116">
        <f t="shared" si="121"/>
        <v>0</v>
      </c>
      <c r="AZ243" s="116">
        <f t="shared" si="122"/>
        <v>0</v>
      </c>
      <c r="BA243" s="116">
        <f t="shared" si="123"/>
        <v>0</v>
      </c>
      <c r="BB243" s="116">
        <f t="shared" si="124"/>
        <v>0</v>
      </c>
      <c r="BC243" s="116">
        <f t="shared" si="125"/>
        <v>0</v>
      </c>
      <c r="BD243" s="116">
        <f t="shared" si="126"/>
        <v>0</v>
      </c>
      <c r="BE243" s="116">
        <f t="shared" si="127"/>
        <v>0</v>
      </c>
      <c r="BF243" s="116">
        <f t="shared" si="128"/>
        <v>0</v>
      </c>
      <c r="BG243" s="116">
        <f t="shared" si="129"/>
        <v>0</v>
      </c>
      <c r="BH243" s="116">
        <f t="shared" si="130"/>
        <v>0</v>
      </c>
      <c r="BI243" s="116">
        <f t="shared" si="131"/>
        <v>0</v>
      </c>
      <c r="BJ243" s="116">
        <f t="shared" si="132"/>
        <v>0</v>
      </c>
      <c r="BK243" s="116">
        <f t="shared" si="133"/>
        <v>0</v>
      </c>
      <c r="BL243" s="116">
        <f t="shared" si="134"/>
        <v>0</v>
      </c>
      <c r="BM243" s="116">
        <f t="shared" si="135"/>
        <v>0</v>
      </c>
      <c r="BN243" s="116">
        <f t="shared" si="136"/>
        <v>0</v>
      </c>
      <c r="BO243" s="116">
        <f t="shared" si="137"/>
        <v>0</v>
      </c>
      <c r="BP243" s="116">
        <f t="shared" si="138"/>
        <v>0</v>
      </c>
      <c r="BQ243" s="116">
        <f t="shared" si="139"/>
        <v>0</v>
      </c>
      <c r="BR243" s="116">
        <f t="shared" si="140"/>
        <v>0</v>
      </c>
      <c r="BS243" s="116">
        <f t="shared" si="141"/>
        <v>0</v>
      </c>
    </row>
    <row r="244" spans="6:71">
      <c r="F244" s="109"/>
      <c r="J244" s="110" t="str">
        <f t="shared" si="117"/>
        <v>Transferts</v>
      </c>
      <c r="K244" s="116">
        <f>IF(MONTH($B244)=1,IF($G244=Paramètres!F$22,$D244,0),0)</f>
        <v>0</v>
      </c>
      <c r="L244" s="116">
        <f>IF(MONTH($B244)=2,IF($G244=Paramètres!$F$22,$D244,0),0)</f>
        <v>0</v>
      </c>
      <c r="M244" s="116">
        <f>IF(MONTH($B244)=3,IF($G244=Paramètres!$F$22,$D244,0),0)</f>
        <v>0</v>
      </c>
      <c r="N244" s="116">
        <f>IF(MONTH($B244)=4,IF($G244=Paramètres!$F$22,$D244,0),0)</f>
        <v>0</v>
      </c>
      <c r="O244" s="116">
        <f>IF(MONTH($B244)=5,IF($G244=Paramètres!$F$22,$D244,0),0)</f>
        <v>0</v>
      </c>
      <c r="P244" s="116">
        <f>IF(MONTH($B244)=6,IF($G244=Paramètres!$F$22,$D244,0),0)</f>
        <v>0</v>
      </c>
      <c r="Q244" s="116">
        <f>IF(MONTH($B244)=9,IF($G244=Paramètres!$F$22,$D244,0),0)</f>
        <v>0</v>
      </c>
      <c r="R244" s="116">
        <f>IF(MONTH($B244)=10,IF($G244=Paramètres!$F$22,$D244,0),0)</f>
        <v>0</v>
      </c>
      <c r="S244" s="116">
        <f>IF(MONTH($B244)=11,IF($G244=Paramètres!$F$22,$D244,0),0)</f>
        <v>0</v>
      </c>
      <c r="T244" s="116">
        <f>IF(MONTH($B244)=30,IF($G244=Paramètres!$F$22,$D244,0),0)</f>
        <v>0</v>
      </c>
      <c r="U244" s="116">
        <f>IF(MONTH($A244)=11,IF($G244=Paramètres!$D$22,$D244,0),0)</f>
        <v>0</v>
      </c>
      <c r="V244" s="116">
        <f>IF(MONTH($A244)=12,IF($G244=Paramètres!$D$22,$D244,0),0)</f>
        <v>0</v>
      </c>
      <c r="W244" s="116">
        <f>IF(MONTH($A244)=2,IF($G244=Paramètres!$D$22,$D244,0),0)</f>
        <v>0</v>
      </c>
      <c r="X244" s="116">
        <f>IF(MONTH($A244)=4,IF($G244=Paramètres!$D$22,$D244,0),0)</f>
        <v>0</v>
      </c>
      <c r="Y244" s="116">
        <f>IF($G244=Paramètres!D$21,$D244,0)</f>
        <v>0</v>
      </c>
      <c r="Z244" s="116">
        <f>IF($G244=Paramètres!D$24,$D244,0)</f>
        <v>0</v>
      </c>
      <c r="AA244" s="116">
        <f>IF($G244=Paramètres!D$23,$D244,0)</f>
        <v>0</v>
      </c>
      <c r="AB244" s="116">
        <f>IF($G244=Paramètres!D$25,$D244,0)</f>
        <v>0</v>
      </c>
      <c r="AC244" s="116">
        <f>IF($G244=Paramètres!D$26,$D244,0)</f>
        <v>0</v>
      </c>
      <c r="AD244" s="116">
        <f>IF($G244=Paramètres!D$27,$D244,0)</f>
        <v>0</v>
      </c>
      <c r="AE244" s="116">
        <f>IF($G244=Paramètres!D$28,$D244,0)</f>
        <v>0</v>
      </c>
      <c r="AF244" s="116">
        <f>IF($G244=Paramètres!D$29,$D244,0)</f>
        <v>0</v>
      </c>
      <c r="AG244" s="116">
        <f>IF($G244=Paramètres!E$21,$D244,0)</f>
        <v>0</v>
      </c>
      <c r="AH244" s="116">
        <f>IF($G244=Paramètres!E$22,$D244,0)</f>
        <v>0</v>
      </c>
      <c r="AI244" s="116">
        <f>IF($G244=Paramètres!E$23,$D244,0)</f>
        <v>0</v>
      </c>
      <c r="AJ244" s="116">
        <f>IF($G244=Paramètres!E$24,$D244,0)</f>
        <v>0</v>
      </c>
      <c r="AK244" s="116">
        <f>IF($G244=Paramètres!E$25,$D244,0)</f>
        <v>0</v>
      </c>
      <c r="AL244" s="116">
        <f>IF($G244=Paramètres!F$21,$D244,0)</f>
        <v>0</v>
      </c>
      <c r="AM244" s="116">
        <f>IF($G244=Paramètres!F$22,$D244,0)</f>
        <v>0</v>
      </c>
      <c r="AN244" s="116">
        <f>IF($G244=Paramètres!F$23,$D244,0)</f>
        <v>0</v>
      </c>
      <c r="AO244" s="116">
        <f>IF($G244=Paramètres!F$24,$D244,0)</f>
        <v>0</v>
      </c>
      <c r="AP244" s="116">
        <f t="shared" si="114"/>
        <v>0</v>
      </c>
      <c r="AQ244" s="116">
        <f t="shared" si="115"/>
        <v>0</v>
      </c>
      <c r="AR244" s="116">
        <f>IF($G244=Paramètres!I$21,$D244,0)</f>
        <v>0</v>
      </c>
      <c r="AS244" s="116">
        <f>IF($G244=Paramètres!I$22,$D244,0)</f>
        <v>0</v>
      </c>
      <c r="AT244" s="116">
        <f>IF($G244=Paramètres!I$23,$D244,0)</f>
        <v>0</v>
      </c>
      <c r="AU244" s="116">
        <f t="shared" si="116"/>
        <v>0</v>
      </c>
      <c r="AV244" s="116">
        <f t="shared" si="118"/>
        <v>0</v>
      </c>
      <c r="AW244" s="116">
        <f t="shared" si="119"/>
        <v>0</v>
      </c>
      <c r="AX244" s="116">
        <f t="shared" si="120"/>
        <v>0</v>
      </c>
      <c r="AY244" s="116">
        <f t="shared" si="121"/>
        <v>0</v>
      </c>
      <c r="AZ244" s="116">
        <f t="shared" si="122"/>
        <v>0</v>
      </c>
      <c r="BA244" s="116">
        <f t="shared" si="123"/>
        <v>0</v>
      </c>
      <c r="BB244" s="116">
        <f t="shared" si="124"/>
        <v>0</v>
      </c>
      <c r="BC244" s="116">
        <f t="shared" si="125"/>
        <v>0</v>
      </c>
      <c r="BD244" s="116">
        <f t="shared" si="126"/>
        <v>0</v>
      </c>
      <c r="BE244" s="116">
        <f t="shared" si="127"/>
        <v>0</v>
      </c>
      <c r="BF244" s="116">
        <f t="shared" si="128"/>
        <v>0</v>
      </c>
      <c r="BG244" s="116">
        <f t="shared" si="129"/>
        <v>0</v>
      </c>
      <c r="BH244" s="116">
        <f t="shared" si="130"/>
        <v>0</v>
      </c>
      <c r="BI244" s="116">
        <f t="shared" si="131"/>
        <v>0</v>
      </c>
      <c r="BJ244" s="116">
        <f t="shared" si="132"/>
        <v>0</v>
      </c>
      <c r="BK244" s="116">
        <f t="shared" si="133"/>
        <v>0</v>
      </c>
      <c r="BL244" s="116">
        <f t="shared" si="134"/>
        <v>0</v>
      </c>
      <c r="BM244" s="116">
        <f t="shared" si="135"/>
        <v>0</v>
      </c>
      <c r="BN244" s="116">
        <f t="shared" si="136"/>
        <v>0</v>
      </c>
      <c r="BO244" s="116">
        <f t="shared" si="137"/>
        <v>0</v>
      </c>
      <c r="BP244" s="116">
        <f t="shared" si="138"/>
        <v>0</v>
      </c>
      <c r="BQ244" s="116">
        <f t="shared" si="139"/>
        <v>0</v>
      </c>
      <c r="BR244" s="116">
        <f t="shared" si="140"/>
        <v>0</v>
      </c>
      <c r="BS244" s="116">
        <f t="shared" si="141"/>
        <v>0</v>
      </c>
    </row>
    <row r="245" spans="6:71">
      <c r="F245" s="109"/>
      <c r="J245" s="110" t="str">
        <f t="shared" si="117"/>
        <v>Transferts</v>
      </c>
      <c r="K245" s="116">
        <f>IF(MONTH($B245)=1,IF($G245=Paramètres!F$22,$D245,0),0)</f>
        <v>0</v>
      </c>
      <c r="L245" s="116">
        <f>IF(MONTH($B245)=2,IF($G245=Paramètres!$F$22,$D245,0),0)</f>
        <v>0</v>
      </c>
      <c r="M245" s="116">
        <f>IF(MONTH($B245)=3,IF($G245=Paramètres!$F$22,$D245,0),0)</f>
        <v>0</v>
      </c>
      <c r="N245" s="116">
        <f>IF(MONTH($B245)=4,IF($G245=Paramètres!$F$22,$D245,0),0)</f>
        <v>0</v>
      </c>
      <c r="O245" s="116">
        <f>IF(MONTH($B245)=5,IF($G245=Paramètres!$F$22,$D245,0),0)</f>
        <v>0</v>
      </c>
      <c r="P245" s="116">
        <f>IF(MONTH($B245)=6,IF($G245=Paramètres!$F$22,$D245,0),0)</f>
        <v>0</v>
      </c>
      <c r="Q245" s="116">
        <f>IF(MONTH($B245)=9,IF($G245=Paramètres!$F$22,$D245,0),0)</f>
        <v>0</v>
      </c>
      <c r="R245" s="116">
        <f>IF(MONTH($B245)=10,IF($G245=Paramètres!$F$22,$D245,0),0)</f>
        <v>0</v>
      </c>
      <c r="S245" s="116">
        <f>IF(MONTH($B245)=11,IF($G245=Paramètres!$F$22,$D245,0),0)</f>
        <v>0</v>
      </c>
      <c r="T245" s="116">
        <f>IF(MONTH($B245)=30,IF($G245=Paramètres!$F$22,$D245,0),0)</f>
        <v>0</v>
      </c>
      <c r="U245" s="116">
        <f>IF(MONTH($A245)=11,IF($G245=Paramètres!$D$22,$D245,0),0)</f>
        <v>0</v>
      </c>
      <c r="V245" s="116">
        <f>IF(MONTH($A245)=12,IF($G245=Paramètres!$D$22,$D245,0),0)</f>
        <v>0</v>
      </c>
      <c r="W245" s="116">
        <f>IF(MONTH($A245)=2,IF($G245=Paramètres!$D$22,$D245,0),0)</f>
        <v>0</v>
      </c>
      <c r="X245" s="116">
        <f>IF(MONTH($A245)=4,IF($G245=Paramètres!$D$22,$D245,0),0)</f>
        <v>0</v>
      </c>
      <c r="Y245" s="116">
        <f>IF($G245=Paramètres!D$21,$D245,0)</f>
        <v>0</v>
      </c>
      <c r="Z245" s="116">
        <f>IF($G245=Paramètres!D$24,$D245,0)</f>
        <v>0</v>
      </c>
      <c r="AA245" s="116">
        <f>IF($G245=Paramètres!D$23,$D245,0)</f>
        <v>0</v>
      </c>
      <c r="AB245" s="116">
        <f>IF($G245=Paramètres!D$25,$D245,0)</f>
        <v>0</v>
      </c>
      <c r="AC245" s="116">
        <f>IF($G245=Paramètres!D$26,$D245,0)</f>
        <v>0</v>
      </c>
      <c r="AD245" s="116">
        <f>IF($G245=Paramètres!D$27,$D245,0)</f>
        <v>0</v>
      </c>
      <c r="AE245" s="116">
        <f>IF($G245=Paramètres!D$28,$D245,0)</f>
        <v>0</v>
      </c>
      <c r="AF245" s="116">
        <f>IF($G245=Paramètres!D$29,$D245,0)</f>
        <v>0</v>
      </c>
      <c r="AG245" s="116">
        <f>IF($G245=Paramètres!E$21,$D245,0)</f>
        <v>0</v>
      </c>
      <c r="AH245" s="116">
        <f>IF($G245=Paramètres!E$22,$D245,0)</f>
        <v>0</v>
      </c>
      <c r="AI245" s="116">
        <f>IF($G245=Paramètres!E$23,$D245,0)</f>
        <v>0</v>
      </c>
      <c r="AJ245" s="116">
        <f>IF($G245=Paramètres!E$24,$D245,0)</f>
        <v>0</v>
      </c>
      <c r="AK245" s="116">
        <f>IF($G245=Paramètres!E$25,$D245,0)</f>
        <v>0</v>
      </c>
      <c r="AL245" s="116">
        <f>IF($G245=Paramètres!F$21,$D245,0)</f>
        <v>0</v>
      </c>
      <c r="AM245" s="116">
        <f>IF($G245=Paramètres!F$22,$D245,0)</f>
        <v>0</v>
      </c>
      <c r="AN245" s="116">
        <f>IF($G245=Paramètres!F$23,$D245,0)</f>
        <v>0</v>
      </c>
      <c r="AO245" s="116">
        <f>IF($G245=Paramètres!F$24,$D245,0)</f>
        <v>0</v>
      </c>
      <c r="AP245" s="116">
        <f t="shared" si="114"/>
        <v>0</v>
      </c>
      <c r="AQ245" s="116">
        <f t="shared" si="115"/>
        <v>0</v>
      </c>
      <c r="AR245" s="116">
        <f>IF($G245=Paramètres!I$21,$D245,0)</f>
        <v>0</v>
      </c>
      <c r="AS245" s="116">
        <f>IF($G245=Paramètres!I$22,$D245,0)</f>
        <v>0</v>
      </c>
      <c r="AT245" s="116">
        <f>IF($G245=Paramètres!I$23,$D245,0)</f>
        <v>0</v>
      </c>
      <c r="AU245" s="116">
        <f t="shared" si="116"/>
        <v>0</v>
      </c>
      <c r="AV245" s="116">
        <f t="shared" si="118"/>
        <v>0</v>
      </c>
      <c r="AW245" s="116">
        <f t="shared" si="119"/>
        <v>0</v>
      </c>
      <c r="AX245" s="116">
        <f t="shared" si="120"/>
        <v>0</v>
      </c>
      <c r="AY245" s="116">
        <f t="shared" si="121"/>
        <v>0</v>
      </c>
      <c r="AZ245" s="116">
        <f t="shared" si="122"/>
        <v>0</v>
      </c>
      <c r="BA245" s="116">
        <f t="shared" si="123"/>
        <v>0</v>
      </c>
      <c r="BB245" s="116">
        <f t="shared" si="124"/>
        <v>0</v>
      </c>
      <c r="BC245" s="116">
        <f t="shared" si="125"/>
        <v>0</v>
      </c>
      <c r="BD245" s="116">
        <f t="shared" si="126"/>
        <v>0</v>
      </c>
      <c r="BE245" s="116">
        <f t="shared" si="127"/>
        <v>0</v>
      </c>
      <c r="BF245" s="116">
        <f t="shared" si="128"/>
        <v>0</v>
      </c>
      <c r="BG245" s="116">
        <f t="shared" si="129"/>
        <v>0</v>
      </c>
      <c r="BH245" s="116">
        <f t="shared" si="130"/>
        <v>0</v>
      </c>
      <c r="BI245" s="116">
        <f t="shared" si="131"/>
        <v>0</v>
      </c>
      <c r="BJ245" s="116">
        <f t="shared" si="132"/>
        <v>0</v>
      </c>
      <c r="BK245" s="116">
        <f t="shared" si="133"/>
        <v>0</v>
      </c>
      <c r="BL245" s="116">
        <f t="shared" si="134"/>
        <v>0</v>
      </c>
      <c r="BM245" s="116">
        <f t="shared" si="135"/>
        <v>0</v>
      </c>
      <c r="BN245" s="116">
        <f t="shared" si="136"/>
        <v>0</v>
      </c>
      <c r="BO245" s="116">
        <f t="shared" si="137"/>
        <v>0</v>
      </c>
      <c r="BP245" s="116">
        <f t="shared" si="138"/>
        <v>0</v>
      </c>
      <c r="BQ245" s="116">
        <f t="shared" si="139"/>
        <v>0</v>
      </c>
      <c r="BR245" s="116">
        <f t="shared" si="140"/>
        <v>0</v>
      </c>
      <c r="BS245" s="116">
        <f t="shared" si="141"/>
        <v>0</v>
      </c>
    </row>
    <row r="246" spans="6:71">
      <c r="F246" s="109"/>
      <c r="J246" s="110" t="str">
        <f t="shared" si="117"/>
        <v>Transferts</v>
      </c>
      <c r="K246" s="116">
        <f>IF(MONTH($B246)=1,IF($G246=Paramètres!F$22,$D246,0),0)</f>
        <v>0</v>
      </c>
      <c r="L246" s="116">
        <f>IF(MONTH($B246)=2,IF($G246=Paramètres!$F$22,$D246,0),0)</f>
        <v>0</v>
      </c>
      <c r="M246" s="116">
        <f>IF(MONTH($B246)=3,IF($G246=Paramètres!$F$22,$D246,0),0)</f>
        <v>0</v>
      </c>
      <c r="N246" s="116">
        <f>IF(MONTH($B246)=4,IF($G246=Paramètres!$F$22,$D246,0),0)</f>
        <v>0</v>
      </c>
      <c r="O246" s="116">
        <f>IF(MONTH($B246)=5,IF($G246=Paramètres!$F$22,$D246,0),0)</f>
        <v>0</v>
      </c>
      <c r="P246" s="116">
        <f>IF(MONTH($B246)=6,IF($G246=Paramètres!$F$22,$D246,0),0)</f>
        <v>0</v>
      </c>
      <c r="Q246" s="116">
        <f>IF(MONTH($B246)=9,IF($G246=Paramètres!$F$22,$D246,0),0)</f>
        <v>0</v>
      </c>
      <c r="R246" s="116">
        <f>IF(MONTH($B246)=10,IF($G246=Paramètres!$F$22,$D246,0),0)</f>
        <v>0</v>
      </c>
      <c r="S246" s="116">
        <f>IF(MONTH($B246)=11,IF($G246=Paramètres!$F$22,$D246,0),0)</f>
        <v>0</v>
      </c>
      <c r="T246" s="116">
        <f>IF(MONTH($B246)=30,IF($G246=Paramètres!$F$22,$D246,0),0)</f>
        <v>0</v>
      </c>
      <c r="U246" s="116">
        <f>IF(MONTH($A246)=11,IF($G246=Paramètres!$D$22,$D246,0),0)</f>
        <v>0</v>
      </c>
      <c r="V246" s="116">
        <f>IF(MONTH($A246)=12,IF($G246=Paramètres!$D$22,$D246,0),0)</f>
        <v>0</v>
      </c>
      <c r="W246" s="116">
        <f>IF(MONTH($A246)=2,IF($G246=Paramètres!$D$22,$D246,0),0)</f>
        <v>0</v>
      </c>
      <c r="X246" s="116">
        <f>IF(MONTH($A246)=4,IF($G246=Paramètres!$D$22,$D246,0),0)</f>
        <v>0</v>
      </c>
      <c r="Y246" s="116">
        <f>IF($G246=Paramètres!D$21,$D246,0)</f>
        <v>0</v>
      </c>
      <c r="Z246" s="116">
        <f>IF($G246=Paramètres!D$24,$D246,0)</f>
        <v>0</v>
      </c>
      <c r="AA246" s="116">
        <f>IF($G246=Paramètres!D$23,$D246,0)</f>
        <v>0</v>
      </c>
      <c r="AB246" s="116">
        <f>IF($G246=Paramètres!D$25,$D246,0)</f>
        <v>0</v>
      </c>
      <c r="AC246" s="116">
        <f>IF($G246=Paramètres!D$26,$D246,0)</f>
        <v>0</v>
      </c>
      <c r="AD246" s="116">
        <f>IF($G246=Paramètres!D$27,$D246,0)</f>
        <v>0</v>
      </c>
      <c r="AE246" s="116">
        <f>IF($G246=Paramètres!D$28,$D246,0)</f>
        <v>0</v>
      </c>
      <c r="AF246" s="116">
        <f>IF($G246=Paramètres!D$29,$D246,0)</f>
        <v>0</v>
      </c>
      <c r="AG246" s="116">
        <f>IF($G246=Paramètres!E$21,$D246,0)</f>
        <v>0</v>
      </c>
      <c r="AH246" s="116">
        <f>IF($G246=Paramètres!E$22,$D246,0)</f>
        <v>0</v>
      </c>
      <c r="AI246" s="116">
        <f>IF($G246=Paramètres!E$23,$D246,0)</f>
        <v>0</v>
      </c>
      <c r="AJ246" s="116">
        <f>IF($G246=Paramètres!E$24,$D246,0)</f>
        <v>0</v>
      </c>
      <c r="AK246" s="116">
        <f>IF($G246=Paramètres!E$25,$D246,0)</f>
        <v>0</v>
      </c>
      <c r="AL246" s="116">
        <f>IF($G246=Paramètres!F$21,$D246,0)</f>
        <v>0</v>
      </c>
      <c r="AM246" s="116">
        <f>IF($G246=Paramètres!F$22,$D246,0)</f>
        <v>0</v>
      </c>
      <c r="AN246" s="116">
        <f>IF($G246=Paramètres!F$23,$D246,0)</f>
        <v>0</v>
      </c>
      <c r="AO246" s="116">
        <f>IF($G246=Paramètres!F$24,$D246,0)</f>
        <v>0</v>
      </c>
      <c r="AP246" s="116">
        <f t="shared" si="114"/>
        <v>0</v>
      </c>
      <c r="AQ246" s="116">
        <f t="shared" si="115"/>
        <v>0</v>
      </c>
      <c r="AR246" s="116">
        <f>IF($G246=Paramètres!I$21,$D246,0)</f>
        <v>0</v>
      </c>
      <c r="AS246" s="116">
        <f>IF($G246=Paramètres!I$22,$D246,0)</f>
        <v>0</v>
      </c>
      <c r="AT246" s="116">
        <f>IF($G246=Paramètres!I$23,$D246,0)</f>
        <v>0</v>
      </c>
      <c r="AU246" s="116">
        <f t="shared" si="116"/>
        <v>0</v>
      </c>
      <c r="AV246" s="116">
        <f t="shared" si="118"/>
        <v>0</v>
      </c>
      <c r="AW246" s="116">
        <f t="shared" si="119"/>
        <v>0</v>
      </c>
      <c r="AX246" s="116">
        <f t="shared" si="120"/>
        <v>0</v>
      </c>
      <c r="AY246" s="116">
        <f t="shared" si="121"/>
        <v>0</v>
      </c>
      <c r="AZ246" s="116">
        <f t="shared" si="122"/>
        <v>0</v>
      </c>
      <c r="BA246" s="116">
        <f t="shared" si="123"/>
        <v>0</v>
      </c>
      <c r="BB246" s="116">
        <f t="shared" si="124"/>
        <v>0</v>
      </c>
      <c r="BC246" s="116">
        <f t="shared" si="125"/>
        <v>0</v>
      </c>
      <c r="BD246" s="116">
        <f t="shared" si="126"/>
        <v>0</v>
      </c>
      <c r="BE246" s="116">
        <f t="shared" si="127"/>
        <v>0</v>
      </c>
      <c r="BF246" s="116">
        <f t="shared" si="128"/>
        <v>0</v>
      </c>
      <c r="BG246" s="116">
        <f t="shared" si="129"/>
        <v>0</v>
      </c>
      <c r="BH246" s="116">
        <f t="shared" si="130"/>
        <v>0</v>
      </c>
      <c r="BI246" s="116">
        <f t="shared" si="131"/>
        <v>0</v>
      </c>
      <c r="BJ246" s="116">
        <f t="shared" si="132"/>
        <v>0</v>
      </c>
      <c r="BK246" s="116">
        <f t="shared" si="133"/>
        <v>0</v>
      </c>
      <c r="BL246" s="116">
        <f t="shared" si="134"/>
        <v>0</v>
      </c>
      <c r="BM246" s="116">
        <f t="shared" si="135"/>
        <v>0</v>
      </c>
      <c r="BN246" s="116">
        <f t="shared" si="136"/>
        <v>0</v>
      </c>
      <c r="BO246" s="116">
        <f t="shared" si="137"/>
        <v>0</v>
      </c>
      <c r="BP246" s="116">
        <f t="shared" si="138"/>
        <v>0</v>
      </c>
      <c r="BQ246" s="116">
        <f t="shared" si="139"/>
        <v>0</v>
      </c>
      <c r="BR246" s="116">
        <f t="shared" si="140"/>
        <v>0</v>
      </c>
      <c r="BS246" s="116">
        <f t="shared" si="141"/>
        <v>0</v>
      </c>
    </row>
    <row r="247" spans="6:71">
      <c r="F247" s="109"/>
      <c r="J247" s="110" t="str">
        <f t="shared" si="117"/>
        <v>Transferts</v>
      </c>
      <c r="K247" s="116">
        <f>IF(MONTH($B247)=1,IF($G247=Paramètres!F$22,$D247,0),0)</f>
        <v>0</v>
      </c>
      <c r="L247" s="116">
        <f>IF(MONTH($B247)=2,IF($G247=Paramètres!$F$22,$D247,0),0)</f>
        <v>0</v>
      </c>
      <c r="M247" s="116">
        <f>IF(MONTH($B247)=3,IF($G247=Paramètres!$F$22,$D247,0),0)</f>
        <v>0</v>
      </c>
      <c r="N247" s="116">
        <f>IF(MONTH($B247)=4,IF($G247=Paramètres!$F$22,$D247,0),0)</f>
        <v>0</v>
      </c>
      <c r="O247" s="116">
        <f>IF(MONTH($B247)=5,IF($G247=Paramètres!$F$22,$D247,0),0)</f>
        <v>0</v>
      </c>
      <c r="P247" s="116">
        <f>IF(MONTH($B247)=6,IF($G247=Paramètres!$F$22,$D247,0),0)</f>
        <v>0</v>
      </c>
      <c r="Q247" s="116">
        <f>IF(MONTH($B247)=9,IF($G247=Paramètres!$F$22,$D247,0),0)</f>
        <v>0</v>
      </c>
      <c r="R247" s="116">
        <f>IF(MONTH($B247)=10,IF($G247=Paramètres!$F$22,$D247,0),0)</f>
        <v>0</v>
      </c>
      <c r="S247" s="116">
        <f>IF(MONTH($B247)=11,IF($G247=Paramètres!$F$22,$D247,0),0)</f>
        <v>0</v>
      </c>
      <c r="T247" s="116">
        <f>IF(MONTH($B247)=30,IF($G247=Paramètres!$F$22,$D247,0),0)</f>
        <v>0</v>
      </c>
      <c r="U247" s="116">
        <f>IF(MONTH($A247)=11,IF($G247=Paramètres!$D$22,$D247,0),0)</f>
        <v>0</v>
      </c>
      <c r="V247" s="116">
        <f>IF(MONTH($A247)=12,IF($G247=Paramètres!$D$22,$D247,0),0)</f>
        <v>0</v>
      </c>
      <c r="W247" s="116">
        <f>IF(MONTH($A247)=2,IF($G247=Paramètres!$D$22,$D247,0),0)</f>
        <v>0</v>
      </c>
      <c r="X247" s="116">
        <f>IF(MONTH($A247)=4,IF($G247=Paramètres!$D$22,$D247,0),0)</f>
        <v>0</v>
      </c>
      <c r="Y247" s="116">
        <f>IF($G247=Paramètres!D$21,$D247,0)</f>
        <v>0</v>
      </c>
      <c r="Z247" s="116">
        <f>IF($G247=Paramètres!D$24,$D247,0)</f>
        <v>0</v>
      </c>
      <c r="AA247" s="116">
        <f>IF($G247=Paramètres!D$23,$D247,0)</f>
        <v>0</v>
      </c>
      <c r="AB247" s="116">
        <f>IF($G247=Paramètres!D$25,$D247,0)</f>
        <v>0</v>
      </c>
      <c r="AC247" s="116">
        <f>IF($G247=Paramètres!D$26,$D247,0)</f>
        <v>0</v>
      </c>
      <c r="AD247" s="116">
        <f>IF($G247=Paramètres!D$27,$D247,0)</f>
        <v>0</v>
      </c>
      <c r="AE247" s="116">
        <f>IF($G247=Paramètres!D$28,$D247,0)</f>
        <v>0</v>
      </c>
      <c r="AF247" s="116">
        <f>IF($G247=Paramètres!D$29,$D247,0)</f>
        <v>0</v>
      </c>
      <c r="AG247" s="116">
        <f>IF($G247=Paramètres!E$21,$D247,0)</f>
        <v>0</v>
      </c>
      <c r="AH247" s="116">
        <f>IF($G247=Paramètres!E$22,$D247,0)</f>
        <v>0</v>
      </c>
      <c r="AI247" s="116">
        <f>IF($G247=Paramètres!E$23,$D247,0)</f>
        <v>0</v>
      </c>
      <c r="AJ247" s="116">
        <f>IF($G247=Paramètres!E$24,$D247,0)</f>
        <v>0</v>
      </c>
      <c r="AK247" s="116">
        <f>IF($G247=Paramètres!E$25,$D247,0)</f>
        <v>0</v>
      </c>
      <c r="AL247" s="116">
        <f>IF($G247=Paramètres!F$21,$D247,0)</f>
        <v>0</v>
      </c>
      <c r="AM247" s="116">
        <f>IF($G247=Paramètres!F$22,$D247,0)</f>
        <v>0</v>
      </c>
      <c r="AN247" s="116">
        <f>IF($G247=Paramètres!F$23,$D247,0)</f>
        <v>0</v>
      </c>
      <c r="AO247" s="116">
        <f>IF($G247=Paramètres!F$24,$D247,0)</f>
        <v>0</v>
      </c>
      <c r="AP247" s="116">
        <f t="shared" si="114"/>
        <v>0</v>
      </c>
      <c r="AQ247" s="116">
        <f t="shared" si="115"/>
        <v>0</v>
      </c>
      <c r="AR247" s="116">
        <f>IF($G247=Paramètres!I$21,$D247,0)</f>
        <v>0</v>
      </c>
      <c r="AS247" s="116">
        <f>IF($G247=Paramètres!I$22,$D247,0)</f>
        <v>0</v>
      </c>
      <c r="AT247" s="116">
        <f>IF($G247=Paramètres!I$23,$D247,0)</f>
        <v>0</v>
      </c>
      <c r="AU247" s="116">
        <f t="shared" si="116"/>
        <v>0</v>
      </c>
      <c r="AV247" s="116">
        <f t="shared" si="118"/>
        <v>0</v>
      </c>
      <c r="AW247" s="116">
        <f t="shared" si="119"/>
        <v>0</v>
      </c>
      <c r="AX247" s="116">
        <f t="shared" si="120"/>
        <v>0</v>
      </c>
      <c r="AY247" s="116">
        <f t="shared" si="121"/>
        <v>0</v>
      </c>
      <c r="AZ247" s="116">
        <f t="shared" si="122"/>
        <v>0</v>
      </c>
      <c r="BA247" s="116">
        <f t="shared" si="123"/>
        <v>0</v>
      </c>
      <c r="BB247" s="116">
        <f t="shared" si="124"/>
        <v>0</v>
      </c>
      <c r="BC247" s="116">
        <f t="shared" si="125"/>
        <v>0</v>
      </c>
      <c r="BD247" s="116">
        <f t="shared" si="126"/>
        <v>0</v>
      </c>
      <c r="BE247" s="116">
        <f t="shared" si="127"/>
        <v>0</v>
      </c>
      <c r="BF247" s="116">
        <f t="shared" si="128"/>
        <v>0</v>
      </c>
      <c r="BG247" s="116">
        <f t="shared" si="129"/>
        <v>0</v>
      </c>
      <c r="BH247" s="116">
        <f t="shared" si="130"/>
        <v>0</v>
      </c>
      <c r="BI247" s="116">
        <f t="shared" si="131"/>
        <v>0</v>
      </c>
      <c r="BJ247" s="116">
        <f t="shared" si="132"/>
        <v>0</v>
      </c>
      <c r="BK247" s="116">
        <f t="shared" si="133"/>
        <v>0</v>
      </c>
      <c r="BL247" s="116">
        <f t="shared" si="134"/>
        <v>0</v>
      </c>
      <c r="BM247" s="116">
        <f t="shared" si="135"/>
        <v>0</v>
      </c>
      <c r="BN247" s="116">
        <f t="shared" si="136"/>
        <v>0</v>
      </c>
      <c r="BO247" s="116">
        <f t="shared" si="137"/>
        <v>0</v>
      </c>
      <c r="BP247" s="116">
        <f t="shared" si="138"/>
        <v>0</v>
      </c>
      <c r="BQ247" s="116">
        <f t="shared" si="139"/>
        <v>0</v>
      </c>
      <c r="BR247" s="116">
        <f t="shared" si="140"/>
        <v>0</v>
      </c>
      <c r="BS247" s="116">
        <f t="shared" si="141"/>
        <v>0</v>
      </c>
    </row>
    <row r="248" spans="6:71">
      <c r="F248" s="109"/>
      <c r="J248" s="110" t="str">
        <f t="shared" si="117"/>
        <v>Transferts</v>
      </c>
      <c r="K248" s="116">
        <f>IF(MONTH($B248)=1,IF($G248=Paramètres!F$22,$D248,0),0)</f>
        <v>0</v>
      </c>
      <c r="L248" s="116">
        <f>IF(MONTH($B248)=2,IF($G248=Paramètres!$F$22,$D248,0),0)</f>
        <v>0</v>
      </c>
      <c r="M248" s="116">
        <f>IF(MONTH($B248)=3,IF($G248=Paramètres!$F$22,$D248,0),0)</f>
        <v>0</v>
      </c>
      <c r="N248" s="116">
        <f>IF(MONTH($B248)=4,IF($G248=Paramètres!$F$22,$D248,0),0)</f>
        <v>0</v>
      </c>
      <c r="O248" s="116">
        <f>IF(MONTH($B248)=5,IF($G248=Paramètres!$F$22,$D248,0),0)</f>
        <v>0</v>
      </c>
      <c r="P248" s="116">
        <f>IF(MONTH($B248)=6,IF($G248=Paramètres!$F$22,$D248,0),0)</f>
        <v>0</v>
      </c>
      <c r="Q248" s="116">
        <f>IF(MONTH($B248)=9,IF($G248=Paramètres!$F$22,$D248,0),0)</f>
        <v>0</v>
      </c>
      <c r="R248" s="116">
        <f>IF(MONTH($B248)=10,IF($G248=Paramètres!$F$22,$D248,0),0)</f>
        <v>0</v>
      </c>
      <c r="S248" s="116">
        <f>IF(MONTH($B248)=11,IF($G248=Paramètres!$F$22,$D248,0),0)</f>
        <v>0</v>
      </c>
      <c r="T248" s="116">
        <f>IF(MONTH($B248)=30,IF($G248=Paramètres!$F$22,$D248,0),0)</f>
        <v>0</v>
      </c>
      <c r="U248" s="116">
        <f>IF(MONTH($A248)=11,IF($G248=Paramètres!$D$22,$D248,0),0)</f>
        <v>0</v>
      </c>
      <c r="V248" s="116">
        <f>IF(MONTH($A248)=12,IF($G248=Paramètres!$D$22,$D248,0),0)</f>
        <v>0</v>
      </c>
      <c r="W248" s="116">
        <f>IF(MONTH($A248)=2,IF($G248=Paramètres!$D$22,$D248,0),0)</f>
        <v>0</v>
      </c>
      <c r="X248" s="116">
        <f>IF(MONTH($A248)=4,IF($G248=Paramètres!$D$22,$D248,0),0)</f>
        <v>0</v>
      </c>
      <c r="Y248" s="116">
        <f>IF($G248=Paramètres!D$21,$D248,0)</f>
        <v>0</v>
      </c>
      <c r="Z248" s="116">
        <f>IF($G248=Paramètres!D$24,$D248,0)</f>
        <v>0</v>
      </c>
      <c r="AA248" s="116">
        <f>IF($G248=Paramètres!D$23,$D248,0)</f>
        <v>0</v>
      </c>
      <c r="AB248" s="116">
        <f>IF($G248=Paramètres!D$25,$D248,0)</f>
        <v>0</v>
      </c>
      <c r="AC248" s="116">
        <f>IF($G248=Paramètres!D$26,$D248,0)</f>
        <v>0</v>
      </c>
      <c r="AD248" s="116">
        <f>IF($G248=Paramètres!D$27,$D248,0)</f>
        <v>0</v>
      </c>
      <c r="AE248" s="116">
        <f>IF($G248=Paramètres!D$28,$D248,0)</f>
        <v>0</v>
      </c>
      <c r="AF248" s="116">
        <f>IF($G248=Paramètres!D$29,$D248,0)</f>
        <v>0</v>
      </c>
      <c r="AG248" s="116">
        <f>IF($G248=Paramètres!E$21,$D248,0)</f>
        <v>0</v>
      </c>
      <c r="AH248" s="116">
        <f>IF($G248=Paramètres!E$22,$D248,0)</f>
        <v>0</v>
      </c>
      <c r="AI248" s="116">
        <f>IF($G248=Paramètres!E$23,$D248,0)</f>
        <v>0</v>
      </c>
      <c r="AJ248" s="116">
        <f>IF($G248=Paramètres!E$24,$D248,0)</f>
        <v>0</v>
      </c>
      <c r="AK248" s="116">
        <f>IF($G248=Paramètres!E$25,$D248,0)</f>
        <v>0</v>
      </c>
      <c r="AL248" s="116">
        <f>IF($G248=Paramètres!F$21,$D248,0)</f>
        <v>0</v>
      </c>
      <c r="AM248" s="116">
        <f>IF($G248=Paramètres!F$22,$D248,0)</f>
        <v>0</v>
      </c>
      <c r="AN248" s="116">
        <f>IF($G248=Paramètres!F$23,$D248,0)</f>
        <v>0</v>
      </c>
      <c r="AO248" s="116">
        <f>IF($G248=Paramètres!F$24,$D248,0)</f>
        <v>0</v>
      </c>
      <c r="AP248" s="116">
        <f t="shared" si="114"/>
        <v>0</v>
      </c>
      <c r="AQ248" s="116">
        <f t="shared" si="115"/>
        <v>0</v>
      </c>
      <c r="AR248" s="116">
        <f>IF($G248=Paramètres!I$21,$D248,0)</f>
        <v>0</v>
      </c>
      <c r="AS248" s="116">
        <f>IF($G248=Paramètres!I$22,$D248,0)</f>
        <v>0</v>
      </c>
      <c r="AT248" s="116">
        <f>IF($G248=Paramètres!I$23,$D248,0)</f>
        <v>0</v>
      </c>
      <c r="AU248" s="116">
        <f t="shared" si="116"/>
        <v>0</v>
      </c>
      <c r="AV248" s="116">
        <f t="shared" si="118"/>
        <v>0</v>
      </c>
      <c r="AW248" s="116">
        <f t="shared" si="119"/>
        <v>0</v>
      </c>
      <c r="AX248" s="116">
        <f t="shared" si="120"/>
        <v>0</v>
      </c>
      <c r="AY248" s="116">
        <f t="shared" si="121"/>
        <v>0</v>
      </c>
      <c r="AZ248" s="116">
        <f t="shared" si="122"/>
        <v>0</v>
      </c>
      <c r="BA248" s="116">
        <f t="shared" si="123"/>
        <v>0</v>
      </c>
      <c r="BB248" s="116">
        <f t="shared" si="124"/>
        <v>0</v>
      </c>
      <c r="BC248" s="116">
        <f t="shared" si="125"/>
        <v>0</v>
      </c>
      <c r="BD248" s="116">
        <f t="shared" si="126"/>
        <v>0</v>
      </c>
      <c r="BE248" s="116">
        <f t="shared" si="127"/>
        <v>0</v>
      </c>
      <c r="BF248" s="116">
        <f t="shared" si="128"/>
        <v>0</v>
      </c>
      <c r="BG248" s="116">
        <f t="shared" si="129"/>
        <v>0</v>
      </c>
      <c r="BH248" s="116">
        <f t="shared" si="130"/>
        <v>0</v>
      </c>
      <c r="BI248" s="116">
        <f t="shared" si="131"/>
        <v>0</v>
      </c>
      <c r="BJ248" s="116">
        <f t="shared" si="132"/>
        <v>0</v>
      </c>
      <c r="BK248" s="116">
        <f t="shared" si="133"/>
        <v>0</v>
      </c>
      <c r="BL248" s="116">
        <f t="shared" si="134"/>
        <v>0</v>
      </c>
      <c r="BM248" s="116">
        <f t="shared" si="135"/>
        <v>0</v>
      </c>
      <c r="BN248" s="116">
        <f t="shared" si="136"/>
        <v>0</v>
      </c>
      <c r="BO248" s="116">
        <f t="shared" si="137"/>
        <v>0</v>
      </c>
      <c r="BP248" s="116">
        <f t="shared" si="138"/>
        <v>0</v>
      </c>
      <c r="BQ248" s="116">
        <f t="shared" si="139"/>
        <v>0</v>
      </c>
      <c r="BR248" s="116">
        <f t="shared" si="140"/>
        <v>0</v>
      </c>
      <c r="BS248" s="116">
        <f t="shared" si="141"/>
        <v>0</v>
      </c>
    </row>
    <row r="249" spans="6:71">
      <c r="F249" s="109"/>
      <c r="J249" s="110" t="str">
        <f t="shared" si="117"/>
        <v>Transferts</v>
      </c>
      <c r="K249" s="116">
        <f>IF(MONTH($B249)=1,IF($G249=Paramètres!F$22,$D249,0),0)</f>
        <v>0</v>
      </c>
      <c r="L249" s="116">
        <f>IF(MONTH($B249)=2,IF($G249=Paramètres!$F$22,$D249,0),0)</f>
        <v>0</v>
      </c>
      <c r="M249" s="116">
        <f>IF(MONTH($B249)=3,IF($G249=Paramètres!$F$22,$D249,0),0)</f>
        <v>0</v>
      </c>
      <c r="N249" s="116">
        <f>IF(MONTH($B249)=4,IF($G249=Paramètres!$F$22,$D249,0),0)</f>
        <v>0</v>
      </c>
      <c r="O249" s="116">
        <f>IF(MONTH($B249)=5,IF($G249=Paramètres!$F$22,$D249,0),0)</f>
        <v>0</v>
      </c>
      <c r="P249" s="116">
        <f>IF(MONTH($B249)=6,IF($G249=Paramètres!$F$22,$D249,0),0)</f>
        <v>0</v>
      </c>
      <c r="Q249" s="116">
        <f>IF(MONTH($B249)=9,IF($G249=Paramètres!$F$22,$D249,0),0)</f>
        <v>0</v>
      </c>
      <c r="R249" s="116">
        <f>IF(MONTH($B249)=10,IF($G249=Paramètres!$F$22,$D249,0),0)</f>
        <v>0</v>
      </c>
      <c r="S249" s="116">
        <f>IF(MONTH($B249)=11,IF($G249=Paramètres!$F$22,$D249,0),0)</f>
        <v>0</v>
      </c>
      <c r="T249" s="116">
        <f>IF(MONTH($B249)=30,IF($G249=Paramètres!$F$22,$D249,0),0)</f>
        <v>0</v>
      </c>
      <c r="U249" s="116">
        <f>IF(MONTH($A249)=11,IF($G249=Paramètres!$D$22,$D249,0),0)</f>
        <v>0</v>
      </c>
      <c r="V249" s="116">
        <f>IF(MONTH($A249)=12,IF($G249=Paramètres!$D$22,$D249,0),0)</f>
        <v>0</v>
      </c>
      <c r="W249" s="116">
        <f>IF(MONTH($A249)=2,IF($G249=Paramètres!$D$22,$D249,0),0)</f>
        <v>0</v>
      </c>
      <c r="X249" s="116">
        <f>IF(MONTH($A249)=4,IF($G249=Paramètres!$D$22,$D249,0),0)</f>
        <v>0</v>
      </c>
      <c r="Y249" s="116">
        <f>IF($G249=Paramètres!D$21,$D249,0)</f>
        <v>0</v>
      </c>
      <c r="Z249" s="116">
        <f>IF($G249=Paramètres!D$24,$D249,0)</f>
        <v>0</v>
      </c>
      <c r="AA249" s="116">
        <f>IF($G249=Paramètres!D$23,$D249,0)</f>
        <v>0</v>
      </c>
      <c r="AB249" s="116">
        <f>IF($G249=Paramètres!D$25,$D249,0)</f>
        <v>0</v>
      </c>
      <c r="AC249" s="116">
        <f>IF($G249=Paramètres!D$26,$D249,0)</f>
        <v>0</v>
      </c>
      <c r="AD249" s="116">
        <f>IF($G249=Paramètres!D$27,$D249,0)</f>
        <v>0</v>
      </c>
      <c r="AE249" s="116">
        <f>IF($G249=Paramètres!D$28,$D249,0)</f>
        <v>0</v>
      </c>
      <c r="AF249" s="116">
        <f>IF($G249=Paramètres!D$29,$D249,0)</f>
        <v>0</v>
      </c>
      <c r="AG249" s="116">
        <f>IF($G249=Paramètres!E$21,$D249,0)</f>
        <v>0</v>
      </c>
      <c r="AH249" s="116">
        <f>IF($G249=Paramètres!E$22,$D249,0)</f>
        <v>0</v>
      </c>
      <c r="AI249" s="116">
        <f>IF($G249=Paramètres!E$23,$D249,0)</f>
        <v>0</v>
      </c>
      <c r="AJ249" s="116">
        <f>IF($G249=Paramètres!E$24,$D249,0)</f>
        <v>0</v>
      </c>
      <c r="AK249" s="116">
        <f>IF($G249=Paramètres!E$25,$D249,0)</f>
        <v>0</v>
      </c>
      <c r="AL249" s="116">
        <f>IF($G249=Paramètres!F$21,$D249,0)</f>
        <v>0</v>
      </c>
      <c r="AM249" s="116">
        <f>IF($G249=Paramètres!F$22,$D249,0)</f>
        <v>0</v>
      </c>
      <c r="AN249" s="116">
        <f>IF($G249=Paramètres!F$23,$D249,0)</f>
        <v>0</v>
      </c>
      <c r="AO249" s="116">
        <f>IF($G249=Paramètres!F$24,$D249,0)</f>
        <v>0</v>
      </c>
      <c r="AP249" s="116">
        <f t="shared" si="114"/>
        <v>0</v>
      </c>
      <c r="AQ249" s="116">
        <f t="shared" si="115"/>
        <v>0</v>
      </c>
      <c r="AR249" s="116">
        <f>IF($G249=Paramètres!I$21,$D249,0)</f>
        <v>0</v>
      </c>
      <c r="AS249" s="116">
        <f>IF($G249=Paramètres!I$22,$D249,0)</f>
        <v>0</v>
      </c>
      <c r="AT249" s="116">
        <f>IF($G249=Paramètres!I$23,$D249,0)</f>
        <v>0</v>
      </c>
      <c r="AU249" s="116">
        <f t="shared" si="116"/>
        <v>0</v>
      </c>
      <c r="AV249" s="116">
        <f t="shared" si="118"/>
        <v>0</v>
      </c>
      <c r="AW249" s="116">
        <f t="shared" si="119"/>
        <v>0</v>
      </c>
      <c r="AX249" s="116">
        <f t="shared" si="120"/>
        <v>0</v>
      </c>
      <c r="AY249" s="116">
        <f t="shared" si="121"/>
        <v>0</v>
      </c>
      <c r="AZ249" s="116">
        <f t="shared" si="122"/>
        <v>0</v>
      </c>
      <c r="BA249" s="116">
        <f t="shared" si="123"/>
        <v>0</v>
      </c>
      <c r="BB249" s="116">
        <f t="shared" si="124"/>
        <v>0</v>
      </c>
      <c r="BC249" s="116">
        <f t="shared" si="125"/>
        <v>0</v>
      </c>
      <c r="BD249" s="116">
        <f t="shared" si="126"/>
        <v>0</v>
      </c>
      <c r="BE249" s="116">
        <f t="shared" si="127"/>
        <v>0</v>
      </c>
      <c r="BF249" s="116">
        <f t="shared" si="128"/>
        <v>0</v>
      </c>
      <c r="BG249" s="116">
        <f t="shared" si="129"/>
        <v>0</v>
      </c>
      <c r="BH249" s="116">
        <f t="shared" si="130"/>
        <v>0</v>
      </c>
      <c r="BI249" s="116">
        <f t="shared" si="131"/>
        <v>0</v>
      </c>
      <c r="BJ249" s="116">
        <f t="shared" si="132"/>
        <v>0</v>
      </c>
      <c r="BK249" s="116">
        <f t="shared" si="133"/>
        <v>0</v>
      </c>
      <c r="BL249" s="116">
        <f t="shared" si="134"/>
        <v>0</v>
      </c>
      <c r="BM249" s="116">
        <f t="shared" si="135"/>
        <v>0</v>
      </c>
      <c r="BN249" s="116">
        <f t="shared" si="136"/>
        <v>0</v>
      </c>
      <c r="BO249" s="116">
        <f t="shared" si="137"/>
        <v>0</v>
      </c>
      <c r="BP249" s="116">
        <f t="shared" si="138"/>
        <v>0</v>
      </c>
      <c r="BQ249" s="116">
        <f t="shared" si="139"/>
        <v>0</v>
      </c>
      <c r="BR249" s="116">
        <f t="shared" si="140"/>
        <v>0</v>
      </c>
      <c r="BS249" s="116">
        <f t="shared" si="141"/>
        <v>0</v>
      </c>
    </row>
    <row r="250" spans="6:71">
      <c r="F250" s="109"/>
      <c r="J250" s="110" t="str">
        <f t="shared" si="117"/>
        <v>Transferts</v>
      </c>
      <c r="K250" s="116">
        <f>IF(MONTH($B250)=1,IF($G250=Paramètres!F$22,$D250,0),0)</f>
        <v>0</v>
      </c>
      <c r="L250" s="116">
        <f>IF(MONTH($B250)=2,IF($G250=Paramètres!$F$22,$D250,0),0)</f>
        <v>0</v>
      </c>
      <c r="M250" s="116">
        <f>IF(MONTH($B250)=3,IF($G250=Paramètres!$F$22,$D250,0),0)</f>
        <v>0</v>
      </c>
      <c r="N250" s="116">
        <f>IF(MONTH($B250)=4,IF($G250=Paramètres!$F$22,$D250,0),0)</f>
        <v>0</v>
      </c>
      <c r="O250" s="116">
        <f>IF(MONTH($B250)=5,IF($G250=Paramètres!$F$22,$D250,0),0)</f>
        <v>0</v>
      </c>
      <c r="P250" s="116">
        <f>IF(MONTH($B250)=6,IF($G250=Paramètres!$F$22,$D250,0),0)</f>
        <v>0</v>
      </c>
      <c r="Q250" s="116">
        <f>IF(MONTH($B250)=9,IF($G250=Paramètres!$F$22,$D250,0),0)</f>
        <v>0</v>
      </c>
      <c r="R250" s="116">
        <f>IF(MONTH($B250)=10,IF($G250=Paramètres!$F$22,$D250,0),0)</f>
        <v>0</v>
      </c>
      <c r="S250" s="116">
        <f>IF(MONTH($B250)=11,IF($G250=Paramètres!$F$22,$D250,0),0)</f>
        <v>0</v>
      </c>
      <c r="T250" s="116">
        <f>IF(MONTH($B250)=30,IF($G250=Paramètres!$F$22,$D250,0),0)</f>
        <v>0</v>
      </c>
      <c r="U250" s="116">
        <f>IF(MONTH($A250)=11,IF($G250=Paramètres!$D$22,$D250,0),0)</f>
        <v>0</v>
      </c>
      <c r="V250" s="116">
        <f>IF(MONTH($A250)=12,IF($G250=Paramètres!$D$22,$D250,0),0)</f>
        <v>0</v>
      </c>
      <c r="W250" s="116">
        <f>IF(MONTH($A250)=2,IF($G250=Paramètres!$D$22,$D250,0),0)</f>
        <v>0</v>
      </c>
      <c r="X250" s="116">
        <f>IF(MONTH($A250)=4,IF($G250=Paramètres!$D$22,$D250,0),0)</f>
        <v>0</v>
      </c>
      <c r="Y250" s="116">
        <f>IF($G250=Paramètres!D$21,$D250,0)</f>
        <v>0</v>
      </c>
      <c r="Z250" s="116">
        <f>IF($G250=Paramètres!D$24,$D250,0)</f>
        <v>0</v>
      </c>
      <c r="AA250" s="116">
        <f>IF($G250=Paramètres!D$23,$D250,0)</f>
        <v>0</v>
      </c>
      <c r="AB250" s="116">
        <f>IF($G250=Paramètres!D$25,$D250,0)</f>
        <v>0</v>
      </c>
      <c r="AC250" s="116">
        <f>IF($G250=Paramètres!D$26,$D250,0)</f>
        <v>0</v>
      </c>
      <c r="AD250" s="116">
        <f>IF($G250=Paramètres!D$27,$D250,0)</f>
        <v>0</v>
      </c>
      <c r="AE250" s="116">
        <f>IF($G250=Paramètres!D$28,$D250,0)</f>
        <v>0</v>
      </c>
      <c r="AF250" s="116">
        <f>IF($G250=Paramètres!D$29,$D250,0)</f>
        <v>0</v>
      </c>
      <c r="AG250" s="116">
        <f>IF($G250=Paramètres!E$21,$D250,0)</f>
        <v>0</v>
      </c>
      <c r="AH250" s="116">
        <f>IF($G250=Paramètres!E$22,$D250,0)</f>
        <v>0</v>
      </c>
      <c r="AI250" s="116">
        <f>IF($G250=Paramètres!E$23,$D250,0)</f>
        <v>0</v>
      </c>
      <c r="AJ250" s="116">
        <f>IF($G250=Paramètres!E$24,$D250,0)</f>
        <v>0</v>
      </c>
      <c r="AK250" s="116">
        <f>IF($G250=Paramètres!E$25,$D250,0)</f>
        <v>0</v>
      </c>
      <c r="AL250" s="116">
        <f>IF($G250=Paramètres!F$21,$D250,0)</f>
        <v>0</v>
      </c>
      <c r="AM250" s="116">
        <f>IF($G250=Paramètres!F$22,$D250,0)</f>
        <v>0</v>
      </c>
      <c r="AN250" s="116">
        <f>IF($G250=Paramètres!F$23,$D250,0)</f>
        <v>0</v>
      </c>
      <c r="AO250" s="116">
        <f>IF($G250=Paramètres!F$24,$D250,0)</f>
        <v>0</v>
      </c>
      <c r="AP250" s="116">
        <f t="shared" si="114"/>
        <v>0</v>
      </c>
      <c r="AQ250" s="116">
        <f t="shared" si="115"/>
        <v>0</v>
      </c>
      <c r="AR250" s="116">
        <f>IF($G250=Paramètres!I$21,$D250,0)</f>
        <v>0</v>
      </c>
      <c r="AS250" s="116">
        <f>IF($G250=Paramètres!I$22,$D250,0)</f>
        <v>0</v>
      </c>
      <c r="AT250" s="116">
        <f>IF($G250=Paramètres!I$23,$D250,0)</f>
        <v>0</v>
      </c>
      <c r="AU250" s="116">
        <f t="shared" si="116"/>
        <v>0</v>
      </c>
      <c r="AV250" s="116">
        <f t="shared" si="118"/>
        <v>0</v>
      </c>
      <c r="AW250" s="116">
        <f t="shared" si="119"/>
        <v>0</v>
      </c>
      <c r="AX250" s="116">
        <f t="shared" si="120"/>
        <v>0</v>
      </c>
      <c r="AY250" s="116">
        <f t="shared" si="121"/>
        <v>0</v>
      </c>
      <c r="AZ250" s="116">
        <f t="shared" si="122"/>
        <v>0</v>
      </c>
      <c r="BA250" s="116">
        <f t="shared" si="123"/>
        <v>0</v>
      </c>
      <c r="BB250" s="116">
        <f t="shared" si="124"/>
        <v>0</v>
      </c>
      <c r="BC250" s="116">
        <f t="shared" si="125"/>
        <v>0</v>
      </c>
      <c r="BD250" s="116">
        <f t="shared" si="126"/>
        <v>0</v>
      </c>
      <c r="BE250" s="116">
        <f t="shared" si="127"/>
        <v>0</v>
      </c>
      <c r="BF250" s="116">
        <f t="shared" si="128"/>
        <v>0</v>
      </c>
      <c r="BG250" s="116">
        <f t="shared" si="129"/>
        <v>0</v>
      </c>
      <c r="BH250" s="116">
        <f t="shared" si="130"/>
        <v>0</v>
      </c>
      <c r="BI250" s="116">
        <f t="shared" si="131"/>
        <v>0</v>
      </c>
      <c r="BJ250" s="116">
        <f t="shared" si="132"/>
        <v>0</v>
      </c>
      <c r="BK250" s="116">
        <f t="shared" si="133"/>
        <v>0</v>
      </c>
      <c r="BL250" s="116">
        <f t="shared" si="134"/>
        <v>0</v>
      </c>
      <c r="BM250" s="116">
        <f t="shared" si="135"/>
        <v>0</v>
      </c>
      <c r="BN250" s="116">
        <f t="shared" si="136"/>
        <v>0</v>
      </c>
      <c r="BO250" s="116">
        <f t="shared" si="137"/>
        <v>0</v>
      </c>
      <c r="BP250" s="116">
        <f t="shared" si="138"/>
        <v>0</v>
      </c>
      <c r="BQ250" s="116">
        <f t="shared" si="139"/>
        <v>0</v>
      </c>
      <c r="BR250" s="116">
        <f t="shared" si="140"/>
        <v>0</v>
      </c>
      <c r="BS250" s="116">
        <f t="shared" si="141"/>
        <v>0</v>
      </c>
    </row>
    <row r="251" spans="6:71">
      <c r="F251" s="109"/>
      <c r="J251" s="110" t="str">
        <f t="shared" si="117"/>
        <v>Transferts</v>
      </c>
      <c r="K251" s="116">
        <f>IF(MONTH($B251)=1,IF($G251=Paramètres!F$22,$D251,0),0)</f>
        <v>0</v>
      </c>
      <c r="L251" s="116">
        <f>IF(MONTH($B251)=2,IF($G251=Paramètres!$F$22,$D251,0),0)</f>
        <v>0</v>
      </c>
      <c r="M251" s="116">
        <f>IF(MONTH($B251)=3,IF($G251=Paramètres!$F$22,$D251,0),0)</f>
        <v>0</v>
      </c>
      <c r="N251" s="116">
        <f>IF(MONTH($B251)=4,IF($G251=Paramètres!$F$22,$D251,0),0)</f>
        <v>0</v>
      </c>
      <c r="O251" s="116">
        <f>IF(MONTH($B251)=5,IF($G251=Paramètres!$F$22,$D251,0),0)</f>
        <v>0</v>
      </c>
      <c r="P251" s="116">
        <f>IF(MONTH($B251)=6,IF($G251=Paramètres!$F$22,$D251,0),0)</f>
        <v>0</v>
      </c>
      <c r="Q251" s="116">
        <f>IF(MONTH($B251)=9,IF($G251=Paramètres!$F$22,$D251,0),0)</f>
        <v>0</v>
      </c>
      <c r="R251" s="116">
        <f>IF(MONTH($B251)=10,IF($G251=Paramètres!$F$22,$D251,0),0)</f>
        <v>0</v>
      </c>
      <c r="S251" s="116">
        <f>IF(MONTH($B251)=11,IF($G251=Paramètres!$F$22,$D251,0),0)</f>
        <v>0</v>
      </c>
      <c r="T251" s="116">
        <f>IF(MONTH($B251)=30,IF($G251=Paramètres!$F$22,$D251,0),0)</f>
        <v>0</v>
      </c>
      <c r="U251" s="116">
        <f>IF(MONTH($A251)=11,IF($G251=Paramètres!$D$22,$D251,0),0)</f>
        <v>0</v>
      </c>
      <c r="V251" s="116">
        <f>IF(MONTH($A251)=12,IF($G251=Paramètres!$D$22,$D251,0),0)</f>
        <v>0</v>
      </c>
      <c r="W251" s="116">
        <f>IF(MONTH($A251)=2,IF($G251=Paramètres!$D$22,$D251,0),0)</f>
        <v>0</v>
      </c>
      <c r="X251" s="116">
        <f>IF(MONTH($A251)=4,IF($G251=Paramètres!$D$22,$D251,0),0)</f>
        <v>0</v>
      </c>
      <c r="Y251" s="116">
        <f>IF($G251=Paramètres!D$21,$D251,0)</f>
        <v>0</v>
      </c>
      <c r="Z251" s="116">
        <f>IF($G251=Paramètres!D$24,$D251,0)</f>
        <v>0</v>
      </c>
      <c r="AA251" s="116">
        <f>IF($G251=Paramètres!D$23,$D251,0)</f>
        <v>0</v>
      </c>
      <c r="AB251" s="116">
        <f>IF($G251=Paramètres!D$25,$D251,0)</f>
        <v>0</v>
      </c>
      <c r="AC251" s="116">
        <f>IF($G251=Paramètres!D$26,$D251,0)</f>
        <v>0</v>
      </c>
      <c r="AD251" s="116">
        <f>IF($G251=Paramètres!D$27,$D251,0)</f>
        <v>0</v>
      </c>
      <c r="AE251" s="116">
        <f>IF($G251=Paramètres!D$28,$D251,0)</f>
        <v>0</v>
      </c>
      <c r="AF251" s="116">
        <f>IF($G251=Paramètres!D$29,$D251,0)</f>
        <v>0</v>
      </c>
      <c r="AG251" s="116">
        <f>IF($G251=Paramètres!E$21,$D251,0)</f>
        <v>0</v>
      </c>
      <c r="AH251" s="116">
        <f>IF($G251=Paramètres!E$22,$D251,0)</f>
        <v>0</v>
      </c>
      <c r="AI251" s="116">
        <f>IF($G251=Paramètres!E$23,$D251,0)</f>
        <v>0</v>
      </c>
      <c r="AJ251" s="116">
        <f>IF($G251=Paramètres!E$24,$D251,0)</f>
        <v>0</v>
      </c>
      <c r="AK251" s="116">
        <f>IF($G251=Paramètres!E$25,$D251,0)</f>
        <v>0</v>
      </c>
      <c r="AL251" s="116">
        <f>IF($G251=Paramètres!F$21,$D251,0)</f>
        <v>0</v>
      </c>
      <c r="AM251" s="116">
        <f>IF($G251=Paramètres!F$22,$D251,0)</f>
        <v>0</v>
      </c>
      <c r="AN251" s="116">
        <f>IF($G251=Paramètres!F$23,$D251,0)</f>
        <v>0</v>
      </c>
      <c r="AO251" s="116">
        <f>IF($G251=Paramètres!F$24,$D251,0)</f>
        <v>0</v>
      </c>
      <c r="AP251" s="116">
        <f t="shared" si="114"/>
        <v>0</v>
      </c>
      <c r="AQ251" s="116">
        <f t="shared" si="115"/>
        <v>0</v>
      </c>
      <c r="AR251" s="116">
        <f>IF($G251=Paramètres!I$21,$D251,0)</f>
        <v>0</v>
      </c>
      <c r="AS251" s="116">
        <f>IF($G251=Paramètres!I$22,$D251,0)</f>
        <v>0</v>
      </c>
      <c r="AT251" s="116">
        <f>IF($G251=Paramètres!I$23,$D251,0)</f>
        <v>0</v>
      </c>
      <c r="AU251" s="116">
        <f t="shared" si="116"/>
        <v>0</v>
      </c>
      <c r="AV251" s="116">
        <f t="shared" si="118"/>
        <v>0</v>
      </c>
      <c r="AW251" s="116">
        <f t="shared" si="119"/>
        <v>0</v>
      </c>
      <c r="AX251" s="116">
        <f t="shared" si="120"/>
        <v>0</v>
      </c>
      <c r="AY251" s="116">
        <f t="shared" si="121"/>
        <v>0</v>
      </c>
      <c r="AZ251" s="116">
        <f t="shared" si="122"/>
        <v>0</v>
      </c>
      <c r="BA251" s="116">
        <f t="shared" si="123"/>
        <v>0</v>
      </c>
      <c r="BB251" s="116">
        <f t="shared" si="124"/>
        <v>0</v>
      </c>
      <c r="BC251" s="116">
        <f t="shared" si="125"/>
        <v>0</v>
      </c>
      <c r="BD251" s="116">
        <f t="shared" si="126"/>
        <v>0</v>
      </c>
      <c r="BE251" s="116">
        <f t="shared" si="127"/>
        <v>0</v>
      </c>
      <c r="BF251" s="116">
        <f t="shared" si="128"/>
        <v>0</v>
      </c>
      <c r="BG251" s="116">
        <f t="shared" si="129"/>
        <v>0</v>
      </c>
      <c r="BH251" s="116">
        <f t="shared" si="130"/>
        <v>0</v>
      </c>
      <c r="BI251" s="116">
        <f t="shared" si="131"/>
        <v>0</v>
      </c>
      <c r="BJ251" s="116">
        <f t="shared" si="132"/>
        <v>0</v>
      </c>
      <c r="BK251" s="116">
        <f t="shared" si="133"/>
        <v>0</v>
      </c>
      <c r="BL251" s="116">
        <f t="shared" si="134"/>
        <v>0</v>
      </c>
      <c r="BM251" s="116">
        <f t="shared" si="135"/>
        <v>0</v>
      </c>
      <c r="BN251" s="116">
        <f t="shared" si="136"/>
        <v>0</v>
      </c>
      <c r="BO251" s="116">
        <f t="shared" si="137"/>
        <v>0</v>
      </c>
      <c r="BP251" s="116">
        <f t="shared" si="138"/>
        <v>0</v>
      </c>
      <c r="BQ251" s="116">
        <f t="shared" si="139"/>
        <v>0</v>
      </c>
      <c r="BR251" s="116">
        <f t="shared" si="140"/>
        <v>0</v>
      </c>
      <c r="BS251" s="116">
        <f t="shared" si="141"/>
        <v>0</v>
      </c>
    </row>
    <row r="252" spans="6:71">
      <c r="F252" s="109"/>
      <c r="J252" s="110" t="str">
        <f t="shared" si="117"/>
        <v>Transferts</v>
      </c>
      <c r="K252" s="116">
        <f>IF(MONTH($B252)=1,IF($G252=Paramètres!F$22,$D252,0),0)</f>
        <v>0</v>
      </c>
      <c r="L252" s="116">
        <f>IF(MONTH($B252)=2,IF($G252=Paramètres!$F$22,$D252,0),0)</f>
        <v>0</v>
      </c>
      <c r="M252" s="116">
        <f>IF(MONTH($B252)=3,IF($G252=Paramètres!$F$22,$D252,0),0)</f>
        <v>0</v>
      </c>
      <c r="N252" s="116">
        <f>IF(MONTH($B252)=4,IF($G252=Paramètres!$F$22,$D252,0),0)</f>
        <v>0</v>
      </c>
      <c r="O252" s="116">
        <f>IF(MONTH($B252)=5,IF($G252=Paramètres!$F$22,$D252,0),0)</f>
        <v>0</v>
      </c>
      <c r="P252" s="116">
        <f>IF(MONTH($B252)=6,IF($G252=Paramètres!$F$22,$D252,0),0)</f>
        <v>0</v>
      </c>
      <c r="Q252" s="116">
        <f>IF(MONTH($B252)=9,IF($G252=Paramètres!$F$22,$D252,0),0)</f>
        <v>0</v>
      </c>
      <c r="R252" s="116">
        <f>IF(MONTH($B252)=10,IF($G252=Paramètres!$F$22,$D252,0),0)</f>
        <v>0</v>
      </c>
      <c r="S252" s="116">
        <f>IF(MONTH($B252)=11,IF($G252=Paramètres!$F$22,$D252,0),0)</f>
        <v>0</v>
      </c>
      <c r="T252" s="116">
        <f>IF(MONTH($B252)=30,IF($G252=Paramètres!$F$22,$D252,0),0)</f>
        <v>0</v>
      </c>
      <c r="U252" s="116">
        <f>IF(MONTH($A252)=11,IF($G252=Paramètres!$D$22,$D252,0),0)</f>
        <v>0</v>
      </c>
      <c r="V252" s="116">
        <f>IF(MONTH($A252)=12,IF($G252=Paramètres!$D$22,$D252,0),0)</f>
        <v>0</v>
      </c>
      <c r="W252" s="116">
        <f>IF(MONTH($A252)=2,IF($G252=Paramètres!$D$22,$D252,0),0)</f>
        <v>0</v>
      </c>
      <c r="X252" s="116">
        <f>IF(MONTH($A252)=4,IF($G252=Paramètres!$D$22,$D252,0),0)</f>
        <v>0</v>
      </c>
      <c r="Y252" s="116">
        <f>IF($G252=Paramètres!D$21,$D252,0)</f>
        <v>0</v>
      </c>
      <c r="Z252" s="116">
        <f>IF($G252=Paramètres!D$24,$D252,0)</f>
        <v>0</v>
      </c>
      <c r="AA252" s="116">
        <f>IF($G252=Paramètres!D$23,$D252,0)</f>
        <v>0</v>
      </c>
      <c r="AB252" s="116">
        <f>IF($G252=Paramètres!D$25,$D252,0)</f>
        <v>0</v>
      </c>
      <c r="AC252" s="116">
        <f>IF($G252=Paramètres!D$26,$D252,0)</f>
        <v>0</v>
      </c>
      <c r="AD252" s="116">
        <f>IF($G252=Paramètres!D$27,$D252,0)</f>
        <v>0</v>
      </c>
      <c r="AE252" s="116">
        <f>IF($G252=Paramètres!D$28,$D252,0)</f>
        <v>0</v>
      </c>
      <c r="AF252" s="116">
        <f>IF($G252=Paramètres!D$29,$D252,0)</f>
        <v>0</v>
      </c>
      <c r="AG252" s="116">
        <f>IF($G252=Paramètres!E$21,$D252,0)</f>
        <v>0</v>
      </c>
      <c r="AH252" s="116">
        <f>IF($G252=Paramètres!E$22,$D252,0)</f>
        <v>0</v>
      </c>
      <c r="AI252" s="116">
        <f>IF($G252=Paramètres!E$23,$D252,0)</f>
        <v>0</v>
      </c>
      <c r="AJ252" s="116">
        <f>IF($G252=Paramètres!E$24,$D252,0)</f>
        <v>0</v>
      </c>
      <c r="AK252" s="116">
        <f>IF($G252=Paramètres!E$25,$D252,0)</f>
        <v>0</v>
      </c>
      <c r="AL252" s="116">
        <f>IF($G252=Paramètres!F$21,$D252,0)</f>
        <v>0</v>
      </c>
      <c r="AM252" s="116">
        <f>IF($G252=Paramètres!F$22,$D252,0)</f>
        <v>0</v>
      </c>
      <c r="AN252" s="116">
        <f>IF($G252=Paramètres!F$23,$D252,0)</f>
        <v>0</v>
      </c>
      <c r="AO252" s="116">
        <f>IF($G252=Paramètres!F$24,$D252,0)</f>
        <v>0</v>
      </c>
      <c r="AP252" s="116">
        <f t="shared" si="114"/>
        <v>0</v>
      </c>
      <c r="AQ252" s="116">
        <f t="shared" si="115"/>
        <v>0</v>
      </c>
      <c r="AR252" s="116">
        <f>IF($G252=Paramètres!I$21,$D252,0)</f>
        <v>0</v>
      </c>
      <c r="AS252" s="116">
        <f>IF($G252=Paramètres!I$22,$D252,0)</f>
        <v>0</v>
      </c>
      <c r="AT252" s="116">
        <f>IF($G252=Paramètres!I$23,$D252,0)</f>
        <v>0</v>
      </c>
      <c r="AU252" s="116">
        <f t="shared" si="116"/>
        <v>0</v>
      </c>
      <c r="AV252" s="116">
        <f t="shared" si="118"/>
        <v>0</v>
      </c>
      <c r="AW252" s="116">
        <f t="shared" si="119"/>
        <v>0</v>
      </c>
      <c r="AX252" s="116">
        <f t="shared" si="120"/>
        <v>0</v>
      </c>
      <c r="AY252" s="116">
        <f t="shared" si="121"/>
        <v>0</v>
      </c>
      <c r="AZ252" s="116">
        <f t="shared" si="122"/>
        <v>0</v>
      </c>
      <c r="BA252" s="116">
        <f t="shared" si="123"/>
        <v>0</v>
      </c>
      <c r="BB252" s="116">
        <f t="shared" si="124"/>
        <v>0</v>
      </c>
      <c r="BC252" s="116">
        <f t="shared" si="125"/>
        <v>0</v>
      </c>
      <c r="BD252" s="116">
        <f t="shared" si="126"/>
        <v>0</v>
      </c>
      <c r="BE252" s="116">
        <f t="shared" si="127"/>
        <v>0</v>
      </c>
      <c r="BF252" s="116">
        <f t="shared" si="128"/>
        <v>0</v>
      </c>
      <c r="BG252" s="116">
        <f t="shared" si="129"/>
        <v>0</v>
      </c>
      <c r="BH252" s="116">
        <f t="shared" si="130"/>
        <v>0</v>
      </c>
      <c r="BI252" s="116">
        <f t="shared" si="131"/>
        <v>0</v>
      </c>
      <c r="BJ252" s="116">
        <f t="shared" si="132"/>
        <v>0</v>
      </c>
      <c r="BK252" s="116">
        <f t="shared" si="133"/>
        <v>0</v>
      </c>
      <c r="BL252" s="116">
        <f t="shared" si="134"/>
        <v>0</v>
      </c>
      <c r="BM252" s="116">
        <f t="shared" si="135"/>
        <v>0</v>
      </c>
      <c r="BN252" s="116">
        <f t="shared" si="136"/>
        <v>0</v>
      </c>
      <c r="BO252" s="116">
        <f t="shared" si="137"/>
        <v>0</v>
      </c>
      <c r="BP252" s="116">
        <f t="shared" si="138"/>
        <v>0</v>
      </c>
      <c r="BQ252" s="116">
        <f t="shared" si="139"/>
        <v>0</v>
      </c>
      <c r="BR252" s="116">
        <f t="shared" si="140"/>
        <v>0</v>
      </c>
      <c r="BS252" s="116">
        <f t="shared" si="141"/>
        <v>0</v>
      </c>
    </row>
    <row r="253" spans="6:71">
      <c r="F253" s="109"/>
      <c r="J253" s="110" t="str">
        <f t="shared" si="117"/>
        <v>Transferts</v>
      </c>
      <c r="K253" s="116">
        <f>IF(MONTH($B253)=1,IF($G253=Paramètres!F$22,$D253,0),0)</f>
        <v>0</v>
      </c>
      <c r="L253" s="116">
        <f>IF(MONTH($B253)=2,IF($G253=Paramètres!$F$22,$D253,0),0)</f>
        <v>0</v>
      </c>
      <c r="M253" s="116">
        <f>IF(MONTH($B253)=3,IF($G253=Paramètres!$F$22,$D253,0),0)</f>
        <v>0</v>
      </c>
      <c r="N253" s="116">
        <f>IF(MONTH($B253)=4,IF($G253=Paramètres!$F$22,$D253,0),0)</f>
        <v>0</v>
      </c>
      <c r="O253" s="116">
        <f>IF(MONTH($B253)=5,IF($G253=Paramètres!$F$22,$D253,0),0)</f>
        <v>0</v>
      </c>
      <c r="P253" s="116">
        <f>IF(MONTH($B253)=6,IF($G253=Paramètres!$F$22,$D253,0),0)</f>
        <v>0</v>
      </c>
      <c r="Q253" s="116">
        <f>IF(MONTH($B253)=9,IF($G253=Paramètres!$F$22,$D253,0),0)</f>
        <v>0</v>
      </c>
      <c r="R253" s="116">
        <f>IF(MONTH($B253)=10,IF($G253=Paramètres!$F$22,$D253,0),0)</f>
        <v>0</v>
      </c>
      <c r="S253" s="116">
        <f>IF(MONTH($B253)=11,IF($G253=Paramètres!$F$22,$D253,0),0)</f>
        <v>0</v>
      </c>
      <c r="T253" s="116">
        <f>IF(MONTH($B253)=30,IF($G253=Paramètres!$F$22,$D253,0),0)</f>
        <v>0</v>
      </c>
      <c r="U253" s="116">
        <f>IF(MONTH($A253)=11,IF($G253=Paramètres!$D$22,$D253,0),0)</f>
        <v>0</v>
      </c>
      <c r="V253" s="116">
        <f>IF(MONTH($A253)=12,IF($G253=Paramètres!$D$22,$D253,0),0)</f>
        <v>0</v>
      </c>
      <c r="W253" s="116">
        <f>IF(MONTH($A253)=2,IF($G253=Paramètres!$D$22,$D253,0),0)</f>
        <v>0</v>
      </c>
      <c r="X253" s="116">
        <f>IF(MONTH($A253)=4,IF($G253=Paramètres!$D$22,$D253,0),0)</f>
        <v>0</v>
      </c>
      <c r="Y253" s="116">
        <f>IF($G253=Paramètres!D$21,$D253,0)</f>
        <v>0</v>
      </c>
      <c r="Z253" s="116">
        <f>IF($G253=Paramètres!D$24,$D253,0)</f>
        <v>0</v>
      </c>
      <c r="AA253" s="116">
        <f>IF($G253=Paramètres!D$23,$D253,0)</f>
        <v>0</v>
      </c>
      <c r="AB253" s="116">
        <f>IF($G253=Paramètres!D$25,$D253,0)</f>
        <v>0</v>
      </c>
      <c r="AC253" s="116">
        <f>IF($G253=Paramètres!D$26,$D253,0)</f>
        <v>0</v>
      </c>
      <c r="AD253" s="116">
        <f>IF($G253=Paramètres!D$27,$D253,0)</f>
        <v>0</v>
      </c>
      <c r="AE253" s="116">
        <f>IF($G253=Paramètres!D$28,$D253,0)</f>
        <v>0</v>
      </c>
      <c r="AF253" s="116">
        <f>IF($G253=Paramètres!D$29,$D253,0)</f>
        <v>0</v>
      </c>
      <c r="AG253" s="116">
        <f>IF($G253=Paramètres!E$21,$D253,0)</f>
        <v>0</v>
      </c>
      <c r="AH253" s="116">
        <f>IF($G253=Paramètres!E$22,$D253,0)</f>
        <v>0</v>
      </c>
      <c r="AI253" s="116">
        <f>IF($G253=Paramètres!E$23,$D253,0)</f>
        <v>0</v>
      </c>
      <c r="AJ253" s="116">
        <f>IF($G253=Paramètres!E$24,$D253,0)</f>
        <v>0</v>
      </c>
      <c r="AK253" s="116">
        <f>IF($G253=Paramètres!E$25,$D253,0)</f>
        <v>0</v>
      </c>
      <c r="AL253" s="116">
        <f>IF($G253=Paramètres!F$21,$D253,0)</f>
        <v>0</v>
      </c>
      <c r="AM253" s="116">
        <f>IF($G253=Paramètres!F$22,$D253,0)</f>
        <v>0</v>
      </c>
      <c r="AN253" s="116">
        <f>IF($G253=Paramètres!F$23,$D253,0)</f>
        <v>0</v>
      </c>
      <c r="AO253" s="116">
        <f>IF($G253=Paramètres!F$24,$D253,0)</f>
        <v>0</v>
      </c>
      <c r="AP253" s="116">
        <f t="shared" si="114"/>
        <v>0</v>
      </c>
      <c r="AQ253" s="116">
        <f t="shared" si="115"/>
        <v>0</v>
      </c>
      <c r="AR253" s="116">
        <f>IF($G253=Paramètres!I$21,$D253,0)</f>
        <v>0</v>
      </c>
      <c r="AS253" s="116">
        <f>IF($G253=Paramètres!I$22,$D253,0)</f>
        <v>0</v>
      </c>
      <c r="AT253" s="116">
        <f>IF($G253=Paramètres!I$23,$D253,0)</f>
        <v>0</v>
      </c>
      <c r="AU253" s="116">
        <f t="shared" si="116"/>
        <v>0</v>
      </c>
      <c r="AV253" s="116">
        <f t="shared" si="118"/>
        <v>0</v>
      </c>
      <c r="AW253" s="116">
        <f t="shared" si="119"/>
        <v>0</v>
      </c>
      <c r="AX253" s="116">
        <f t="shared" si="120"/>
        <v>0</v>
      </c>
      <c r="AY253" s="116">
        <f t="shared" si="121"/>
        <v>0</v>
      </c>
      <c r="AZ253" s="116">
        <f t="shared" si="122"/>
        <v>0</v>
      </c>
      <c r="BA253" s="116">
        <f t="shared" si="123"/>
        <v>0</v>
      </c>
      <c r="BB253" s="116">
        <f t="shared" si="124"/>
        <v>0</v>
      </c>
      <c r="BC253" s="116">
        <f t="shared" si="125"/>
        <v>0</v>
      </c>
      <c r="BD253" s="116">
        <f t="shared" si="126"/>
        <v>0</v>
      </c>
      <c r="BE253" s="116">
        <f t="shared" si="127"/>
        <v>0</v>
      </c>
      <c r="BF253" s="116">
        <f t="shared" si="128"/>
        <v>0</v>
      </c>
      <c r="BG253" s="116">
        <f t="shared" si="129"/>
        <v>0</v>
      </c>
      <c r="BH253" s="116">
        <f t="shared" si="130"/>
        <v>0</v>
      </c>
      <c r="BI253" s="116">
        <f t="shared" si="131"/>
        <v>0</v>
      </c>
      <c r="BJ253" s="116">
        <f t="shared" si="132"/>
        <v>0</v>
      </c>
      <c r="BK253" s="116">
        <f t="shared" si="133"/>
        <v>0</v>
      </c>
      <c r="BL253" s="116">
        <f t="shared" si="134"/>
        <v>0</v>
      </c>
      <c r="BM253" s="116">
        <f t="shared" si="135"/>
        <v>0</v>
      </c>
      <c r="BN253" s="116">
        <f t="shared" si="136"/>
        <v>0</v>
      </c>
      <c r="BO253" s="116">
        <f t="shared" si="137"/>
        <v>0</v>
      </c>
      <c r="BP253" s="116">
        <f t="shared" si="138"/>
        <v>0</v>
      </c>
      <c r="BQ253" s="116">
        <f t="shared" si="139"/>
        <v>0</v>
      </c>
      <c r="BR253" s="116">
        <f t="shared" si="140"/>
        <v>0</v>
      </c>
      <c r="BS253" s="116">
        <f t="shared" si="141"/>
        <v>0</v>
      </c>
    </row>
    <row r="254" spans="6:71">
      <c r="F254" s="109"/>
      <c r="J254" s="110" t="str">
        <f t="shared" si="117"/>
        <v>Transferts</v>
      </c>
      <c r="K254" s="116">
        <f>IF(MONTH($B254)=1,IF($G254=Paramètres!F$22,$D254,0),0)</f>
        <v>0</v>
      </c>
      <c r="L254" s="116">
        <f>IF(MONTH($B254)=2,IF($G254=Paramètres!$F$22,$D254,0),0)</f>
        <v>0</v>
      </c>
      <c r="M254" s="116">
        <f>IF(MONTH($B254)=3,IF($G254=Paramètres!$F$22,$D254,0),0)</f>
        <v>0</v>
      </c>
      <c r="N254" s="116">
        <f>IF(MONTH($B254)=4,IF($G254=Paramètres!$F$22,$D254,0),0)</f>
        <v>0</v>
      </c>
      <c r="O254" s="116">
        <f>IF(MONTH($B254)=5,IF($G254=Paramètres!$F$22,$D254,0),0)</f>
        <v>0</v>
      </c>
      <c r="P254" s="116">
        <f>IF(MONTH($B254)=6,IF($G254=Paramètres!$F$22,$D254,0),0)</f>
        <v>0</v>
      </c>
      <c r="Q254" s="116">
        <f>IF(MONTH($B254)=9,IF($G254=Paramètres!$F$22,$D254,0),0)</f>
        <v>0</v>
      </c>
      <c r="R254" s="116">
        <f>IF(MONTH($B254)=10,IF($G254=Paramètres!$F$22,$D254,0),0)</f>
        <v>0</v>
      </c>
      <c r="S254" s="116">
        <f>IF(MONTH($B254)=11,IF($G254=Paramètres!$F$22,$D254,0),0)</f>
        <v>0</v>
      </c>
      <c r="T254" s="116">
        <f>IF(MONTH($B254)=30,IF($G254=Paramètres!$F$22,$D254,0),0)</f>
        <v>0</v>
      </c>
      <c r="U254" s="116">
        <f>IF(MONTH($A254)=11,IF($G254=Paramètres!$D$22,$D254,0),0)</f>
        <v>0</v>
      </c>
      <c r="V254" s="116">
        <f>IF(MONTH($A254)=12,IF($G254=Paramètres!$D$22,$D254,0),0)</f>
        <v>0</v>
      </c>
      <c r="W254" s="116">
        <f>IF(MONTH($A254)=2,IF($G254=Paramètres!$D$22,$D254,0),0)</f>
        <v>0</v>
      </c>
      <c r="X254" s="116">
        <f>IF(MONTH($A254)=4,IF($G254=Paramètres!$D$22,$D254,0),0)</f>
        <v>0</v>
      </c>
      <c r="Y254" s="116">
        <f>IF($G254=Paramètres!D$21,$D254,0)</f>
        <v>0</v>
      </c>
      <c r="Z254" s="116">
        <f>IF($G254=Paramètres!D$24,$D254,0)</f>
        <v>0</v>
      </c>
      <c r="AA254" s="116">
        <f>IF($G254=Paramètres!D$23,$D254,0)</f>
        <v>0</v>
      </c>
      <c r="AB254" s="116">
        <f>IF($G254=Paramètres!D$25,$D254,0)</f>
        <v>0</v>
      </c>
      <c r="AC254" s="116">
        <f>IF($G254=Paramètres!D$26,$D254,0)</f>
        <v>0</v>
      </c>
      <c r="AD254" s="116">
        <f>IF($G254=Paramètres!D$27,$D254,0)</f>
        <v>0</v>
      </c>
      <c r="AE254" s="116">
        <f>IF($G254=Paramètres!D$28,$D254,0)</f>
        <v>0</v>
      </c>
      <c r="AF254" s="116">
        <f>IF($G254=Paramètres!D$29,$D254,0)</f>
        <v>0</v>
      </c>
      <c r="AG254" s="116">
        <f>IF($G254=Paramètres!E$21,$D254,0)</f>
        <v>0</v>
      </c>
      <c r="AH254" s="116">
        <f>IF($G254=Paramètres!E$22,$D254,0)</f>
        <v>0</v>
      </c>
      <c r="AI254" s="116">
        <f>IF($G254=Paramètres!E$23,$D254,0)</f>
        <v>0</v>
      </c>
      <c r="AJ254" s="116">
        <f>IF($G254=Paramètres!E$24,$D254,0)</f>
        <v>0</v>
      </c>
      <c r="AK254" s="116">
        <f>IF($G254=Paramètres!E$25,$D254,0)</f>
        <v>0</v>
      </c>
      <c r="AL254" s="116">
        <f>IF($G254=Paramètres!F$21,$D254,0)</f>
        <v>0</v>
      </c>
      <c r="AM254" s="116">
        <f>IF($G254=Paramètres!F$22,$D254,0)</f>
        <v>0</v>
      </c>
      <c r="AN254" s="116">
        <f>IF($G254=Paramètres!F$23,$D254,0)</f>
        <v>0</v>
      </c>
      <c r="AO254" s="116">
        <f>IF($G254=Paramètres!F$24,$D254,0)</f>
        <v>0</v>
      </c>
      <c r="AP254" s="116">
        <f t="shared" si="114"/>
        <v>0</v>
      </c>
      <c r="AQ254" s="116">
        <f t="shared" si="115"/>
        <v>0</v>
      </c>
      <c r="AR254" s="116">
        <f>IF($G254=Paramètres!I$21,$D254,0)</f>
        <v>0</v>
      </c>
      <c r="AS254" s="116">
        <f>IF($G254=Paramètres!I$22,$D254,0)</f>
        <v>0</v>
      </c>
      <c r="AT254" s="116">
        <f>IF($G254=Paramètres!I$23,$D254,0)</f>
        <v>0</v>
      </c>
      <c r="AU254" s="116">
        <f t="shared" si="116"/>
        <v>0</v>
      </c>
      <c r="AV254" s="116">
        <f t="shared" si="118"/>
        <v>0</v>
      </c>
      <c r="AW254" s="116">
        <f t="shared" si="119"/>
        <v>0</v>
      </c>
      <c r="AX254" s="116">
        <f t="shared" si="120"/>
        <v>0</v>
      </c>
      <c r="AY254" s="116">
        <f t="shared" si="121"/>
        <v>0</v>
      </c>
      <c r="AZ254" s="116">
        <f t="shared" si="122"/>
        <v>0</v>
      </c>
      <c r="BA254" s="116">
        <f t="shared" si="123"/>
        <v>0</v>
      </c>
      <c r="BB254" s="116">
        <f t="shared" si="124"/>
        <v>0</v>
      </c>
      <c r="BC254" s="116">
        <f t="shared" si="125"/>
        <v>0</v>
      </c>
      <c r="BD254" s="116">
        <f t="shared" si="126"/>
        <v>0</v>
      </c>
      <c r="BE254" s="116">
        <f t="shared" si="127"/>
        <v>0</v>
      </c>
      <c r="BF254" s="116">
        <f t="shared" si="128"/>
        <v>0</v>
      </c>
      <c r="BG254" s="116">
        <f t="shared" si="129"/>
        <v>0</v>
      </c>
      <c r="BH254" s="116">
        <f t="shared" si="130"/>
        <v>0</v>
      </c>
      <c r="BI254" s="116">
        <f t="shared" si="131"/>
        <v>0</v>
      </c>
      <c r="BJ254" s="116">
        <f t="shared" si="132"/>
        <v>0</v>
      </c>
      <c r="BK254" s="116">
        <f t="shared" si="133"/>
        <v>0</v>
      </c>
      <c r="BL254" s="116">
        <f t="shared" si="134"/>
        <v>0</v>
      </c>
      <c r="BM254" s="116">
        <f t="shared" si="135"/>
        <v>0</v>
      </c>
      <c r="BN254" s="116">
        <f t="shared" si="136"/>
        <v>0</v>
      </c>
      <c r="BO254" s="116">
        <f t="shared" si="137"/>
        <v>0</v>
      </c>
      <c r="BP254" s="116">
        <f t="shared" si="138"/>
        <v>0</v>
      </c>
      <c r="BQ254" s="116">
        <f t="shared" si="139"/>
        <v>0</v>
      </c>
      <c r="BR254" s="116">
        <f t="shared" si="140"/>
        <v>0</v>
      </c>
      <c r="BS254" s="116">
        <f t="shared" si="141"/>
        <v>0</v>
      </c>
    </row>
    <row r="255" spans="6:71">
      <c r="F255" s="109"/>
      <c r="J255" s="110" t="str">
        <f t="shared" si="117"/>
        <v>Transferts</v>
      </c>
      <c r="K255" s="116">
        <f>IF(MONTH($B255)=1,IF($G255=Paramètres!F$22,$D255,0),0)</f>
        <v>0</v>
      </c>
      <c r="L255" s="116">
        <f>IF(MONTH($B255)=2,IF($G255=Paramètres!$F$22,$D255,0),0)</f>
        <v>0</v>
      </c>
      <c r="M255" s="116">
        <f>IF(MONTH($B255)=3,IF($G255=Paramètres!$F$22,$D255,0),0)</f>
        <v>0</v>
      </c>
      <c r="N255" s="116">
        <f>IF(MONTH($B255)=4,IF($G255=Paramètres!$F$22,$D255,0),0)</f>
        <v>0</v>
      </c>
      <c r="O255" s="116">
        <f>IF(MONTH($B255)=5,IF($G255=Paramètres!$F$22,$D255,0),0)</f>
        <v>0</v>
      </c>
      <c r="P255" s="116">
        <f>IF(MONTH($B255)=6,IF($G255=Paramètres!$F$22,$D255,0),0)</f>
        <v>0</v>
      </c>
      <c r="Q255" s="116">
        <f>IF(MONTH($B255)=9,IF($G255=Paramètres!$F$22,$D255,0),0)</f>
        <v>0</v>
      </c>
      <c r="R255" s="116">
        <f>IF(MONTH($B255)=10,IF($G255=Paramètres!$F$22,$D255,0),0)</f>
        <v>0</v>
      </c>
      <c r="S255" s="116">
        <f>IF(MONTH($B255)=11,IF($G255=Paramètres!$F$22,$D255,0),0)</f>
        <v>0</v>
      </c>
      <c r="T255" s="116">
        <f>IF(MONTH($B255)=30,IF($G255=Paramètres!$F$22,$D255,0),0)</f>
        <v>0</v>
      </c>
      <c r="U255" s="116">
        <f>IF(MONTH($A255)=11,IF($G255=Paramètres!$D$22,$D255,0),0)</f>
        <v>0</v>
      </c>
      <c r="V255" s="116">
        <f>IF(MONTH($A255)=12,IF($G255=Paramètres!$D$22,$D255,0),0)</f>
        <v>0</v>
      </c>
      <c r="W255" s="116">
        <f>IF(MONTH($A255)=2,IF($G255=Paramètres!$D$22,$D255,0),0)</f>
        <v>0</v>
      </c>
      <c r="X255" s="116">
        <f>IF(MONTH($A255)=4,IF($G255=Paramètres!$D$22,$D255,0),0)</f>
        <v>0</v>
      </c>
      <c r="Y255" s="116">
        <f>IF($G255=Paramètres!D$21,$D255,0)</f>
        <v>0</v>
      </c>
      <c r="Z255" s="116">
        <f>IF($G255=Paramètres!D$24,$D255,0)</f>
        <v>0</v>
      </c>
      <c r="AA255" s="116">
        <f>IF($G255=Paramètres!D$23,$D255,0)</f>
        <v>0</v>
      </c>
      <c r="AB255" s="116">
        <f>IF($G255=Paramètres!D$25,$D255,0)</f>
        <v>0</v>
      </c>
      <c r="AC255" s="116">
        <f>IF($G255=Paramètres!D$26,$D255,0)</f>
        <v>0</v>
      </c>
      <c r="AD255" s="116">
        <f>IF($G255=Paramètres!D$27,$D255,0)</f>
        <v>0</v>
      </c>
      <c r="AE255" s="116">
        <f>IF($G255=Paramètres!D$28,$D255,0)</f>
        <v>0</v>
      </c>
      <c r="AF255" s="116">
        <f>IF($G255=Paramètres!D$29,$D255,0)</f>
        <v>0</v>
      </c>
      <c r="AG255" s="116">
        <f>IF($G255=Paramètres!E$21,$D255,0)</f>
        <v>0</v>
      </c>
      <c r="AH255" s="116">
        <f>IF($G255=Paramètres!E$22,$D255,0)</f>
        <v>0</v>
      </c>
      <c r="AI255" s="116">
        <f>IF($G255=Paramètres!E$23,$D255,0)</f>
        <v>0</v>
      </c>
      <c r="AJ255" s="116">
        <f>IF($G255=Paramètres!E$24,$D255,0)</f>
        <v>0</v>
      </c>
      <c r="AK255" s="116">
        <f>IF($G255=Paramètres!E$25,$D255,0)</f>
        <v>0</v>
      </c>
      <c r="AL255" s="116">
        <f>IF($G255=Paramètres!F$21,$D255,0)</f>
        <v>0</v>
      </c>
      <c r="AM255" s="116">
        <f>IF($G255=Paramètres!F$22,$D255,0)</f>
        <v>0</v>
      </c>
      <c r="AN255" s="116">
        <f>IF($G255=Paramètres!F$23,$D255,0)</f>
        <v>0</v>
      </c>
      <c r="AO255" s="116">
        <f>IF($G255=Paramètres!F$24,$D255,0)</f>
        <v>0</v>
      </c>
      <c r="AP255" s="116">
        <f t="shared" si="114"/>
        <v>0</v>
      </c>
      <c r="AQ255" s="116">
        <f t="shared" si="115"/>
        <v>0</v>
      </c>
      <c r="AR255" s="116">
        <f>IF($G255=Paramètres!I$21,$D255,0)</f>
        <v>0</v>
      </c>
      <c r="AS255" s="116">
        <f>IF($G255=Paramètres!I$22,$D255,0)</f>
        <v>0</v>
      </c>
      <c r="AT255" s="116">
        <f>IF($G255=Paramètres!I$23,$D255,0)</f>
        <v>0</v>
      </c>
      <c r="AU255" s="116">
        <f t="shared" si="116"/>
        <v>0</v>
      </c>
      <c r="AV255" s="116">
        <f t="shared" si="118"/>
        <v>0</v>
      </c>
      <c r="AW255" s="116">
        <f t="shared" si="119"/>
        <v>0</v>
      </c>
      <c r="AX255" s="116">
        <f t="shared" si="120"/>
        <v>0</v>
      </c>
      <c r="AY255" s="116">
        <f t="shared" si="121"/>
        <v>0</v>
      </c>
      <c r="AZ255" s="116">
        <f t="shared" si="122"/>
        <v>0</v>
      </c>
      <c r="BA255" s="116">
        <f t="shared" si="123"/>
        <v>0</v>
      </c>
      <c r="BB255" s="116">
        <f t="shared" si="124"/>
        <v>0</v>
      </c>
      <c r="BC255" s="116">
        <f t="shared" si="125"/>
        <v>0</v>
      </c>
      <c r="BD255" s="116">
        <f t="shared" si="126"/>
        <v>0</v>
      </c>
      <c r="BE255" s="116">
        <f t="shared" si="127"/>
        <v>0</v>
      </c>
      <c r="BF255" s="116">
        <f t="shared" si="128"/>
        <v>0</v>
      </c>
      <c r="BG255" s="116">
        <f t="shared" si="129"/>
        <v>0</v>
      </c>
      <c r="BH255" s="116">
        <f t="shared" si="130"/>
        <v>0</v>
      </c>
      <c r="BI255" s="116">
        <f t="shared" si="131"/>
        <v>0</v>
      </c>
      <c r="BJ255" s="116">
        <f t="shared" si="132"/>
        <v>0</v>
      </c>
      <c r="BK255" s="116">
        <f t="shared" si="133"/>
        <v>0</v>
      </c>
      <c r="BL255" s="116">
        <f t="shared" si="134"/>
        <v>0</v>
      </c>
      <c r="BM255" s="116">
        <f t="shared" si="135"/>
        <v>0</v>
      </c>
      <c r="BN255" s="116">
        <f t="shared" si="136"/>
        <v>0</v>
      </c>
      <c r="BO255" s="116">
        <f t="shared" si="137"/>
        <v>0</v>
      </c>
      <c r="BP255" s="116">
        <f t="shared" si="138"/>
        <v>0</v>
      </c>
      <c r="BQ255" s="116">
        <f t="shared" si="139"/>
        <v>0</v>
      </c>
      <c r="BR255" s="116">
        <f t="shared" si="140"/>
        <v>0</v>
      </c>
      <c r="BS255" s="116">
        <f t="shared" si="141"/>
        <v>0</v>
      </c>
    </row>
    <row r="256" spans="6:71">
      <c r="F256" s="109"/>
      <c r="J256" s="110" t="str">
        <f t="shared" si="117"/>
        <v>Transferts</v>
      </c>
      <c r="K256" s="116">
        <f>IF(MONTH($B256)=1,IF($G256=Paramètres!F$22,$D256,0),0)</f>
        <v>0</v>
      </c>
      <c r="L256" s="116">
        <f>IF(MONTH($B256)=2,IF($G256=Paramètres!$F$22,$D256,0),0)</f>
        <v>0</v>
      </c>
      <c r="M256" s="116">
        <f>IF(MONTH($B256)=3,IF($G256=Paramètres!$F$22,$D256,0),0)</f>
        <v>0</v>
      </c>
      <c r="N256" s="116">
        <f>IF(MONTH($B256)=4,IF($G256=Paramètres!$F$22,$D256,0),0)</f>
        <v>0</v>
      </c>
      <c r="O256" s="116">
        <f>IF(MONTH($B256)=5,IF($G256=Paramètres!$F$22,$D256,0),0)</f>
        <v>0</v>
      </c>
      <c r="P256" s="116">
        <f>IF(MONTH($B256)=6,IF($G256=Paramètres!$F$22,$D256,0),0)</f>
        <v>0</v>
      </c>
      <c r="Q256" s="116">
        <f>IF(MONTH($B256)=9,IF($G256=Paramètres!$F$22,$D256,0),0)</f>
        <v>0</v>
      </c>
      <c r="R256" s="116">
        <f>IF(MONTH($B256)=10,IF($G256=Paramètres!$F$22,$D256,0),0)</f>
        <v>0</v>
      </c>
      <c r="S256" s="116">
        <f>IF(MONTH($B256)=11,IF($G256=Paramètres!$F$22,$D256,0),0)</f>
        <v>0</v>
      </c>
      <c r="T256" s="116">
        <f>IF(MONTH($B256)=30,IF($G256=Paramètres!$F$22,$D256,0),0)</f>
        <v>0</v>
      </c>
      <c r="U256" s="116">
        <f>IF(MONTH($A256)=11,IF($G256=Paramètres!$D$22,$D256,0),0)</f>
        <v>0</v>
      </c>
      <c r="V256" s="116">
        <f>IF(MONTH($A256)=12,IF($G256=Paramètres!$D$22,$D256,0),0)</f>
        <v>0</v>
      </c>
      <c r="W256" s="116">
        <f>IF(MONTH($A256)=2,IF($G256=Paramètres!$D$22,$D256,0),0)</f>
        <v>0</v>
      </c>
      <c r="X256" s="116">
        <f>IF(MONTH($A256)=4,IF($G256=Paramètres!$D$22,$D256,0),0)</f>
        <v>0</v>
      </c>
      <c r="Y256" s="116">
        <f>IF($G256=Paramètres!D$21,$D256,0)</f>
        <v>0</v>
      </c>
      <c r="Z256" s="116">
        <f>IF($G256=Paramètres!D$24,$D256,0)</f>
        <v>0</v>
      </c>
      <c r="AA256" s="116">
        <f>IF($G256=Paramètres!D$23,$D256,0)</f>
        <v>0</v>
      </c>
      <c r="AB256" s="116">
        <f>IF($G256=Paramètres!D$25,$D256,0)</f>
        <v>0</v>
      </c>
      <c r="AC256" s="116">
        <f>IF($G256=Paramètres!D$26,$D256,0)</f>
        <v>0</v>
      </c>
      <c r="AD256" s="116">
        <f>IF($G256=Paramètres!D$27,$D256,0)</f>
        <v>0</v>
      </c>
      <c r="AE256" s="116">
        <f>IF($G256=Paramètres!D$28,$D256,0)</f>
        <v>0</v>
      </c>
      <c r="AF256" s="116">
        <f>IF($G256=Paramètres!D$29,$D256,0)</f>
        <v>0</v>
      </c>
      <c r="AG256" s="116">
        <f>IF($G256=Paramètres!E$21,$D256,0)</f>
        <v>0</v>
      </c>
      <c r="AH256" s="116">
        <f>IF($G256=Paramètres!E$22,$D256,0)</f>
        <v>0</v>
      </c>
      <c r="AI256" s="116">
        <f>IF($G256=Paramètres!E$23,$D256,0)</f>
        <v>0</v>
      </c>
      <c r="AJ256" s="116">
        <f>IF($G256=Paramètres!E$24,$D256,0)</f>
        <v>0</v>
      </c>
      <c r="AK256" s="116">
        <f>IF($G256=Paramètres!E$25,$D256,0)</f>
        <v>0</v>
      </c>
      <c r="AL256" s="116">
        <f>IF($G256=Paramètres!F$21,$D256,0)</f>
        <v>0</v>
      </c>
      <c r="AM256" s="116">
        <f>IF($G256=Paramètres!F$22,$D256,0)</f>
        <v>0</v>
      </c>
      <c r="AN256" s="116">
        <f>IF($G256=Paramètres!F$23,$D256,0)</f>
        <v>0</v>
      </c>
      <c r="AO256" s="116">
        <f>IF($G256=Paramètres!F$24,$D256,0)</f>
        <v>0</v>
      </c>
      <c r="AP256" s="116">
        <f t="shared" si="114"/>
        <v>0</v>
      </c>
      <c r="AQ256" s="116">
        <f t="shared" si="115"/>
        <v>0</v>
      </c>
      <c r="AR256" s="116">
        <f>IF($G256=Paramètres!I$21,$D256,0)</f>
        <v>0</v>
      </c>
      <c r="AS256" s="116">
        <f>IF($G256=Paramètres!I$22,$D256,0)</f>
        <v>0</v>
      </c>
      <c r="AT256" s="116">
        <f>IF($G256=Paramètres!I$23,$D256,0)</f>
        <v>0</v>
      </c>
      <c r="AU256" s="116">
        <f t="shared" si="116"/>
        <v>0</v>
      </c>
      <c r="AV256" s="116">
        <f t="shared" si="118"/>
        <v>0</v>
      </c>
      <c r="AW256" s="116">
        <f t="shared" si="119"/>
        <v>0</v>
      </c>
      <c r="AX256" s="116">
        <f t="shared" si="120"/>
        <v>0</v>
      </c>
      <c r="AY256" s="116">
        <f t="shared" si="121"/>
        <v>0</v>
      </c>
      <c r="AZ256" s="116">
        <f t="shared" si="122"/>
        <v>0</v>
      </c>
      <c r="BA256" s="116">
        <f t="shared" si="123"/>
        <v>0</v>
      </c>
      <c r="BB256" s="116">
        <f t="shared" si="124"/>
        <v>0</v>
      </c>
      <c r="BC256" s="116">
        <f t="shared" si="125"/>
        <v>0</v>
      </c>
      <c r="BD256" s="116">
        <f t="shared" si="126"/>
        <v>0</v>
      </c>
      <c r="BE256" s="116">
        <f t="shared" si="127"/>
        <v>0</v>
      </c>
      <c r="BF256" s="116">
        <f t="shared" si="128"/>
        <v>0</v>
      </c>
      <c r="BG256" s="116">
        <f t="shared" si="129"/>
        <v>0</v>
      </c>
      <c r="BH256" s="116">
        <f t="shared" si="130"/>
        <v>0</v>
      </c>
      <c r="BI256" s="116">
        <f t="shared" si="131"/>
        <v>0</v>
      </c>
      <c r="BJ256" s="116">
        <f t="shared" si="132"/>
        <v>0</v>
      </c>
      <c r="BK256" s="116">
        <f t="shared" si="133"/>
        <v>0</v>
      </c>
      <c r="BL256" s="116">
        <f t="shared" si="134"/>
        <v>0</v>
      </c>
      <c r="BM256" s="116">
        <f t="shared" si="135"/>
        <v>0</v>
      </c>
      <c r="BN256" s="116">
        <f t="shared" si="136"/>
        <v>0</v>
      </c>
      <c r="BO256" s="116">
        <f t="shared" si="137"/>
        <v>0</v>
      </c>
      <c r="BP256" s="116">
        <f t="shared" si="138"/>
        <v>0</v>
      </c>
      <c r="BQ256" s="116">
        <f t="shared" si="139"/>
        <v>0</v>
      </c>
      <c r="BR256" s="116">
        <f t="shared" si="140"/>
        <v>0</v>
      </c>
      <c r="BS256" s="116">
        <f t="shared" si="141"/>
        <v>0</v>
      </c>
    </row>
    <row r="257" spans="6:71">
      <c r="F257" s="109"/>
      <c r="J257" s="110" t="str">
        <f t="shared" si="117"/>
        <v>Transferts</v>
      </c>
      <c r="K257" s="116">
        <f>IF(MONTH($B257)=1,IF($G257=Paramètres!F$22,$D257,0),0)</f>
        <v>0</v>
      </c>
      <c r="L257" s="116">
        <f>IF(MONTH($B257)=2,IF($G257=Paramètres!$F$22,$D257,0),0)</f>
        <v>0</v>
      </c>
      <c r="M257" s="116">
        <f>IF(MONTH($B257)=3,IF($G257=Paramètres!$F$22,$D257,0),0)</f>
        <v>0</v>
      </c>
      <c r="N257" s="116">
        <f>IF(MONTH($B257)=4,IF($G257=Paramètres!$F$22,$D257,0),0)</f>
        <v>0</v>
      </c>
      <c r="O257" s="116">
        <f>IF(MONTH($B257)=5,IF($G257=Paramètres!$F$22,$D257,0),0)</f>
        <v>0</v>
      </c>
      <c r="P257" s="116">
        <f>IF(MONTH($B257)=6,IF($G257=Paramètres!$F$22,$D257,0),0)</f>
        <v>0</v>
      </c>
      <c r="Q257" s="116">
        <f>IF(MONTH($B257)=9,IF($G257=Paramètres!$F$22,$D257,0),0)</f>
        <v>0</v>
      </c>
      <c r="R257" s="116">
        <f>IF(MONTH($B257)=10,IF($G257=Paramètres!$F$22,$D257,0),0)</f>
        <v>0</v>
      </c>
      <c r="S257" s="116">
        <f>IF(MONTH($B257)=11,IF($G257=Paramètres!$F$22,$D257,0),0)</f>
        <v>0</v>
      </c>
      <c r="T257" s="116">
        <f>IF(MONTH($B257)=30,IF($G257=Paramètres!$F$22,$D257,0),0)</f>
        <v>0</v>
      </c>
      <c r="U257" s="116">
        <f>IF(MONTH($A257)=11,IF($G257=Paramètres!$D$22,$D257,0),0)</f>
        <v>0</v>
      </c>
      <c r="V257" s="116">
        <f>IF(MONTH($A257)=12,IF($G257=Paramètres!$D$22,$D257,0),0)</f>
        <v>0</v>
      </c>
      <c r="W257" s="116">
        <f>IF(MONTH($A257)=2,IF($G257=Paramètres!$D$22,$D257,0),0)</f>
        <v>0</v>
      </c>
      <c r="X257" s="116">
        <f>IF(MONTH($A257)=4,IF($G257=Paramètres!$D$22,$D257,0),0)</f>
        <v>0</v>
      </c>
      <c r="Y257" s="116">
        <f>IF($G257=Paramètres!D$21,$D257,0)</f>
        <v>0</v>
      </c>
      <c r="Z257" s="116">
        <f>IF($G257=Paramètres!D$24,$D257,0)</f>
        <v>0</v>
      </c>
      <c r="AA257" s="116">
        <f>IF($G257=Paramètres!D$23,$D257,0)</f>
        <v>0</v>
      </c>
      <c r="AB257" s="116">
        <f>IF($G257=Paramètres!D$25,$D257,0)</f>
        <v>0</v>
      </c>
      <c r="AC257" s="116">
        <f>IF($G257=Paramètres!D$26,$D257,0)</f>
        <v>0</v>
      </c>
      <c r="AD257" s="116">
        <f>IF($G257=Paramètres!D$27,$D257,0)</f>
        <v>0</v>
      </c>
      <c r="AE257" s="116">
        <f>IF($G257=Paramètres!D$28,$D257,0)</f>
        <v>0</v>
      </c>
      <c r="AF257" s="116">
        <f>IF($G257=Paramètres!D$29,$D257,0)</f>
        <v>0</v>
      </c>
      <c r="AG257" s="116">
        <f>IF($G257=Paramètres!E$21,$D257,0)</f>
        <v>0</v>
      </c>
      <c r="AH257" s="116">
        <f>IF($G257=Paramètres!E$22,$D257,0)</f>
        <v>0</v>
      </c>
      <c r="AI257" s="116">
        <f>IF($G257=Paramètres!E$23,$D257,0)</f>
        <v>0</v>
      </c>
      <c r="AJ257" s="116">
        <f>IF($G257=Paramètres!E$24,$D257,0)</f>
        <v>0</v>
      </c>
      <c r="AK257" s="116">
        <f>IF($G257=Paramètres!E$25,$D257,0)</f>
        <v>0</v>
      </c>
      <c r="AL257" s="116">
        <f>IF($G257=Paramètres!F$21,$D257,0)</f>
        <v>0</v>
      </c>
      <c r="AM257" s="116">
        <f>IF($G257=Paramètres!F$22,$D257,0)</f>
        <v>0</v>
      </c>
      <c r="AN257" s="116">
        <f>IF($G257=Paramètres!F$23,$D257,0)</f>
        <v>0</v>
      </c>
      <c r="AO257" s="116">
        <f>IF($G257=Paramètres!F$24,$D257,0)</f>
        <v>0</v>
      </c>
      <c r="AP257" s="116">
        <f t="shared" si="114"/>
        <v>0</v>
      </c>
      <c r="AQ257" s="116">
        <f t="shared" si="115"/>
        <v>0</v>
      </c>
      <c r="AR257" s="116">
        <f>IF($G257=Paramètres!I$21,$D257,0)</f>
        <v>0</v>
      </c>
      <c r="AS257" s="116">
        <f>IF($G257=Paramètres!I$22,$D257,0)</f>
        <v>0</v>
      </c>
      <c r="AT257" s="116">
        <f>IF($G257=Paramètres!I$23,$D257,0)</f>
        <v>0</v>
      </c>
      <c r="AU257" s="116">
        <f t="shared" si="116"/>
        <v>0</v>
      </c>
      <c r="AV257" s="116">
        <f t="shared" si="118"/>
        <v>0</v>
      </c>
      <c r="AW257" s="116">
        <f t="shared" si="119"/>
        <v>0</v>
      </c>
      <c r="AX257" s="116">
        <f t="shared" si="120"/>
        <v>0</v>
      </c>
      <c r="AY257" s="116">
        <f t="shared" si="121"/>
        <v>0</v>
      </c>
      <c r="AZ257" s="116">
        <f t="shared" si="122"/>
        <v>0</v>
      </c>
      <c r="BA257" s="116">
        <f t="shared" si="123"/>
        <v>0</v>
      </c>
      <c r="BB257" s="116">
        <f t="shared" si="124"/>
        <v>0</v>
      </c>
      <c r="BC257" s="116">
        <f t="shared" si="125"/>
        <v>0</v>
      </c>
      <c r="BD257" s="116">
        <f t="shared" si="126"/>
        <v>0</v>
      </c>
      <c r="BE257" s="116">
        <f t="shared" si="127"/>
        <v>0</v>
      </c>
      <c r="BF257" s="116">
        <f t="shared" si="128"/>
        <v>0</v>
      </c>
      <c r="BG257" s="116">
        <f t="shared" si="129"/>
        <v>0</v>
      </c>
      <c r="BH257" s="116">
        <f t="shared" si="130"/>
        <v>0</v>
      </c>
      <c r="BI257" s="116">
        <f t="shared" si="131"/>
        <v>0</v>
      </c>
      <c r="BJ257" s="116">
        <f t="shared" si="132"/>
        <v>0</v>
      </c>
      <c r="BK257" s="116">
        <f t="shared" si="133"/>
        <v>0</v>
      </c>
      <c r="BL257" s="116">
        <f t="shared" si="134"/>
        <v>0</v>
      </c>
      <c r="BM257" s="116">
        <f t="shared" si="135"/>
        <v>0</v>
      </c>
      <c r="BN257" s="116">
        <f t="shared" si="136"/>
        <v>0</v>
      </c>
      <c r="BO257" s="116">
        <f t="shared" si="137"/>
        <v>0</v>
      </c>
      <c r="BP257" s="116">
        <f t="shared" si="138"/>
        <v>0</v>
      </c>
      <c r="BQ257" s="116">
        <f t="shared" si="139"/>
        <v>0</v>
      </c>
      <c r="BR257" s="116">
        <f t="shared" si="140"/>
        <v>0</v>
      </c>
      <c r="BS257" s="116">
        <f t="shared" si="141"/>
        <v>0</v>
      </c>
    </row>
    <row r="258" spans="6:71">
      <c r="F258" s="109"/>
      <c r="J258" s="110" t="str">
        <f t="shared" si="117"/>
        <v>Transferts</v>
      </c>
      <c r="K258" s="116">
        <f>IF(MONTH($B258)=1,IF($G258=Paramètres!F$22,$D258,0),0)</f>
        <v>0</v>
      </c>
      <c r="L258" s="116">
        <f>IF(MONTH($B258)=2,IF($G258=Paramètres!$F$22,$D258,0),0)</f>
        <v>0</v>
      </c>
      <c r="M258" s="116">
        <f>IF(MONTH($B258)=3,IF($G258=Paramètres!$F$22,$D258,0),0)</f>
        <v>0</v>
      </c>
      <c r="N258" s="116">
        <f>IF(MONTH($B258)=4,IF($G258=Paramètres!$F$22,$D258,0),0)</f>
        <v>0</v>
      </c>
      <c r="O258" s="116">
        <f>IF(MONTH($B258)=5,IF($G258=Paramètres!$F$22,$D258,0),0)</f>
        <v>0</v>
      </c>
      <c r="P258" s="116">
        <f>IF(MONTH($B258)=6,IF($G258=Paramètres!$F$22,$D258,0),0)</f>
        <v>0</v>
      </c>
      <c r="Q258" s="116">
        <f>IF(MONTH($B258)=9,IF($G258=Paramètres!$F$22,$D258,0),0)</f>
        <v>0</v>
      </c>
      <c r="R258" s="116">
        <f>IF(MONTH($B258)=10,IF($G258=Paramètres!$F$22,$D258,0),0)</f>
        <v>0</v>
      </c>
      <c r="S258" s="116">
        <f>IF(MONTH($B258)=11,IF($G258=Paramètres!$F$22,$D258,0),0)</f>
        <v>0</v>
      </c>
      <c r="T258" s="116">
        <f>IF(MONTH($B258)=30,IF($G258=Paramètres!$F$22,$D258,0),0)</f>
        <v>0</v>
      </c>
      <c r="U258" s="116">
        <f>IF(MONTH($A258)=11,IF($G258=Paramètres!$D$22,$D258,0),0)</f>
        <v>0</v>
      </c>
      <c r="V258" s="116">
        <f>IF(MONTH($A258)=12,IF($G258=Paramètres!$D$22,$D258,0),0)</f>
        <v>0</v>
      </c>
      <c r="W258" s="116">
        <f>IF(MONTH($A258)=2,IF($G258=Paramètres!$D$22,$D258,0),0)</f>
        <v>0</v>
      </c>
      <c r="X258" s="116">
        <f>IF(MONTH($A258)=4,IF($G258=Paramètres!$D$22,$D258,0),0)</f>
        <v>0</v>
      </c>
      <c r="Y258" s="116">
        <f>IF($G258=Paramètres!D$21,$D258,0)</f>
        <v>0</v>
      </c>
      <c r="Z258" s="116">
        <f>IF($G258=Paramètres!D$24,$D258,0)</f>
        <v>0</v>
      </c>
      <c r="AA258" s="116">
        <f>IF($G258=Paramètres!D$23,$D258,0)</f>
        <v>0</v>
      </c>
      <c r="AB258" s="116">
        <f>IF($G258=Paramètres!D$25,$D258,0)</f>
        <v>0</v>
      </c>
      <c r="AC258" s="116">
        <f>IF($G258=Paramètres!D$26,$D258,0)</f>
        <v>0</v>
      </c>
      <c r="AD258" s="116">
        <f>IF($G258=Paramètres!D$27,$D258,0)</f>
        <v>0</v>
      </c>
      <c r="AE258" s="116">
        <f>IF($G258=Paramètres!D$28,$D258,0)</f>
        <v>0</v>
      </c>
      <c r="AF258" s="116">
        <f>IF($G258=Paramètres!D$29,$D258,0)</f>
        <v>0</v>
      </c>
      <c r="AG258" s="116">
        <f>IF($G258=Paramètres!E$21,$D258,0)</f>
        <v>0</v>
      </c>
      <c r="AH258" s="116">
        <f>IF($G258=Paramètres!E$22,$D258,0)</f>
        <v>0</v>
      </c>
      <c r="AI258" s="116">
        <f>IF($G258=Paramètres!E$23,$D258,0)</f>
        <v>0</v>
      </c>
      <c r="AJ258" s="116">
        <f>IF($G258=Paramètres!E$24,$D258,0)</f>
        <v>0</v>
      </c>
      <c r="AK258" s="116">
        <f>IF($G258=Paramètres!E$25,$D258,0)</f>
        <v>0</v>
      </c>
      <c r="AL258" s="116">
        <f>IF($G258=Paramètres!F$21,$D258,0)</f>
        <v>0</v>
      </c>
      <c r="AM258" s="116">
        <f>IF($G258=Paramètres!F$22,$D258,0)</f>
        <v>0</v>
      </c>
      <c r="AN258" s="116">
        <f>IF($G258=Paramètres!F$23,$D258,0)</f>
        <v>0</v>
      </c>
      <c r="AO258" s="116">
        <f>IF($G258=Paramètres!F$24,$D258,0)</f>
        <v>0</v>
      </c>
      <c r="AP258" s="116">
        <f t="shared" si="114"/>
        <v>0</v>
      </c>
      <c r="AQ258" s="116">
        <f t="shared" si="115"/>
        <v>0</v>
      </c>
      <c r="AR258" s="116">
        <f>IF($G258=Paramètres!I$21,$D258,0)</f>
        <v>0</v>
      </c>
      <c r="AS258" s="116">
        <f>IF($G258=Paramètres!I$22,$D258,0)</f>
        <v>0</v>
      </c>
      <c r="AT258" s="116">
        <f>IF($G258=Paramètres!I$23,$D258,0)</f>
        <v>0</v>
      </c>
      <c r="AU258" s="116">
        <f t="shared" si="116"/>
        <v>0</v>
      </c>
      <c r="AV258" s="116">
        <f t="shared" si="118"/>
        <v>0</v>
      </c>
      <c r="AW258" s="116">
        <f t="shared" si="119"/>
        <v>0</v>
      </c>
      <c r="AX258" s="116">
        <f t="shared" si="120"/>
        <v>0</v>
      </c>
      <c r="AY258" s="116">
        <f t="shared" si="121"/>
        <v>0</v>
      </c>
      <c r="AZ258" s="116">
        <f t="shared" si="122"/>
        <v>0</v>
      </c>
      <c r="BA258" s="116">
        <f t="shared" si="123"/>
        <v>0</v>
      </c>
      <c r="BB258" s="116">
        <f t="shared" si="124"/>
        <v>0</v>
      </c>
      <c r="BC258" s="116">
        <f t="shared" si="125"/>
        <v>0</v>
      </c>
      <c r="BD258" s="116">
        <f t="shared" si="126"/>
        <v>0</v>
      </c>
      <c r="BE258" s="116">
        <f t="shared" si="127"/>
        <v>0</v>
      </c>
      <c r="BF258" s="116">
        <f t="shared" si="128"/>
        <v>0</v>
      </c>
      <c r="BG258" s="116">
        <f t="shared" si="129"/>
        <v>0</v>
      </c>
      <c r="BH258" s="116">
        <f t="shared" si="130"/>
        <v>0</v>
      </c>
      <c r="BI258" s="116">
        <f t="shared" si="131"/>
        <v>0</v>
      </c>
      <c r="BJ258" s="116">
        <f t="shared" si="132"/>
        <v>0</v>
      </c>
      <c r="BK258" s="116">
        <f t="shared" si="133"/>
        <v>0</v>
      </c>
      <c r="BL258" s="116">
        <f t="shared" si="134"/>
        <v>0</v>
      </c>
      <c r="BM258" s="116">
        <f t="shared" si="135"/>
        <v>0</v>
      </c>
      <c r="BN258" s="116">
        <f t="shared" si="136"/>
        <v>0</v>
      </c>
      <c r="BO258" s="116">
        <f t="shared" si="137"/>
        <v>0</v>
      </c>
      <c r="BP258" s="116">
        <f t="shared" si="138"/>
        <v>0</v>
      </c>
      <c r="BQ258" s="116">
        <f t="shared" si="139"/>
        <v>0</v>
      </c>
      <c r="BR258" s="116">
        <f t="shared" si="140"/>
        <v>0</v>
      </c>
      <c r="BS258" s="116">
        <f t="shared" si="141"/>
        <v>0</v>
      </c>
    </row>
    <row r="259" spans="6:71">
      <c r="F259" s="109"/>
      <c r="J259" s="110" t="str">
        <f t="shared" si="117"/>
        <v>Transferts</v>
      </c>
      <c r="K259" s="116">
        <f>IF(MONTH($B259)=1,IF($G259=Paramètres!F$22,$D259,0),0)</f>
        <v>0</v>
      </c>
      <c r="L259" s="116">
        <f>IF(MONTH($B259)=2,IF($G259=Paramètres!$F$22,$D259,0),0)</f>
        <v>0</v>
      </c>
      <c r="M259" s="116">
        <f>IF(MONTH($B259)=3,IF($G259=Paramètres!$F$22,$D259,0),0)</f>
        <v>0</v>
      </c>
      <c r="N259" s="116">
        <f>IF(MONTH($B259)=4,IF($G259=Paramètres!$F$22,$D259,0),0)</f>
        <v>0</v>
      </c>
      <c r="O259" s="116">
        <f>IF(MONTH($B259)=5,IF($G259=Paramètres!$F$22,$D259,0),0)</f>
        <v>0</v>
      </c>
      <c r="P259" s="116">
        <f>IF(MONTH($B259)=6,IF($G259=Paramètres!$F$22,$D259,0),0)</f>
        <v>0</v>
      </c>
      <c r="Q259" s="116">
        <f>IF(MONTH($B259)=9,IF($G259=Paramètres!$F$22,$D259,0),0)</f>
        <v>0</v>
      </c>
      <c r="R259" s="116">
        <f>IF(MONTH($B259)=10,IF($G259=Paramètres!$F$22,$D259,0),0)</f>
        <v>0</v>
      </c>
      <c r="S259" s="116">
        <f>IF(MONTH($B259)=11,IF($G259=Paramètres!$F$22,$D259,0),0)</f>
        <v>0</v>
      </c>
      <c r="T259" s="116">
        <f>IF(MONTH($B259)=30,IF($G259=Paramètres!$F$22,$D259,0),0)</f>
        <v>0</v>
      </c>
      <c r="U259" s="116">
        <f>IF(MONTH($A259)=11,IF($G259=Paramètres!$D$22,$D259,0),0)</f>
        <v>0</v>
      </c>
      <c r="V259" s="116">
        <f>IF(MONTH($A259)=12,IF($G259=Paramètres!$D$22,$D259,0),0)</f>
        <v>0</v>
      </c>
      <c r="W259" s="116">
        <f>IF(MONTH($A259)=2,IF($G259=Paramètres!$D$22,$D259,0),0)</f>
        <v>0</v>
      </c>
      <c r="X259" s="116">
        <f>IF(MONTH($A259)=4,IF($G259=Paramètres!$D$22,$D259,0),0)</f>
        <v>0</v>
      </c>
      <c r="Y259" s="116">
        <f>IF($G259=Paramètres!D$21,$D259,0)</f>
        <v>0</v>
      </c>
      <c r="Z259" s="116">
        <f>IF($G259=Paramètres!D$24,$D259,0)</f>
        <v>0</v>
      </c>
      <c r="AA259" s="116">
        <f>IF($G259=Paramètres!D$23,$D259,0)</f>
        <v>0</v>
      </c>
      <c r="AB259" s="116">
        <f>IF($G259=Paramètres!D$25,$D259,0)</f>
        <v>0</v>
      </c>
      <c r="AC259" s="116">
        <f>IF($G259=Paramètres!D$26,$D259,0)</f>
        <v>0</v>
      </c>
      <c r="AD259" s="116">
        <f>IF($G259=Paramètres!D$27,$D259,0)</f>
        <v>0</v>
      </c>
      <c r="AE259" s="116">
        <f>IF($G259=Paramètres!D$28,$D259,0)</f>
        <v>0</v>
      </c>
      <c r="AF259" s="116">
        <f>IF($G259=Paramètres!D$29,$D259,0)</f>
        <v>0</v>
      </c>
      <c r="AG259" s="116">
        <f>IF($G259=Paramètres!E$21,$D259,0)</f>
        <v>0</v>
      </c>
      <c r="AH259" s="116">
        <f>IF($G259=Paramètres!E$22,$D259,0)</f>
        <v>0</v>
      </c>
      <c r="AI259" s="116">
        <f>IF($G259=Paramètres!E$23,$D259,0)</f>
        <v>0</v>
      </c>
      <c r="AJ259" s="116">
        <f>IF($G259=Paramètres!E$24,$D259,0)</f>
        <v>0</v>
      </c>
      <c r="AK259" s="116">
        <f>IF($G259=Paramètres!E$25,$D259,0)</f>
        <v>0</v>
      </c>
      <c r="AL259" s="116">
        <f>IF($G259=Paramètres!F$21,$D259,0)</f>
        <v>0</v>
      </c>
      <c r="AM259" s="116">
        <f>IF($G259=Paramètres!F$22,$D259,0)</f>
        <v>0</v>
      </c>
      <c r="AN259" s="116">
        <f>IF($G259=Paramètres!F$23,$D259,0)</f>
        <v>0</v>
      </c>
      <c r="AO259" s="116">
        <f>IF($G259=Paramètres!F$24,$D259,0)</f>
        <v>0</v>
      </c>
      <c r="AP259" s="116">
        <f t="shared" si="114"/>
        <v>0</v>
      </c>
      <c r="AQ259" s="116">
        <f t="shared" si="115"/>
        <v>0</v>
      </c>
      <c r="AR259" s="116">
        <f>IF($G259=Paramètres!I$21,$D259,0)</f>
        <v>0</v>
      </c>
      <c r="AS259" s="116">
        <f>IF($G259=Paramètres!I$22,$D259,0)</f>
        <v>0</v>
      </c>
      <c r="AT259" s="116">
        <f>IF($G259=Paramètres!I$23,$D259,0)</f>
        <v>0</v>
      </c>
      <c r="AU259" s="116">
        <f t="shared" si="116"/>
        <v>0</v>
      </c>
      <c r="AV259" s="116">
        <f t="shared" si="118"/>
        <v>0</v>
      </c>
      <c r="AW259" s="116">
        <f t="shared" si="119"/>
        <v>0</v>
      </c>
      <c r="AX259" s="116">
        <f t="shared" si="120"/>
        <v>0</v>
      </c>
      <c r="AY259" s="116">
        <f t="shared" si="121"/>
        <v>0</v>
      </c>
      <c r="AZ259" s="116">
        <f t="shared" si="122"/>
        <v>0</v>
      </c>
      <c r="BA259" s="116">
        <f t="shared" si="123"/>
        <v>0</v>
      </c>
      <c r="BB259" s="116">
        <f t="shared" si="124"/>
        <v>0</v>
      </c>
      <c r="BC259" s="116">
        <f t="shared" si="125"/>
        <v>0</v>
      </c>
      <c r="BD259" s="116">
        <f t="shared" si="126"/>
        <v>0</v>
      </c>
      <c r="BE259" s="116">
        <f t="shared" si="127"/>
        <v>0</v>
      </c>
      <c r="BF259" s="116">
        <f t="shared" si="128"/>
        <v>0</v>
      </c>
      <c r="BG259" s="116">
        <f t="shared" si="129"/>
        <v>0</v>
      </c>
      <c r="BH259" s="116">
        <f t="shared" si="130"/>
        <v>0</v>
      </c>
      <c r="BI259" s="116">
        <f t="shared" si="131"/>
        <v>0</v>
      </c>
      <c r="BJ259" s="116">
        <f t="shared" si="132"/>
        <v>0</v>
      </c>
      <c r="BK259" s="116">
        <f t="shared" si="133"/>
        <v>0</v>
      </c>
      <c r="BL259" s="116">
        <f t="shared" si="134"/>
        <v>0</v>
      </c>
      <c r="BM259" s="116">
        <f t="shared" si="135"/>
        <v>0</v>
      </c>
      <c r="BN259" s="116">
        <f t="shared" si="136"/>
        <v>0</v>
      </c>
      <c r="BO259" s="116">
        <f t="shared" si="137"/>
        <v>0</v>
      </c>
      <c r="BP259" s="116">
        <f t="shared" si="138"/>
        <v>0</v>
      </c>
      <c r="BQ259" s="116">
        <f t="shared" si="139"/>
        <v>0</v>
      </c>
      <c r="BR259" s="116">
        <f t="shared" si="140"/>
        <v>0</v>
      </c>
      <c r="BS259" s="116">
        <f t="shared" si="141"/>
        <v>0</v>
      </c>
    </row>
    <row r="260" spans="6:71">
      <c r="F260" s="109"/>
      <c r="J260" s="110" t="str">
        <f t="shared" si="117"/>
        <v>Transferts</v>
      </c>
      <c r="K260" s="116">
        <f>IF(MONTH($B260)=1,IF($G260=Paramètres!F$22,$D260,0),0)</f>
        <v>0</v>
      </c>
      <c r="L260" s="116">
        <f>IF(MONTH($B260)=2,IF($G260=Paramètres!$F$22,$D260,0),0)</f>
        <v>0</v>
      </c>
      <c r="M260" s="116">
        <f>IF(MONTH($B260)=3,IF($G260=Paramètres!$F$22,$D260,0),0)</f>
        <v>0</v>
      </c>
      <c r="N260" s="116">
        <f>IF(MONTH($B260)=4,IF($G260=Paramètres!$F$22,$D260,0),0)</f>
        <v>0</v>
      </c>
      <c r="O260" s="116">
        <f>IF(MONTH($B260)=5,IF($G260=Paramètres!$F$22,$D260,0),0)</f>
        <v>0</v>
      </c>
      <c r="P260" s="116">
        <f>IF(MONTH($B260)=6,IF($G260=Paramètres!$F$22,$D260,0),0)</f>
        <v>0</v>
      </c>
      <c r="Q260" s="116">
        <f>IF(MONTH($B260)=9,IF($G260=Paramètres!$F$22,$D260,0),0)</f>
        <v>0</v>
      </c>
      <c r="R260" s="116">
        <f>IF(MONTH($B260)=10,IF($G260=Paramètres!$F$22,$D260,0),0)</f>
        <v>0</v>
      </c>
      <c r="S260" s="116">
        <f>IF(MONTH($B260)=11,IF($G260=Paramètres!$F$22,$D260,0),0)</f>
        <v>0</v>
      </c>
      <c r="T260" s="116">
        <f>IF(MONTH($B260)=30,IF($G260=Paramètres!$F$22,$D260,0),0)</f>
        <v>0</v>
      </c>
      <c r="U260" s="116">
        <f>IF(MONTH($A260)=11,IF($G260=Paramètres!$D$22,$D260,0),0)</f>
        <v>0</v>
      </c>
      <c r="V260" s="116">
        <f>IF(MONTH($A260)=12,IF($G260=Paramètres!$D$22,$D260,0),0)</f>
        <v>0</v>
      </c>
      <c r="W260" s="116">
        <f>IF(MONTH($A260)=2,IF($G260=Paramètres!$D$22,$D260,0),0)</f>
        <v>0</v>
      </c>
      <c r="X260" s="116">
        <f>IF(MONTH($A260)=4,IF($G260=Paramètres!$D$22,$D260,0),0)</f>
        <v>0</v>
      </c>
      <c r="Y260" s="116">
        <f>IF($G260=Paramètres!D$21,$D260,0)</f>
        <v>0</v>
      </c>
      <c r="Z260" s="116">
        <f>IF($G260=Paramètres!D$24,$D260,0)</f>
        <v>0</v>
      </c>
      <c r="AA260" s="116">
        <f>IF($G260=Paramètres!D$23,$D260,0)</f>
        <v>0</v>
      </c>
      <c r="AB260" s="116">
        <f>IF($G260=Paramètres!D$25,$D260,0)</f>
        <v>0</v>
      </c>
      <c r="AC260" s="116">
        <f>IF($G260=Paramètres!D$26,$D260,0)</f>
        <v>0</v>
      </c>
      <c r="AD260" s="116">
        <f>IF($G260=Paramètres!D$27,$D260,0)</f>
        <v>0</v>
      </c>
      <c r="AE260" s="116">
        <f>IF($G260=Paramètres!D$28,$D260,0)</f>
        <v>0</v>
      </c>
      <c r="AF260" s="116">
        <f>IF($G260=Paramètres!D$29,$D260,0)</f>
        <v>0</v>
      </c>
      <c r="AG260" s="116">
        <f>IF($G260=Paramètres!E$21,$D260,0)</f>
        <v>0</v>
      </c>
      <c r="AH260" s="116">
        <f>IF($G260=Paramètres!E$22,$D260,0)</f>
        <v>0</v>
      </c>
      <c r="AI260" s="116">
        <f>IF($G260=Paramètres!E$23,$D260,0)</f>
        <v>0</v>
      </c>
      <c r="AJ260" s="116">
        <f>IF($G260=Paramètres!E$24,$D260,0)</f>
        <v>0</v>
      </c>
      <c r="AK260" s="116">
        <f>IF($G260=Paramètres!E$25,$D260,0)</f>
        <v>0</v>
      </c>
      <c r="AL260" s="116">
        <f>IF($G260=Paramètres!F$21,$D260,0)</f>
        <v>0</v>
      </c>
      <c r="AM260" s="116">
        <f>IF($G260=Paramètres!F$22,$D260,0)</f>
        <v>0</v>
      </c>
      <c r="AN260" s="116">
        <f>IF($G260=Paramètres!F$23,$D260,0)</f>
        <v>0</v>
      </c>
      <c r="AO260" s="116">
        <f>IF($G260=Paramètres!F$24,$D260,0)</f>
        <v>0</v>
      </c>
      <c r="AP260" s="116">
        <f t="shared" ref="AP260:AP300" si="142">IF($G260=Finance,$D260,0)</f>
        <v>0</v>
      </c>
      <c r="AQ260" s="116">
        <f t="shared" ref="AQ260:AQ300" si="143">IF($G260=Exception,$D260,0)</f>
        <v>0</v>
      </c>
      <c r="AR260" s="116">
        <f>IF($G260=Paramètres!I$21,$D260,0)</f>
        <v>0</v>
      </c>
      <c r="AS260" s="116">
        <f>IF($G260=Paramètres!I$22,$D260,0)</f>
        <v>0</v>
      </c>
      <c r="AT260" s="116">
        <f>IF($G260=Paramètres!I$23,$D260,0)</f>
        <v>0</v>
      </c>
      <c r="AU260" s="116">
        <f t="shared" ref="AU260:AU300" si="144">IF($G260=Transferts,$D260,0)</f>
        <v>0</v>
      </c>
      <c r="AV260" s="116">
        <f t="shared" si="118"/>
        <v>0</v>
      </c>
      <c r="AW260" s="116">
        <f t="shared" si="119"/>
        <v>0</v>
      </c>
      <c r="AX260" s="116">
        <f t="shared" si="120"/>
        <v>0</v>
      </c>
      <c r="AY260" s="116">
        <f t="shared" si="121"/>
        <v>0</v>
      </c>
      <c r="AZ260" s="116">
        <f t="shared" si="122"/>
        <v>0</v>
      </c>
      <c r="BA260" s="116">
        <f t="shared" si="123"/>
        <v>0</v>
      </c>
      <c r="BB260" s="116">
        <f t="shared" si="124"/>
        <v>0</v>
      </c>
      <c r="BC260" s="116">
        <f t="shared" si="125"/>
        <v>0</v>
      </c>
      <c r="BD260" s="116">
        <f t="shared" si="126"/>
        <v>0</v>
      </c>
      <c r="BE260" s="116">
        <f t="shared" si="127"/>
        <v>0</v>
      </c>
      <c r="BF260" s="116">
        <f t="shared" si="128"/>
        <v>0</v>
      </c>
      <c r="BG260" s="116">
        <f t="shared" si="129"/>
        <v>0</v>
      </c>
      <c r="BH260" s="116">
        <f t="shared" si="130"/>
        <v>0</v>
      </c>
      <c r="BI260" s="116">
        <f t="shared" si="131"/>
        <v>0</v>
      </c>
      <c r="BJ260" s="116">
        <f t="shared" si="132"/>
        <v>0</v>
      </c>
      <c r="BK260" s="116">
        <f t="shared" si="133"/>
        <v>0</v>
      </c>
      <c r="BL260" s="116">
        <f t="shared" si="134"/>
        <v>0</v>
      </c>
      <c r="BM260" s="116">
        <f t="shared" si="135"/>
        <v>0</v>
      </c>
      <c r="BN260" s="116">
        <f t="shared" si="136"/>
        <v>0</v>
      </c>
      <c r="BO260" s="116">
        <f t="shared" si="137"/>
        <v>0</v>
      </c>
      <c r="BP260" s="116">
        <f t="shared" si="138"/>
        <v>0</v>
      </c>
      <c r="BQ260" s="116">
        <f t="shared" si="139"/>
        <v>0</v>
      </c>
      <c r="BR260" s="116">
        <f t="shared" si="140"/>
        <v>0</v>
      </c>
      <c r="BS260" s="116">
        <f t="shared" si="141"/>
        <v>0</v>
      </c>
    </row>
    <row r="261" spans="6:71">
      <c r="F261" s="109"/>
      <c r="J261" s="110" t="str">
        <f t="shared" ref="J261:J300" si="145">IF(LEFT($F261,2)="70","Ventes",IF(LEFT($F261,2)="74","Subventions",IF(LEFT($F261,2)="75","Gestionc",IF(LEFT($F261,2)="76","Finance",IF(LEFT($F261,2)="77","Exception",IF(LEFT($F261,2)="78","Reprises","Transferts"))))))</f>
        <v>Transferts</v>
      </c>
      <c r="K261" s="116">
        <f>IF(MONTH($B261)=1,IF($G261=Paramètres!F$22,$D261,0),0)</f>
        <v>0</v>
      </c>
      <c r="L261" s="116">
        <f>IF(MONTH($B261)=2,IF($G261=Paramètres!$F$22,$D261,0),0)</f>
        <v>0</v>
      </c>
      <c r="M261" s="116">
        <f>IF(MONTH($B261)=3,IF($G261=Paramètres!$F$22,$D261,0),0)</f>
        <v>0</v>
      </c>
      <c r="N261" s="116">
        <f>IF(MONTH($B261)=4,IF($G261=Paramètres!$F$22,$D261,0),0)</f>
        <v>0</v>
      </c>
      <c r="O261" s="116">
        <f>IF(MONTH($B261)=5,IF($G261=Paramètres!$F$22,$D261,0),0)</f>
        <v>0</v>
      </c>
      <c r="P261" s="116">
        <f>IF(MONTH($B261)=6,IF($G261=Paramètres!$F$22,$D261,0),0)</f>
        <v>0</v>
      </c>
      <c r="Q261" s="116">
        <f>IF(MONTH($B261)=9,IF($G261=Paramètres!$F$22,$D261,0),0)</f>
        <v>0</v>
      </c>
      <c r="R261" s="116">
        <f>IF(MONTH($B261)=10,IF($G261=Paramètres!$F$22,$D261,0),0)</f>
        <v>0</v>
      </c>
      <c r="S261" s="116">
        <f>IF(MONTH($B261)=11,IF($G261=Paramètres!$F$22,$D261,0),0)</f>
        <v>0</v>
      </c>
      <c r="T261" s="116">
        <f>IF(MONTH($B261)=30,IF($G261=Paramètres!$F$22,$D261,0),0)</f>
        <v>0</v>
      </c>
      <c r="U261" s="116">
        <f>IF(MONTH($A261)=11,IF($G261=Paramètres!$D$22,$D261,0),0)</f>
        <v>0</v>
      </c>
      <c r="V261" s="116">
        <f>IF(MONTH($A261)=12,IF($G261=Paramètres!$D$22,$D261,0),0)</f>
        <v>0</v>
      </c>
      <c r="W261" s="116">
        <f>IF(MONTH($A261)=2,IF($G261=Paramètres!$D$22,$D261,0),0)</f>
        <v>0</v>
      </c>
      <c r="X261" s="116">
        <f>IF(MONTH($A261)=4,IF($G261=Paramètres!$D$22,$D261,0),0)</f>
        <v>0</v>
      </c>
      <c r="Y261" s="116">
        <f>IF($G261=Paramètres!D$21,$D261,0)</f>
        <v>0</v>
      </c>
      <c r="Z261" s="116">
        <f>IF($G261=Paramètres!D$24,$D261,0)</f>
        <v>0</v>
      </c>
      <c r="AA261" s="116">
        <f>IF($G261=Paramètres!D$23,$D261,0)</f>
        <v>0</v>
      </c>
      <c r="AB261" s="116">
        <f>IF($G261=Paramètres!D$25,$D261,0)</f>
        <v>0</v>
      </c>
      <c r="AC261" s="116">
        <f>IF($G261=Paramètres!D$26,$D261,0)</f>
        <v>0</v>
      </c>
      <c r="AD261" s="116">
        <f>IF($G261=Paramètres!D$27,$D261,0)</f>
        <v>0</v>
      </c>
      <c r="AE261" s="116">
        <f>IF($G261=Paramètres!D$28,$D261,0)</f>
        <v>0</v>
      </c>
      <c r="AF261" s="116">
        <f>IF($G261=Paramètres!D$29,$D261,0)</f>
        <v>0</v>
      </c>
      <c r="AG261" s="116">
        <f>IF($G261=Paramètres!E$21,$D261,0)</f>
        <v>0</v>
      </c>
      <c r="AH261" s="116">
        <f>IF($G261=Paramètres!E$22,$D261,0)</f>
        <v>0</v>
      </c>
      <c r="AI261" s="116">
        <f>IF($G261=Paramètres!E$23,$D261,0)</f>
        <v>0</v>
      </c>
      <c r="AJ261" s="116">
        <f>IF($G261=Paramètres!E$24,$D261,0)</f>
        <v>0</v>
      </c>
      <c r="AK261" s="116">
        <f>IF($G261=Paramètres!E$25,$D261,0)</f>
        <v>0</v>
      </c>
      <c r="AL261" s="116">
        <f>IF($G261=Paramètres!F$21,$D261,0)</f>
        <v>0</v>
      </c>
      <c r="AM261" s="116">
        <f>IF($G261=Paramètres!F$22,$D261,0)</f>
        <v>0</v>
      </c>
      <c r="AN261" s="116">
        <f>IF($G261=Paramètres!F$23,$D261,0)</f>
        <v>0</v>
      </c>
      <c r="AO261" s="116">
        <f>IF($G261=Paramètres!F$24,$D261,0)</f>
        <v>0</v>
      </c>
      <c r="AP261" s="116">
        <f t="shared" si="142"/>
        <v>0</v>
      </c>
      <c r="AQ261" s="116">
        <f t="shared" si="143"/>
        <v>0</v>
      </c>
      <c r="AR261" s="116">
        <f>IF($G261=Paramètres!I$21,$D261,0)</f>
        <v>0</v>
      </c>
      <c r="AS261" s="116">
        <f>IF($G261=Paramètres!I$22,$D261,0)</f>
        <v>0</v>
      </c>
      <c r="AT261" s="116">
        <f>IF($G261=Paramètres!I$23,$D261,0)</f>
        <v>0</v>
      </c>
      <c r="AU261" s="116">
        <f t="shared" si="144"/>
        <v>0</v>
      </c>
      <c r="AV261" s="116">
        <f t="shared" ref="AV261:AV300" si="146">IF(MONTH($B261)=1,IF($E261="Caisse",$D261,0),0)</f>
        <v>0</v>
      </c>
      <c r="AW261" s="116">
        <f t="shared" ref="AW261:AW300" si="147">IF(MONTH($B261)=2,IF($E261="Caisse",$D261,0),0)</f>
        <v>0</v>
      </c>
      <c r="AX261" s="116">
        <f t="shared" ref="AX261:AX300" si="148">IF(MONTH($B261)=3,IF($E261="Caisse",$D261,0),0)</f>
        <v>0</v>
      </c>
      <c r="AY261" s="116">
        <f t="shared" ref="AY261:AY300" si="149">IF(MONTH($B261)=4,IF($E261="Caisse",$D261,0),0)</f>
        <v>0</v>
      </c>
      <c r="AZ261" s="116">
        <f t="shared" ref="AZ261:AZ300" si="150">IF(MONTH($B261)=5,IF($E261="Caisse",$D261,0),0)</f>
        <v>0</v>
      </c>
      <c r="BA261" s="116">
        <f t="shared" ref="BA261:BA300" si="151">IF(MONTH($B261)=6,IF($E261="Caisse",$D261,0),0)</f>
        <v>0</v>
      </c>
      <c r="BB261" s="116">
        <f t="shared" ref="BB261:BB300" si="152">IF(MONTH($B261)=7,IF($E261="Caisse",$D261,0),0)</f>
        <v>0</v>
      </c>
      <c r="BC261" s="116">
        <f t="shared" ref="BC261:BC300" si="153">IF(MONTH($B261)=8,IF($E261="Caisse",$D261,0),0)</f>
        <v>0</v>
      </c>
      <c r="BD261" s="116">
        <f t="shared" ref="BD261:BD300" si="154">IF(MONTH($B261)=9,IF($E261="Caisse",$D261,0),0)</f>
        <v>0</v>
      </c>
      <c r="BE261" s="116">
        <f t="shared" ref="BE261:BE300" si="155">IF(MONTH($B261)=10,IF($E261="Caisse",$D261,0),0)</f>
        <v>0</v>
      </c>
      <c r="BF261" s="116">
        <f t="shared" ref="BF261:BF300" si="156">IF(MONTH($B261)=11,IF($E261="Caisse",$D261,0),0)</f>
        <v>0</v>
      </c>
      <c r="BG261" s="116">
        <f t="shared" ref="BG261:BG300" si="157">IF(MONTH($B261)=12,IF($E261="Caisse",$D261,0),0)</f>
        <v>0</v>
      </c>
      <c r="BH261" s="116">
        <f t="shared" ref="BH261:BH300" si="158">IF(MONTH($B261)=1,IF($E261="Banque",$D261,0),0)</f>
        <v>0</v>
      </c>
      <c r="BI261" s="116">
        <f t="shared" ref="BI261:BI300" si="159">IF(MONTH($B261)=2,IF($E261="Banque",$D261,0),0)</f>
        <v>0</v>
      </c>
      <c r="BJ261" s="116">
        <f t="shared" ref="BJ261:BJ300" si="160">IF(MONTH($B261)=3,IF($E261="Banque",$D261,0),0)</f>
        <v>0</v>
      </c>
      <c r="BK261" s="116">
        <f t="shared" ref="BK261:BK300" si="161">IF(MONTH($B261)=4,IF($E261="Banque",$D261,0),0)</f>
        <v>0</v>
      </c>
      <c r="BL261" s="116">
        <f t="shared" ref="BL261:BL300" si="162">IF(MONTH($B261)=5,IF($E261="Banque",$D261,0),0)</f>
        <v>0</v>
      </c>
      <c r="BM261" s="116">
        <f t="shared" ref="BM261:BM300" si="163">IF(MONTH($B261)=6,IF($E261="Banque",$D261,0),0)</f>
        <v>0</v>
      </c>
      <c r="BN261" s="116">
        <f t="shared" ref="BN261:BN300" si="164">IF(MONTH($B261)=7,IF($E261="Banque",$D261,0),0)</f>
        <v>0</v>
      </c>
      <c r="BO261" s="116">
        <f t="shared" ref="BO261:BO300" si="165">IF(MONTH($B261)=8,IF($E261="Banque",$D261,0),0)</f>
        <v>0</v>
      </c>
      <c r="BP261" s="116">
        <f t="shared" ref="BP261:BP300" si="166">IF(MONTH($B261)=9,IF($E261="Banque",$D261,0),0)</f>
        <v>0</v>
      </c>
      <c r="BQ261" s="116">
        <f t="shared" ref="BQ261:BQ300" si="167">IF(MONTH($B261)=10,IF($E261="Banque",$D261,0),0)</f>
        <v>0</v>
      </c>
      <c r="BR261" s="116">
        <f t="shared" ref="BR261:BR300" si="168">IF(MONTH($B261)=11,IF($E261="Banque",$D261,0),0)</f>
        <v>0</v>
      </c>
      <c r="BS261" s="116">
        <f t="shared" ref="BS261:BS300" si="169">IF(MONTH($B261)=12,IF($E261="Banque",$D261,0),0)</f>
        <v>0</v>
      </c>
    </row>
    <row r="262" spans="6:71">
      <c r="F262" s="109"/>
      <c r="J262" s="110" t="str">
        <f t="shared" si="145"/>
        <v>Transferts</v>
      </c>
      <c r="K262" s="116">
        <f>IF(MONTH($B262)=1,IF($G262=Paramètres!F$22,$D262,0),0)</f>
        <v>0</v>
      </c>
      <c r="L262" s="116">
        <f>IF(MONTH($B262)=2,IF($G262=Paramètres!$F$22,$D262,0),0)</f>
        <v>0</v>
      </c>
      <c r="M262" s="116">
        <f>IF(MONTH($B262)=3,IF($G262=Paramètres!$F$22,$D262,0),0)</f>
        <v>0</v>
      </c>
      <c r="N262" s="116">
        <f>IF(MONTH($B262)=4,IF($G262=Paramètres!$F$22,$D262,0),0)</f>
        <v>0</v>
      </c>
      <c r="O262" s="116">
        <f>IF(MONTH($B262)=5,IF($G262=Paramètres!$F$22,$D262,0),0)</f>
        <v>0</v>
      </c>
      <c r="P262" s="116">
        <f>IF(MONTH($B262)=6,IF($G262=Paramètres!$F$22,$D262,0),0)</f>
        <v>0</v>
      </c>
      <c r="Q262" s="116">
        <f>IF(MONTH($B262)=9,IF($G262=Paramètres!$F$22,$D262,0),0)</f>
        <v>0</v>
      </c>
      <c r="R262" s="116">
        <f>IF(MONTH($B262)=10,IF($G262=Paramètres!$F$22,$D262,0),0)</f>
        <v>0</v>
      </c>
      <c r="S262" s="116">
        <f>IF(MONTH($B262)=11,IF($G262=Paramètres!$F$22,$D262,0),0)</f>
        <v>0</v>
      </c>
      <c r="T262" s="116">
        <f>IF(MONTH($B262)=30,IF($G262=Paramètres!$F$22,$D262,0),0)</f>
        <v>0</v>
      </c>
      <c r="U262" s="116">
        <f>IF(MONTH($A262)=11,IF($G262=Paramètres!$D$22,$D262,0),0)</f>
        <v>0</v>
      </c>
      <c r="V262" s="116">
        <f>IF(MONTH($A262)=12,IF($G262=Paramètres!$D$22,$D262,0),0)</f>
        <v>0</v>
      </c>
      <c r="W262" s="116">
        <f>IF(MONTH($A262)=2,IF($G262=Paramètres!$D$22,$D262,0),0)</f>
        <v>0</v>
      </c>
      <c r="X262" s="116">
        <f>IF(MONTH($A262)=4,IF($G262=Paramètres!$D$22,$D262,0),0)</f>
        <v>0</v>
      </c>
      <c r="Y262" s="116">
        <f>IF($G262=Paramètres!D$21,$D262,0)</f>
        <v>0</v>
      </c>
      <c r="Z262" s="116">
        <f>IF($G262=Paramètres!D$24,$D262,0)</f>
        <v>0</v>
      </c>
      <c r="AA262" s="116">
        <f>IF($G262=Paramètres!D$23,$D262,0)</f>
        <v>0</v>
      </c>
      <c r="AB262" s="116">
        <f>IF($G262=Paramètres!D$25,$D262,0)</f>
        <v>0</v>
      </c>
      <c r="AC262" s="116">
        <f>IF($G262=Paramètres!D$26,$D262,0)</f>
        <v>0</v>
      </c>
      <c r="AD262" s="116">
        <f>IF($G262=Paramètres!D$27,$D262,0)</f>
        <v>0</v>
      </c>
      <c r="AE262" s="116">
        <f>IF($G262=Paramètres!D$28,$D262,0)</f>
        <v>0</v>
      </c>
      <c r="AF262" s="116">
        <f>IF($G262=Paramètres!D$29,$D262,0)</f>
        <v>0</v>
      </c>
      <c r="AG262" s="116">
        <f>IF($G262=Paramètres!E$21,$D262,0)</f>
        <v>0</v>
      </c>
      <c r="AH262" s="116">
        <f>IF($G262=Paramètres!E$22,$D262,0)</f>
        <v>0</v>
      </c>
      <c r="AI262" s="116">
        <f>IF($G262=Paramètres!E$23,$D262,0)</f>
        <v>0</v>
      </c>
      <c r="AJ262" s="116">
        <f>IF($G262=Paramètres!E$24,$D262,0)</f>
        <v>0</v>
      </c>
      <c r="AK262" s="116">
        <f>IF($G262=Paramètres!E$25,$D262,0)</f>
        <v>0</v>
      </c>
      <c r="AL262" s="116">
        <f>IF($G262=Paramètres!F$21,$D262,0)</f>
        <v>0</v>
      </c>
      <c r="AM262" s="116">
        <f>IF($G262=Paramètres!F$22,$D262,0)</f>
        <v>0</v>
      </c>
      <c r="AN262" s="116">
        <f>IF($G262=Paramètres!F$23,$D262,0)</f>
        <v>0</v>
      </c>
      <c r="AO262" s="116">
        <f>IF($G262=Paramètres!F$24,$D262,0)</f>
        <v>0</v>
      </c>
      <c r="AP262" s="116">
        <f t="shared" si="142"/>
        <v>0</v>
      </c>
      <c r="AQ262" s="116">
        <f t="shared" si="143"/>
        <v>0</v>
      </c>
      <c r="AR262" s="116">
        <f>IF($G262=Paramètres!I$21,$D262,0)</f>
        <v>0</v>
      </c>
      <c r="AS262" s="116">
        <f>IF($G262=Paramètres!I$22,$D262,0)</f>
        <v>0</v>
      </c>
      <c r="AT262" s="116">
        <f>IF($G262=Paramètres!I$23,$D262,0)</f>
        <v>0</v>
      </c>
      <c r="AU262" s="116">
        <f t="shared" si="144"/>
        <v>0</v>
      </c>
      <c r="AV262" s="116">
        <f t="shared" si="146"/>
        <v>0</v>
      </c>
      <c r="AW262" s="116">
        <f t="shared" si="147"/>
        <v>0</v>
      </c>
      <c r="AX262" s="116">
        <f t="shared" si="148"/>
        <v>0</v>
      </c>
      <c r="AY262" s="116">
        <f t="shared" si="149"/>
        <v>0</v>
      </c>
      <c r="AZ262" s="116">
        <f t="shared" si="150"/>
        <v>0</v>
      </c>
      <c r="BA262" s="116">
        <f t="shared" si="151"/>
        <v>0</v>
      </c>
      <c r="BB262" s="116">
        <f t="shared" si="152"/>
        <v>0</v>
      </c>
      <c r="BC262" s="116">
        <f t="shared" si="153"/>
        <v>0</v>
      </c>
      <c r="BD262" s="116">
        <f t="shared" si="154"/>
        <v>0</v>
      </c>
      <c r="BE262" s="116">
        <f t="shared" si="155"/>
        <v>0</v>
      </c>
      <c r="BF262" s="116">
        <f t="shared" si="156"/>
        <v>0</v>
      </c>
      <c r="BG262" s="116">
        <f t="shared" si="157"/>
        <v>0</v>
      </c>
      <c r="BH262" s="116">
        <f t="shared" si="158"/>
        <v>0</v>
      </c>
      <c r="BI262" s="116">
        <f t="shared" si="159"/>
        <v>0</v>
      </c>
      <c r="BJ262" s="116">
        <f t="shared" si="160"/>
        <v>0</v>
      </c>
      <c r="BK262" s="116">
        <f t="shared" si="161"/>
        <v>0</v>
      </c>
      <c r="BL262" s="116">
        <f t="shared" si="162"/>
        <v>0</v>
      </c>
      <c r="BM262" s="116">
        <f t="shared" si="163"/>
        <v>0</v>
      </c>
      <c r="BN262" s="116">
        <f t="shared" si="164"/>
        <v>0</v>
      </c>
      <c r="BO262" s="116">
        <f t="shared" si="165"/>
        <v>0</v>
      </c>
      <c r="BP262" s="116">
        <f t="shared" si="166"/>
        <v>0</v>
      </c>
      <c r="BQ262" s="116">
        <f t="shared" si="167"/>
        <v>0</v>
      </c>
      <c r="BR262" s="116">
        <f t="shared" si="168"/>
        <v>0</v>
      </c>
      <c r="BS262" s="116">
        <f t="shared" si="169"/>
        <v>0</v>
      </c>
    </row>
    <row r="263" spans="6:71">
      <c r="F263" s="109"/>
      <c r="J263" s="110" t="str">
        <f t="shared" si="145"/>
        <v>Transferts</v>
      </c>
      <c r="K263" s="116">
        <f>IF(MONTH($B263)=1,IF($G263=Paramètres!F$22,$D263,0),0)</f>
        <v>0</v>
      </c>
      <c r="L263" s="116">
        <f>IF(MONTH($B263)=2,IF($G263=Paramètres!$F$22,$D263,0),0)</f>
        <v>0</v>
      </c>
      <c r="M263" s="116">
        <f>IF(MONTH($B263)=3,IF($G263=Paramètres!$F$22,$D263,0),0)</f>
        <v>0</v>
      </c>
      <c r="N263" s="116">
        <f>IF(MONTH($B263)=4,IF($G263=Paramètres!$F$22,$D263,0),0)</f>
        <v>0</v>
      </c>
      <c r="O263" s="116">
        <f>IF(MONTH($B263)=5,IF($G263=Paramètres!$F$22,$D263,0),0)</f>
        <v>0</v>
      </c>
      <c r="P263" s="116">
        <f>IF(MONTH($B263)=6,IF($G263=Paramètres!$F$22,$D263,0),0)</f>
        <v>0</v>
      </c>
      <c r="Q263" s="116">
        <f>IF(MONTH($B263)=9,IF($G263=Paramètres!$F$22,$D263,0),0)</f>
        <v>0</v>
      </c>
      <c r="R263" s="116">
        <f>IF(MONTH($B263)=10,IF($G263=Paramètres!$F$22,$D263,0),0)</f>
        <v>0</v>
      </c>
      <c r="S263" s="116">
        <f>IF(MONTH($B263)=11,IF($G263=Paramètres!$F$22,$D263,0),0)</f>
        <v>0</v>
      </c>
      <c r="T263" s="116">
        <f>IF(MONTH($B263)=30,IF($G263=Paramètres!$F$22,$D263,0),0)</f>
        <v>0</v>
      </c>
      <c r="U263" s="116">
        <f>IF(MONTH($A263)=11,IF($G263=Paramètres!$D$22,$D263,0),0)</f>
        <v>0</v>
      </c>
      <c r="V263" s="116">
        <f>IF(MONTH($A263)=12,IF($G263=Paramètres!$D$22,$D263,0),0)</f>
        <v>0</v>
      </c>
      <c r="W263" s="116">
        <f>IF(MONTH($A263)=2,IF($G263=Paramètres!$D$22,$D263,0),0)</f>
        <v>0</v>
      </c>
      <c r="X263" s="116">
        <f>IF(MONTH($A263)=4,IF($G263=Paramètres!$D$22,$D263,0),0)</f>
        <v>0</v>
      </c>
      <c r="Y263" s="116">
        <f>IF($G263=Paramètres!D$21,$D263,0)</f>
        <v>0</v>
      </c>
      <c r="Z263" s="116">
        <f>IF($G263=Paramètres!D$24,$D263,0)</f>
        <v>0</v>
      </c>
      <c r="AA263" s="116">
        <f>IF($G263=Paramètres!D$23,$D263,0)</f>
        <v>0</v>
      </c>
      <c r="AB263" s="116">
        <f>IF($G263=Paramètres!D$25,$D263,0)</f>
        <v>0</v>
      </c>
      <c r="AC263" s="116">
        <f>IF($G263=Paramètres!D$26,$D263,0)</f>
        <v>0</v>
      </c>
      <c r="AD263" s="116">
        <f>IF($G263=Paramètres!D$27,$D263,0)</f>
        <v>0</v>
      </c>
      <c r="AE263" s="116">
        <f>IF($G263=Paramètres!D$28,$D263,0)</f>
        <v>0</v>
      </c>
      <c r="AF263" s="116">
        <f>IF($G263=Paramètres!D$29,$D263,0)</f>
        <v>0</v>
      </c>
      <c r="AG263" s="116">
        <f>IF($G263=Paramètres!E$21,$D263,0)</f>
        <v>0</v>
      </c>
      <c r="AH263" s="116">
        <f>IF($G263=Paramètres!E$22,$D263,0)</f>
        <v>0</v>
      </c>
      <c r="AI263" s="116">
        <f>IF($G263=Paramètres!E$23,$D263,0)</f>
        <v>0</v>
      </c>
      <c r="AJ263" s="116">
        <f>IF($G263=Paramètres!E$24,$D263,0)</f>
        <v>0</v>
      </c>
      <c r="AK263" s="116">
        <f>IF($G263=Paramètres!E$25,$D263,0)</f>
        <v>0</v>
      </c>
      <c r="AL263" s="116">
        <f>IF($G263=Paramètres!F$21,$D263,0)</f>
        <v>0</v>
      </c>
      <c r="AM263" s="116">
        <f>IF($G263=Paramètres!F$22,$D263,0)</f>
        <v>0</v>
      </c>
      <c r="AN263" s="116">
        <f>IF($G263=Paramètres!F$23,$D263,0)</f>
        <v>0</v>
      </c>
      <c r="AO263" s="116">
        <f>IF($G263=Paramètres!F$24,$D263,0)</f>
        <v>0</v>
      </c>
      <c r="AP263" s="116">
        <f t="shared" si="142"/>
        <v>0</v>
      </c>
      <c r="AQ263" s="116">
        <f t="shared" si="143"/>
        <v>0</v>
      </c>
      <c r="AR263" s="116">
        <f>IF($G263=Paramètres!I$21,$D263,0)</f>
        <v>0</v>
      </c>
      <c r="AS263" s="116">
        <f>IF($G263=Paramètres!I$22,$D263,0)</f>
        <v>0</v>
      </c>
      <c r="AT263" s="116">
        <f>IF($G263=Paramètres!I$23,$D263,0)</f>
        <v>0</v>
      </c>
      <c r="AU263" s="116">
        <f t="shared" si="144"/>
        <v>0</v>
      </c>
      <c r="AV263" s="116">
        <f t="shared" si="146"/>
        <v>0</v>
      </c>
      <c r="AW263" s="116">
        <f t="shared" si="147"/>
        <v>0</v>
      </c>
      <c r="AX263" s="116">
        <f t="shared" si="148"/>
        <v>0</v>
      </c>
      <c r="AY263" s="116">
        <f t="shared" si="149"/>
        <v>0</v>
      </c>
      <c r="AZ263" s="116">
        <f t="shared" si="150"/>
        <v>0</v>
      </c>
      <c r="BA263" s="116">
        <f t="shared" si="151"/>
        <v>0</v>
      </c>
      <c r="BB263" s="116">
        <f t="shared" si="152"/>
        <v>0</v>
      </c>
      <c r="BC263" s="116">
        <f t="shared" si="153"/>
        <v>0</v>
      </c>
      <c r="BD263" s="116">
        <f t="shared" si="154"/>
        <v>0</v>
      </c>
      <c r="BE263" s="116">
        <f t="shared" si="155"/>
        <v>0</v>
      </c>
      <c r="BF263" s="116">
        <f t="shared" si="156"/>
        <v>0</v>
      </c>
      <c r="BG263" s="116">
        <f t="shared" si="157"/>
        <v>0</v>
      </c>
      <c r="BH263" s="116">
        <f t="shared" si="158"/>
        <v>0</v>
      </c>
      <c r="BI263" s="116">
        <f t="shared" si="159"/>
        <v>0</v>
      </c>
      <c r="BJ263" s="116">
        <f t="shared" si="160"/>
        <v>0</v>
      </c>
      <c r="BK263" s="116">
        <f t="shared" si="161"/>
        <v>0</v>
      </c>
      <c r="BL263" s="116">
        <f t="shared" si="162"/>
        <v>0</v>
      </c>
      <c r="BM263" s="116">
        <f t="shared" si="163"/>
        <v>0</v>
      </c>
      <c r="BN263" s="116">
        <f t="shared" si="164"/>
        <v>0</v>
      </c>
      <c r="BO263" s="116">
        <f t="shared" si="165"/>
        <v>0</v>
      </c>
      <c r="BP263" s="116">
        <f t="shared" si="166"/>
        <v>0</v>
      </c>
      <c r="BQ263" s="116">
        <f t="shared" si="167"/>
        <v>0</v>
      </c>
      <c r="BR263" s="116">
        <f t="shared" si="168"/>
        <v>0</v>
      </c>
      <c r="BS263" s="116">
        <f t="shared" si="169"/>
        <v>0</v>
      </c>
    </row>
    <row r="264" spans="6:71">
      <c r="F264" s="109"/>
      <c r="J264" s="110" t="str">
        <f t="shared" si="145"/>
        <v>Transferts</v>
      </c>
      <c r="K264" s="116">
        <f>IF(MONTH($B264)=1,IF($G264=Paramètres!F$22,$D264,0),0)</f>
        <v>0</v>
      </c>
      <c r="L264" s="116">
        <f>IF(MONTH($B264)=2,IF($G264=Paramètres!$F$22,$D264,0),0)</f>
        <v>0</v>
      </c>
      <c r="M264" s="116">
        <f>IF(MONTH($B264)=3,IF($G264=Paramètres!$F$22,$D264,0),0)</f>
        <v>0</v>
      </c>
      <c r="N264" s="116">
        <f>IF(MONTH($B264)=4,IF($G264=Paramètres!$F$22,$D264,0),0)</f>
        <v>0</v>
      </c>
      <c r="O264" s="116">
        <f>IF(MONTH($B264)=5,IF($G264=Paramètres!$F$22,$D264,0),0)</f>
        <v>0</v>
      </c>
      <c r="P264" s="116">
        <f>IF(MONTH($B264)=6,IF($G264=Paramètres!$F$22,$D264,0),0)</f>
        <v>0</v>
      </c>
      <c r="Q264" s="116">
        <f>IF(MONTH($B264)=9,IF($G264=Paramètres!$F$22,$D264,0),0)</f>
        <v>0</v>
      </c>
      <c r="R264" s="116">
        <f>IF(MONTH($B264)=10,IF($G264=Paramètres!$F$22,$D264,0),0)</f>
        <v>0</v>
      </c>
      <c r="S264" s="116">
        <f>IF(MONTH($B264)=11,IF($G264=Paramètres!$F$22,$D264,0),0)</f>
        <v>0</v>
      </c>
      <c r="T264" s="116">
        <f>IF(MONTH($B264)=30,IF($G264=Paramètres!$F$22,$D264,0),0)</f>
        <v>0</v>
      </c>
      <c r="U264" s="116">
        <f>IF(MONTH($A264)=11,IF($G264=Paramètres!$D$22,$D264,0),0)</f>
        <v>0</v>
      </c>
      <c r="V264" s="116">
        <f>IF(MONTH($A264)=12,IF($G264=Paramètres!$D$22,$D264,0),0)</f>
        <v>0</v>
      </c>
      <c r="W264" s="116">
        <f>IF(MONTH($A264)=2,IF($G264=Paramètres!$D$22,$D264,0),0)</f>
        <v>0</v>
      </c>
      <c r="X264" s="116">
        <f>IF(MONTH($A264)=4,IF($G264=Paramètres!$D$22,$D264,0),0)</f>
        <v>0</v>
      </c>
      <c r="Y264" s="116">
        <f>IF($G264=Paramètres!D$21,$D264,0)</f>
        <v>0</v>
      </c>
      <c r="Z264" s="116">
        <f>IF($G264=Paramètres!D$24,$D264,0)</f>
        <v>0</v>
      </c>
      <c r="AA264" s="116">
        <f>IF($G264=Paramètres!D$23,$D264,0)</f>
        <v>0</v>
      </c>
      <c r="AB264" s="116">
        <f>IF($G264=Paramètres!D$25,$D264,0)</f>
        <v>0</v>
      </c>
      <c r="AC264" s="116">
        <f>IF($G264=Paramètres!D$26,$D264,0)</f>
        <v>0</v>
      </c>
      <c r="AD264" s="116">
        <f>IF($G264=Paramètres!D$27,$D264,0)</f>
        <v>0</v>
      </c>
      <c r="AE264" s="116">
        <f>IF($G264=Paramètres!D$28,$D264,0)</f>
        <v>0</v>
      </c>
      <c r="AF264" s="116">
        <f>IF($G264=Paramètres!D$29,$D264,0)</f>
        <v>0</v>
      </c>
      <c r="AG264" s="116">
        <f>IF($G264=Paramètres!E$21,$D264,0)</f>
        <v>0</v>
      </c>
      <c r="AH264" s="116">
        <f>IF($G264=Paramètres!E$22,$D264,0)</f>
        <v>0</v>
      </c>
      <c r="AI264" s="116">
        <f>IF($G264=Paramètres!E$23,$D264,0)</f>
        <v>0</v>
      </c>
      <c r="AJ264" s="116">
        <f>IF($G264=Paramètres!E$24,$D264,0)</f>
        <v>0</v>
      </c>
      <c r="AK264" s="116">
        <f>IF($G264=Paramètres!E$25,$D264,0)</f>
        <v>0</v>
      </c>
      <c r="AL264" s="116">
        <f>IF($G264=Paramètres!F$21,$D264,0)</f>
        <v>0</v>
      </c>
      <c r="AM264" s="116">
        <f>IF($G264=Paramètres!F$22,$D264,0)</f>
        <v>0</v>
      </c>
      <c r="AN264" s="116">
        <f>IF($G264=Paramètres!F$23,$D264,0)</f>
        <v>0</v>
      </c>
      <c r="AO264" s="116">
        <f>IF($G264=Paramètres!F$24,$D264,0)</f>
        <v>0</v>
      </c>
      <c r="AP264" s="116">
        <f t="shared" si="142"/>
        <v>0</v>
      </c>
      <c r="AQ264" s="116">
        <f t="shared" si="143"/>
        <v>0</v>
      </c>
      <c r="AR264" s="116">
        <f>IF($G264=Paramètres!I$21,$D264,0)</f>
        <v>0</v>
      </c>
      <c r="AS264" s="116">
        <f>IF($G264=Paramètres!I$22,$D264,0)</f>
        <v>0</v>
      </c>
      <c r="AT264" s="116">
        <f>IF($G264=Paramètres!I$23,$D264,0)</f>
        <v>0</v>
      </c>
      <c r="AU264" s="116">
        <f t="shared" si="144"/>
        <v>0</v>
      </c>
      <c r="AV264" s="116">
        <f t="shared" si="146"/>
        <v>0</v>
      </c>
      <c r="AW264" s="116">
        <f t="shared" si="147"/>
        <v>0</v>
      </c>
      <c r="AX264" s="116">
        <f t="shared" si="148"/>
        <v>0</v>
      </c>
      <c r="AY264" s="116">
        <f t="shared" si="149"/>
        <v>0</v>
      </c>
      <c r="AZ264" s="116">
        <f t="shared" si="150"/>
        <v>0</v>
      </c>
      <c r="BA264" s="116">
        <f t="shared" si="151"/>
        <v>0</v>
      </c>
      <c r="BB264" s="116">
        <f t="shared" si="152"/>
        <v>0</v>
      </c>
      <c r="BC264" s="116">
        <f t="shared" si="153"/>
        <v>0</v>
      </c>
      <c r="BD264" s="116">
        <f t="shared" si="154"/>
        <v>0</v>
      </c>
      <c r="BE264" s="116">
        <f t="shared" si="155"/>
        <v>0</v>
      </c>
      <c r="BF264" s="116">
        <f t="shared" si="156"/>
        <v>0</v>
      </c>
      <c r="BG264" s="116">
        <f t="shared" si="157"/>
        <v>0</v>
      </c>
      <c r="BH264" s="116">
        <f t="shared" si="158"/>
        <v>0</v>
      </c>
      <c r="BI264" s="116">
        <f t="shared" si="159"/>
        <v>0</v>
      </c>
      <c r="BJ264" s="116">
        <f t="shared" si="160"/>
        <v>0</v>
      </c>
      <c r="BK264" s="116">
        <f t="shared" si="161"/>
        <v>0</v>
      </c>
      <c r="BL264" s="116">
        <f t="shared" si="162"/>
        <v>0</v>
      </c>
      <c r="BM264" s="116">
        <f t="shared" si="163"/>
        <v>0</v>
      </c>
      <c r="BN264" s="116">
        <f t="shared" si="164"/>
        <v>0</v>
      </c>
      <c r="BO264" s="116">
        <f t="shared" si="165"/>
        <v>0</v>
      </c>
      <c r="BP264" s="116">
        <f t="shared" si="166"/>
        <v>0</v>
      </c>
      <c r="BQ264" s="116">
        <f t="shared" si="167"/>
        <v>0</v>
      </c>
      <c r="BR264" s="116">
        <f t="shared" si="168"/>
        <v>0</v>
      </c>
      <c r="BS264" s="116">
        <f t="shared" si="169"/>
        <v>0</v>
      </c>
    </row>
    <row r="265" spans="6:71">
      <c r="F265" s="109"/>
      <c r="J265" s="110" t="str">
        <f t="shared" si="145"/>
        <v>Transferts</v>
      </c>
      <c r="K265" s="116">
        <f>IF(MONTH($B265)=1,IF($G265=Paramètres!F$22,$D265,0),0)</f>
        <v>0</v>
      </c>
      <c r="L265" s="116">
        <f>IF(MONTH($B265)=2,IF($G265=Paramètres!$F$22,$D265,0),0)</f>
        <v>0</v>
      </c>
      <c r="M265" s="116">
        <f>IF(MONTH($B265)=3,IF($G265=Paramètres!$F$22,$D265,0),0)</f>
        <v>0</v>
      </c>
      <c r="N265" s="116">
        <f>IF(MONTH($B265)=4,IF($G265=Paramètres!$F$22,$D265,0),0)</f>
        <v>0</v>
      </c>
      <c r="O265" s="116">
        <f>IF(MONTH($B265)=5,IF($G265=Paramètres!$F$22,$D265,0),0)</f>
        <v>0</v>
      </c>
      <c r="P265" s="116">
        <f>IF(MONTH($B265)=6,IF($G265=Paramètres!$F$22,$D265,0),0)</f>
        <v>0</v>
      </c>
      <c r="Q265" s="116">
        <f>IF(MONTH($B265)=9,IF($G265=Paramètres!$F$22,$D265,0),0)</f>
        <v>0</v>
      </c>
      <c r="R265" s="116">
        <f>IF(MONTH($B265)=10,IF($G265=Paramètres!$F$22,$D265,0),0)</f>
        <v>0</v>
      </c>
      <c r="S265" s="116">
        <f>IF(MONTH($B265)=11,IF($G265=Paramètres!$F$22,$D265,0),0)</f>
        <v>0</v>
      </c>
      <c r="T265" s="116">
        <f>IF(MONTH($B265)=30,IF($G265=Paramètres!$F$22,$D265,0),0)</f>
        <v>0</v>
      </c>
      <c r="U265" s="116">
        <f>IF(MONTH($A265)=11,IF($G265=Paramètres!$D$22,$D265,0),0)</f>
        <v>0</v>
      </c>
      <c r="V265" s="116">
        <f>IF(MONTH($A265)=12,IF($G265=Paramètres!$D$22,$D265,0),0)</f>
        <v>0</v>
      </c>
      <c r="W265" s="116">
        <f>IF(MONTH($A265)=2,IF($G265=Paramètres!$D$22,$D265,0),0)</f>
        <v>0</v>
      </c>
      <c r="X265" s="116">
        <f>IF(MONTH($A265)=4,IF($G265=Paramètres!$D$22,$D265,0),0)</f>
        <v>0</v>
      </c>
      <c r="Y265" s="116">
        <f>IF($G265=Paramètres!D$21,$D265,0)</f>
        <v>0</v>
      </c>
      <c r="Z265" s="116">
        <f>IF($G265=Paramètres!D$24,$D265,0)</f>
        <v>0</v>
      </c>
      <c r="AA265" s="116">
        <f>IF($G265=Paramètres!D$23,$D265,0)</f>
        <v>0</v>
      </c>
      <c r="AB265" s="116">
        <f>IF($G265=Paramètres!D$25,$D265,0)</f>
        <v>0</v>
      </c>
      <c r="AC265" s="116">
        <f>IF($G265=Paramètres!D$26,$D265,0)</f>
        <v>0</v>
      </c>
      <c r="AD265" s="116">
        <f>IF($G265=Paramètres!D$27,$D265,0)</f>
        <v>0</v>
      </c>
      <c r="AE265" s="116">
        <f>IF($G265=Paramètres!D$28,$D265,0)</f>
        <v>0</v>
      </c>
      <c r="AF265" s="116">
        <f>IF($G265=Paramètres!D$29,$D265,0)</f>
        <v>0</v>
      </c>
      <c r="AG265" s="116">
        <f>IF($G265=Paramètres!E$21,$D265,0)</f>
        <v>0</v>
      </c>
      <c r="AH265" s="116">
        <f>IF($G265=Paramètres!E$22,$D265,0)</f>
        <v>0</v>
      </c>
      <c r="AI265" s="116">
        <f>IF($G265=Paramètres!E$23,$D265,0)</f>
        <v>0</v>
      </c>
      <c r="AJ265" s="116">
        <f>IF($G265=Paramètres!E$24,$D265,0)</f>
        <v>0</v>
      </c>
      <c r="AK265" s="116">
        <f>IF($G265=Paramètres!E$25,$D265,0)</f>
        <v>0</v>
      </c>
      <c r="AL265" s="116">
        <f>IF($G265=Paramètres!F$21,$D265,0)</f>
        <v>0</v>
      </c>
      <c r="AM265" s="116">
        <f>IF($G265=Paramètres!F$22,$D265,0)</f>
        <v>0</v>
      </c>
      <c r="AN265" s="116">
        <f>IF($G265=Paramètres!F$23,$D265,0)</f>
        <v>0</v>
      </c>
      <c r="AO265" s="116">
        <f>IF($G265=Paramètres!F$24,$D265,0)</f>
        <v>0</v>
      </c>
      <c r="AP265" s="116">
        <f t="shared" si="142"/>
        <v>0</v>
      </c>
      <c r="AQ265" s="116">
        <f t="shared" si="143"/>
        <v>0</v>
      </c>
      <c r="AR265" s="116">
        <f>IF($G265=Paramètres!I$21,$D265,0)</f>
        <v>0</v>
      </c>
      <c r="AS265" s="116">
        <f>IF($G265=Paramètres!I$22,$D265,0)</f>
        <v>0</v>
      </c>
      <c r="AT265" s="116">
        <f>IF($G265=Paramètres!I$23,$D265,0)</f>
        <v>0</v>
      </c>
      <c r="AU265" s="116">
        <f t="shared" si="144"/>
        <v>0</v>
      </c>
      <c r="AV265" s="116">
        <f t="shared" si="146"/>
        <v>0</v>
      </c>
      <c r="AW265" s="116">
        <f t="shared" si="147"/>
        <v>0</v>
      </c>
      <c r="AX265" s="116">
        <f t="shared" si="148"/>
        <v>0</v>
      </c>
      <c r="AY265" s="116">
        <f t="shared" si="149"/>
        <v>0</v>
      </c>
      <c r="AZ265" s="116">
        <f t="shared" si="150"/>
        <v>0</v>
      </c>
      <c r="BA265" s="116">
        <f t="shared" si="151"/>
        <v>0</v>
      </c>
      <c r="BB265" s="116">
        <f t="shared" si="152"/>
        <v>0</v>
      </c>
      <c r="BC265" s="116">
        <f t="shared" si="153"/>
        <v>0</v>
      </c>
      <c r="BD265" s="116">
        <f t="shared" si="154"/>
        <v>0</v>
      </c>
      <c r="BE265" s="116">
        <f t="shared" si="155"/>
        <v>0</v>
      </c>
      <c r="BF265" s="116">
        <f t="shared" si="156"/>
        <v>0</v>
      </c>
      <c r="BG265" s="116">
        <f t="shared" si="157"/>
        <v>0</v>
      </c>
      <c r="BH265" s="116">
        <f t="shared" si="158"/>
        <v>0</v>
      </c>
      <c r="BI265" s="116">
        <f t="shared" si="159"/>
        <v>0</v>
      </c>
      <c r="BJ265" s="116">
        <f t="shared" si="160"/>
        <v>0</v>
      </c>
      <c r="BK265" s="116">
        <f t="shared" si="161"/>
        <v>0</v>
      </c>
      <c r="BL265" s="116">
        <f t="shared" si="162"/>
        <v>0</v>
      </c>
      <c r="BM265" s="116">
        <f t="shared" si="163"/>
        <v>0</v>
      </c>
      <c r="BN265" s="116">
        <f t="shared" si="164"/>
        <v>0</v>
      </c>
      <c r="BO265" s="116">
        <f t="shared" si="165"/>
        <v>0</v>
      </c>
      <c r="BP265" s="116">
        <f t="shared" si="166"/>
        <v>0</v>
      </c>
      <c r="BQ265" s="116">
        <f t="shared" si="167"/>
        <v>0</v>
      </c>
      <c r="BR265" s="116">
        <f t="shared" si="168"/>
        <v>0</v>
      </c>
      <c r="BS265" s="116">
        <f t="shared" si="169"/>
        <v>0</v>
      </c>
    </row>
    <row r="266" spans="6:71">
      <c r="F266" s="109"/>
      <c r="J266" s="110" t="str">
        <f t="shared" si="145"/>
        <v>Transferts</v>
      </c>
      <c r="K266" s="116">
        <f>IF(MONTH($B266)=1,IF($G266=Paramètres!F$22,$D266,0),0)</f>
        <v>0</v>
      </c>
      <c r="L266" s="116">
        <f>IF(MONTH($B266)=2,IF($G266=Paramètres!$F$22,$D266,0),0)</f>
        <v>0</v>
      </c>
      <c r="M266" s="116">
        <f>IF(MONTH($B266)=3,IF($G266=Paramètres!$F$22,$D266,0),0)</f>
        <v>0</v>
      </c>
      <c r="N266" s="116">
        <f>IF(MONTH($B266)=4,IF($G266=Paramètres!$F$22,$D266,0),0)</f>
        <v>0</v>
      </c>
      <c r="O266" s="116">
        <f>IF(MONTH($B266)=5,IF($G266=Paramètres!$F$22,$D266,0),0)</f>
        <v>0</v>
      </c>
      <c r="P266" s="116">
        <f>IF(MONTH($B266)=6,IF($G266=Paramètres!$F$22,$D266,0),0)</f>
        <v>0</v>
      </c>
      <c r="Q266" s="116">
        <f>IF(MONTH($B266)=9,IF($G266=Paramètres!$F$22,$D266,0),0)</f>
        <v>0</v>
      </c>
      <c r="R266" s="116">
        <f>IF(MONTH($B266)=10,IF($G266=Paramètres!$F$22,$D266,0),0)</f>
        <v>0</v>
      </c>
      <c r="S266" s="116">
        <f>IF(MONTH($B266)=11,IF($G266=Paramètres!$F$22,$D266,0),0)</f>
        <v>0</v>
      </c>
      <c r="T266" s="116">
        <f>IF(MONTH($B266)=30,IF($G266=Paramètres!$F$22,$D266,0),0)</f>
        <v>0</v>
      </c>
      <c r="U266" s="116">
        <f>IF(MONTH($A266)=11,IF($G266=Paramètres!$D$22,$D266,0),0)</f>
        <v>0</v>
      </c>
      <c r="V266" s="116">
        <f>IF(MONTH($A266)=12,IF($G266=Paramètres!$D$22,$D266,0),0)</f>
        <v>0</v>
      </c>
      <c r="W266" s="116">
        <f>IF(MONTH($A266)=2,IF($G266=Paramètres!$D$22,$D266,0),0)</f>
        <v>0</v>
      </c>
      <c r="X266" s="116">
        <f>IF(MONTH($A266)=4,IF($G266=Paramètres!$D$22,$D266,0),0)</f>
        <v>0</v>
      </c>
      <c r="Y266" s="116">
        <f>IF($G266=Paramètres!D$21,$D266,0)</f>
        <v>0</v>
      </c>
      <c r="Z266" s="116">
        <f>IF($G266=Paramètres!D$24,$D266,0)</f>
        <v>0</v>
      </c>
      <c r="AA266" s="116">
        <f>IF($G266=Paramètres!D$23,$D266,0)</f>
        <v>0</v>
      </c>
      <c r="AB266" s="116">
        <f>IF($G266=Paramètres!D$25,$D266,0)</f>
        <v>0</v>
      </c>
      <c r="AC266" s="116">
        <f>IF($G266=Paramètres!D$26,$D266,0)</f>
        <v>0</v>
      </c>
      <c r="AD266" s="116">
        <f>IF($G266=Paramètres!D$27,$D266,0)</f>
        <v>0</v>
      </c>
      <c r="AE266" s="116">
        <f>IF($G266=Paramètres!D$28,$D266,0)</f>
        <v>0</v>
      </c>
      <c r="AF266" s="116">
        <f>IF($G266=Paramètres!D$29,$D266,0)</f>
        <v>0</v>
      </c>
      <c r="AG266" s="116">
        <f>IF($G266=Paramètres!E$21,$D266,0)</f>
        <v>0</v>
      </c>
      <c r="AH266" s="116">
        <f>IF($G266=Paramètres!E$22,$D266,0)</f>
        <v>0</v>
      </c>
      <c r="AI266" s="116">
        <f>IF($G266=Paramètres!E$23,$D266,0)</f>
        <v>0</v>
      </c>
      <c r="AJ266" s="116">
        <f>IF($G266=Paramètres!E$24,$D266,0)</f>
        <v>0</v>
      </c>
      <c r="AK266" s="116">
        <f>IF($G266=Paramètres!E$25,$D266,0)</f>
        <v>0</v>
      </c>
      <c r="AL266" s="116">
        <f>IF($G266=Paramètres!F$21,$D266,0)</f>
        <v>0</v>
      </c>
      <c r="AM266" s="116">
        <f>IF($G266=Paramètres!F$22,$D266,0)</f>
        <v>0</v>
      </c>
      <c r="AN266" s="116">
        <f>IF($G266=Paramètres!F$23,$D266,0)</f>
        <v>0</v>
      </c>
      <c r="AO266" s="116">
        <f>IF($G266=Paramètres!F$24,$D266,0)</f>
        <v>0</v>
      </c>
      <c r="AP266" s="116">
        <f t="shared" si="142"/>
        <v>0</v>
      </c>
      <c r="AQ266" s="116">
        <f t="shared" si="143"/>
        <v>0</v>
      </c>
      <c r="AR266" s="116">
        <f>IF($G266=Paramètres!I$21,$D266,0)</f>
        <v>0</v>
      </c>
      <c r="AS266" s="116">
        <f>IF($G266=Paramètres!I$22,$D266,0)</f>
        <v>0</v>
      </c>
      <c r="AT266" s="116">
        <f>IF($G266=Paramètres!I$23,$D266,0)</f>
        <v>0</v>
      </c>
      <c r="AU266" s="116">
        <f t="shared" si="144"/>
        <v>0</v>
      </c>
      <c r="AV266" s="116">
        <f t="shared" si="146"/>
        <v>0</v>
      </c>
      <c r="AW266" s="116">
        <f t="shared" si="147"/>
        <v>0</v>
      </c>
      <c r="AX266" s="116">
        <f t="shared" si="148"/>
        <v>0</v>
      </c>
      <c r="AY266" s="116">
        <f t="shared" si="149"/>
        <v>0</v>
      </c>
      <c r="AZ266" s="116">
        <f t="shared" si="150"/>
        <v>0</v>
      </c>
      <c r="BA266" s="116">
        <f t="shared" si="151"/>
        <v>0</v>
      </c>
      <c r="BB266" s="116">
        <f t="shared" si="152"/>
        <v>0</v>
      </c>
      <c r="BC266" s="116">
        <f t="shared" si="153"/>
        <v>0</v>
      </c>
      <c r="BD266" s="116">
        <f t="shared" si="154"/>
        <v>0</v>
      </c>
      <c r="BE266" s="116">
        <f t="shared" si="155"/>
        <v>0</v>
      </c>
      <c r="BF266" s="116">
        <f t="shared" si="156"/>
        <v>0</v>
      </c>
      <c r="BG266" s="116">
        <f t="shared" si="157"/>
        <v>0</v>
      </c>
      <c r="BH266" s="116">
        <f t="shared" si="158"/>
        <v>0</v>
      </c>
      <c r="BI266" s="116">
        <f t="shared" si="159"/>
        <v>0</v>
      </c>
      <c r="BJ266" s="116">
        <f t="shared" si="160"/>
        <v>0</v>
      </c>
      <c r="BK266" s="116">
        <f t="shared" si="161"/>
        <v>0</v>
      </c>
      <c r="BL266" s="116">
        <f t="shared" si="162"/>
        <v>0</v>
      </c>
      <c r="BM266" s="116">
        <f t="shared" si="163"/>
        <v>0</v>
      </c>
      <c r="BN266" s="116">
        <f t="shared" si="164"/>
        <v>0</v>
      </c>
      <c r="BO266" s="116">
        <f t="shared" si="165"/>
        <v>0</v>
      </c>
      <c r="BP266" s="116">
        <f t="shared" si="166"/>
        <v>0</v>
      </c>
      <c r="BQ266" s="116">
        <f t="shared" si="167"/>
        <v>0</v>
      </c>
      <c r="BR266" s="116">
        <f t="shared" si="168"/>
        <v>0</v>
      </c>
      <c r="BS266" s="116">
        <f t="shared" si="169"/>
        <v>0</v>
      </c>
    </row>
    <row r="267" spans="6:71">
      <c r="F267" s="109"/>
      <c r="J267" s="110" t="str">
        <f t="shared" si="145"/>
        <v>Transferts</v>
      </c>
      <c r="K267" s="116">
        <f>IF(MONTH($B267)=1,IF($G267=Paramètres!F$22,$D267,0),0)</f>
        <v>0</v>
      </c>
      <c r="L267" s="116">
        <f>IF(MONTH($B267)=2,IF($G267=Paramètres!$F$22,$D267,0),0)</f>
        <v>0</v>
      </c>
      <c r="M267" s="116">
        <f>IF(MONTH($B267)=3,IF($G267=Paramètres!$F$22,$D267,0),0)</f>
        <v>0</v>
      </c>
      <c r="N267" s="116">
        <f>IF(MONTH($B267)=4,IF($G267=Paramètres!$F$22,$D267,0),0)</f>
        <v>0</v>
      </c>
      <c r="O267" s="116">
        <f>IF(MONTH($B267)=5,IF($G267=Paramètres!$F$22,$D267,0),0)</f>
        <v>0</v>
      </c>
      <c r="P267" s="116">
        <f>IF(MONTH($B267)=6,IF($G267=Paramètres!$F$22,$D267,0),0)</f>
        <v>0</v>
      </c>
      <c r="Q267" s="116">
        <f>IF(MONTH($B267)=9,IF($G267=Paramètres!$F$22,$D267,0),0)</f>
        <v>0</v>
      </c>
      <c r="R267" s="116">
        <f>IF(MONTH($B267)=10,IF($G267=Paramètres!$F$22,$D267,0),0)</f>
        <v>0</v>
      </c>
      <c r="S267" s="116">
        <f>IF(MONTH($B267)=11,IF($G267=Paramètres!$F$22,$D267,0),0)</f>
        <v>0</v>
      </c>
      <c r="T267" s="116">
        <f>IF(MONTH($B267)=30,IF($G267=Paramètres!$F$22,$D267,0),0)</f>
        <v>0</v>
      </c>
      <c r="U267" s="116">
        <f>IF(MONTH($A267)=11,IF($G267=Paramètres!$D$22,$D267,0),0)</f>
        <v>0</v>
      </c>
      <c r="V267" s="116">
        <f>IF(MONTH($A267)=12,IF($G267=Paramètres!$D$22,$D267,0),0)</f>
        <v>0</v>
      </c>
      <c r="W267" s="116">
        <f>IF(MONTH($A267)=2,IF($G267=Paramètres!$D$22,$D267,0),0)</f>
        <v>0</v>
      </c>
      <c r="X267" s="116">
        <f>IF(MONTH($A267)=4,IF($G267=Paramètres!$D$22,$D267,0),0)</f>
        <v>0</v>
      </c>
      <c r="Y267" s="116">
        <f>IF($G267=Paramètres!D$21,$D267,0)</f>
        <v>0</v>
      </c>
      <c r="Z267" s="116">
        <f>IF($G267=Paramètres!D$24,$D267,0)</f>
        <v>0</v>
      </c>
      <c r="AA267" s="116">
        <f>IF($G267=Paramètres!D$23,$D267,0)</f>
        <v>0</v>
      </c>
      <c r="AB267" s="116">
        <f>IF($G267=Paramètres!D$25,$D267,0)</f>
        <v>0</v>
      </c>
      <c r="AC267" s="116">
        <f>IF($G267=Paramètres!D$26,$D267,0)</f>
        <v>0</v>
      </c>
      <c r="AD267" s="116">
        <f>IF($G267=Paramètres!D$27,$D267,0)</f>
        <v>0</v>
      </c>
      <c r="AE267" s="116">
        <f>IF($G267=Paramètres!D$28,$D267,0)</f>
        <v>0</v>
      </c>
      <c r="AF267" s="116">
        <f>IF($G267=Paramètres!D$29,$D267,0)</f>
        <v>0</v>
      </c>
      <c r="AG267" s="116">
        <f>IF($G267=Paramètres!E$21,$D267,0)</f>
        <v>0</v>
      </c>
      <c r="AH267" s="116">
        <f>IF($G267=Paramètres!E$22,$D267,0)</f>
        <v>0</v>
      </c>
      <c r="AI267" s="116">
        <f>IF($G267=Paramètres!E$23,$D267,0)</f>
        <v>0</v>
      </c>
      <c r="AJ267" s="116">
        <f>IF($G267=Paramètres!E$24,$D267,0)</f>
        <v>0</v>
      </c>
      <c r="AK267" s="116">
        <f>IF($G267=Paramètres!E$25,$D267,0)</f>
        <v>0</v>
      </c>
      <c r="AL267" s="116">
        <f>IF($G267=Paramètres!F$21,$D267,0)</f>
        <v>0</v>
      </c>
      <c r="AM267" s="116">
        <f>IF($G267=Paramètres!F$22,$D267,0)</f>
        <v>0</v>
      </c>
      <c r="AN267" s="116">
        <f>IF($G267=Paramètres!F$23,$D267,0)</f>
        <v>0</v>
      </c>
      <c r="AO267" s="116">
        <f>IF($G267=Paramètres!F$24,$D267,0)</f>
        <v>0</v>
      </c>
      <c r="AP267" s="116">
        <f t="shared" si="142"/>
        <v>0</v>
      </c>
      <c r="AQ267" s="116">
        <f t="shared" si="143"/>
        <v>0</v>
      </c>
      <c r="AR267" s="116">
        <f>IF($G267=Paramètres!I$21,$D267,0)</f>
        <v>0</v>
      </c>
      <c r="AS267" s="116">
        <f>IF($G267=Paramètres!I$22,$D267,0)</f>
        <v>0</v>
      </c>
      <c r="AT267" s="116">
        <f>IF($G267=Paramètres!I$23,$D267,0)</f>
        <v>0</v>
      </c>
      <c r="AU267" s="116">
        <f t="shared" si="144"/>
        <v>0</v>
      </c>
      <c r="AV267" s="116">
        <f t="shared" si="146"/>
        <v>0</v>
      </c>
      <c r="AW267" s="116">
        <f t="shared" si="147"/>
        <v>0</v>
      </c>
      <c r="AX267" s="116">
        <f t="shared" si="148"/>
        <v>0</v>
      </c>
      <c r="AY267" s="116">
        <f t="shared" si="149"/>
        <v>0</v>
      </c>
      <c r="AZ267" s="116">
        <f t="shared" si="150"/>
        <v>0</v>
      </c>
      <c r="BA267" s="116">
        <f t="shared" si="151"/>
        <v>0</v>
      </c>
      <c r="BB267" s="116">
        <f t="shared" si="152"/>
        <v>0</v>
      </c>
      <c r="BC267" s="116">
        <f t="shared" si="153"/>
        <v>0</v>
      </c>
      <c r="BD267" s="116">
        <f t="shared" si="154"/>
        <v>0</v>
      </c>
      <c r="BE267" s="116">
        <f t="shared" si="155"/>
        <v>0</v>
      </c>
      <c r="BF267" s="116">
        <f t="shared" si="156"/>
        <v>0</v>
      </c>
      <c r="BG267" s="116">
        <f t="shared" si="157"/>
        <v>0</v>
      </c>
      <c r="BH267" s="116">
        <f t="shared" si="158"/>
        <v>0</v>
      </c>
      <c r="BI267" s="116">
        <f t="shared" si="159"/>
        <v>0</v>
      </c>
      <c r="BJ267" s="116">
        <f t="shared" si="160"/>
        <v>0</v>
      </c>
      <c r="BK267" s="116">
        <f t="shared" si="161"/>
        <v>0</v>
      </c>
      <c r="BL267" s="116">
        <f t="shared" si="162"/>
        <v>0</v>
      </c>
      <c r="BM267" s="116">
        <f t="shared" si="163"/>
        <v>0</v>
      </c>
      <c r="BN267" s="116">
        <f t="shared" si="164"/>
        <v>0</v>
      </c>
      <c r="BO267" s="116">
        <f t="shared" si="165"/>
        <v>0</v>
      </c>
      <c r="BP267" s="116">
        <f t="shared" si="166"/>
        <v>0</v>
      </c>
      <c r="BQ267" s="116">
        <f t="shared" si="167"/>
        <v>0</v>
      </c>
      <c r="BR267" s="116">
        <f t="shared" si="168"/>
        <v>0</v>
      </c>
      <c r="BS267" s="116">
        <f t="shared" si="169"/>
        <v>0</v>
      </c>
    </row>
    <row r="268" spans="6:71">
      <c r="F268" s="109"/>
      <c r="J268" s="110" t="str">
        <f t="shared" si="145"/>
        <v>Transferts</v>
      </c>
      <c r="K268" s="116">
        <f>IF(MONTH($B268)=1,IF($G268=Paramètres!F$22,$D268,0),0)</f>
        <v>0</v>
      </c>
      <c r="L268" s="116">
        <f>IF(MONTH($B268)=2,IF($G268=Paramètres!$F$22,$D268,0),0)</f>
        <v>0</v>
      </c>
      <c r="M268" s="116">
        <f>IF(MONTH($B268)=3,IF($G268=Paramètres!$F$22,$D268,0),0)</f>
        <v>0</v>
      </c>
      <c r="N268" s="116">
        <f>IF(MONTH($B268)=4,IF($G268=Paramètres!$F$22,$D268,0),0)</f>
        <v>0</v>
      </c>
      <c r="O268" s="116">
        <f>IF(MONTH($B268)=5,IF($G268=Paramètres!$F$22,$D268,0),0)</f>
        <v>0</v>
      </c>
      <c r="P268" s="116">
        <f>IF(MONTH($B268)=6,IF($G268=Paramètres!$F$22,$D268,0),0)</f>
        <v>0</v>
      </c>
      <c r="Q268" s="116">
        <f>IF(MONTH($B268)=9,IF($G268=Paramètres!$F$22,$D268,0),0)</f>
        <v>0</v>
      </c>
      <c r="R268" s="116">
        <f>IF(MONTH($B268)=10,IF($G268=Paramètres!$F$22,$D268,0),0)</f>
        <v>0</v>
      </c>
      <c r="S268" s="116">
        <f>IF(MONTH($B268)=11,IF($G268=Paramètres!$F$22,$D268,0),0)</f>
        <v>0</v>
      </c>
      <c r="T268" s="116">
        <f>IF(MONTH($B268)=30,IF($G268=Paramètres!$F$22,$D268,0),0)</f>
        <v>0</v>
      </c>
      <c r="U268" s="116">
        <f>IF(MONTH($A268)=11,IF($G268=Paramètres!$D$22,$D268,0),0)</f>
        <v>0</v>
      </c>
      <c r="V268" s="116">
        <f>IF(MONTH($A268)=12,IF($G268=Paramètres!$D$22,$D268,0),0)</f>
        <v>0</v>
      </c>
      <c r="W268" s="116">
        <f>IF(MONTH($A268)=2,IF($G268=Paramètres!$D$22,$D268,0),0)</f>
        <v>0</v>
      </c>
      <c r="X268" s="116">
        <f>IF(MONTH($A268)=4,IF($G268=Paramètres!$D$22,$D268,0),0)</f>
        <v>0</v>
      </c>
      <c r="Y268" s="116">
        <f>IF($G268=Paramètres!D$21,$D268,0)</f>
        <v>0</v>
      </c>
      <c r="Z268" s="116">
        <f>IF($G268=Paramètres!D$24,$D268,0)</f>
        <v>0</v>
      </c>
      <c r="AA268" s="116">
        <f>IF($G268=Paramètres!D$23,$D268,0)</f>
        <v>0</v>
      </c>
      <c r="AB268" s="116">
        <f>IF($G268=Paramètres!D$25,$D268,0)</f>
        <v>0</v>
      </c>
      <c r="AC268" s="116">
        <f>IF($G268=Paramètres!D$26,$D268,0)</f>
        <v>0</v>
      </c>
      <c r="AD268" s="116">
        <f>IF($G268=Paramètres!D$27,$D268,0)</f>
        <v>0</v>
      </c>
      <c r="AE268" s="116">
        <f>IF($G268=Paramètres!D$28,$D268,0)</f>
        <v>0</v>
      </c>
      <c r="AF268" s="116">
        <f>IF($G268=Paramètres!D$29,$D268,0)</f>
        <v>0</v>
      </c>
      <c r="AG268" s="116">
        <f>IF($G268=Paramètres!E$21,$D268,0)</f>
        <v>0</v>
      </c>
      <c r="AH268" s="116">
        <f>IF($G268=Paramètres!E$22,$D268,0)</f>
        <v>0</v>
      </c>
      <c r="AI268" s="116">
        <f>IF($G268=Paramètres!E$23,$D268,0)</f>
        <v>0</v>
      </c>
      <c r="AJ268" s="116">
        <f>IF($G268=Paramètres!E$24,$D268,0)</f>
        <v>0</v>
      </c>
      <c r="AK268" s="116">
        <f>IF($G268=Paramètres!E$25,$D268,0)</f>
        <v>0</v>
      </c>
      <c r="AL268" s="116">
        <f>IF($G268=Paramètres!F$21,$D268,0)</f>
        <v>0</v>
      </c>
      <c r="AM268" s="116">
        <f>IF($G268=Paramètres!F$22,$D268,0)</f>
        <v>0</v>
      </c>
      <c r="AN268" s="116">
        <f>IF($G268=Paramètres!F$23,$D268,0)</f>
        <v>0</v>
      </c>
      <c r="AO268" s="116">
        <f>IF($G268=Paramètres!F$24,$D268,0)</f>
        <v>0</v>
      </c>
      <c r="AP268" s="116">
        <f t="shared" si="142"/>
        <v>0</v>
      </c>
      <c r="AQ268" s="116">
        <f t="shared" si="143"/>
        <v>0</v>
      </c>
      <c r="AR268" s="116">
        <f>IF($G268=Paramètres!I$21,$D268,0)</f>
        <v>0</v>
      </c>
      <c r="AS268" s="116">
        <f>IF($G268=Paramètres!I$22,$D268,0)</f>
        <v>0</v>
      </c>
      <c r="AT268" s="116">
        <f>IF($G268=Paramètres!I$23,$D268,0)</f>
        <v>0</v>
      </c>
      <c r="AU268" s="116">
        <f t="shared" si="144"/>
        <v>0</v>
      </c>
      <c r="AV268" s="116">
        <f t="shared" si="146"/>
        <v>0</v>
      </c>
      <c r="AW268" s="116">
        <f t="shared" si="147"/>
        <v>0</v>
      </c>
      <c r="AX268" s="116">
        <f t="shared" si="148"/>
        <v>0</v>
      </c>
      <c r="AY268" s="116">
        <f t="shared" si="149"/>
        <v>0</v>
      </c>
      <c r="AZ268" s="116">
        <f t="shared" si="150"/>
        <v>0</v>
      </c>
      <c r="BA268" s="116">
        <f t="shared" si="151"/>
        <v>0</v>
      </c>
      <c r="BB268" s="116">
        <f t="shared" si="152"/>
        <v>0</v>
      </c>
      <c r="BC268" s="116">
        <f t="shared" si="153"/>
        <v>0</v>
      </c>
      <c r="BD268" s="116">
        <f t="shared" si="154"/>
        <v>0</v>
      </c>
      <c r="BE268" s="116">
        <f t="shared" si="155"/>
        <v>0</v>
      </c>
      <c r="BF268" s="116">
        <f t="shared" si="156"/>
        <v>0</v>
      </c>
      <c r="BG268" s="116">
        <f t="shared" si="157"/>
        <v>0</v>
      </c>
      <c r="BH268" s="116">
        <f t="shared" si="158"/>
        <v>0</v>
      </c>
      <c r="BI268" s="116">
        <f t="shared" si="159"/>
        <v>0</v>
      </c>
      <c r="BJ268" s="116">
        <f t="shared" si="160"/>
        <v>0</v>
      </c>
      <c r="BK268" s="116">
        <f t="shared" si="161"/>
        <v>0</v>
      </c>
      <c r="BL268" s="116">
        <f t="shared" si="162"/>
        <v>0</v>
      </c>
      <c r="BM268" s="116">
        <f t="shared" si="163"/>
        <v>0</v>
      </c>
      <c r="BN268" s="116">
        <f t="shared" si="164"/>
        <v>0</v>
      </c>
      <c r="BO268" s="116">
        <f t="shared" si="165"/>
        <v>0</v>
      </c>
      <c r="BP268" s="116">
        <f t="shared" si="166"/>
        <v>0</v>
      </c>
      <c r="BQ268" s="116">
        <f t="shared" si="167"/>
        <v>0</v>
      </c>
      <c r="BR268" s="116">
        <f t="shared" si="168"/>
        <v>0</v>
      </c>
      <c r="BS268" s="116">
        <f t="shared" si="169"/>
        <v>0</v>
      </c>
    </row>
    <row r="269" spans="6:71">
      <c r="F269" s="109"/>
      <c r="J269" s="110" t="str">
        <f t="shared" si="145"/>
        <v>Transferts</v>
      </c>
      <c r="K269" s="116">
        <f>IF(MONTH($B269)=1,IF($G269=Paramètres!F$22,$D269,0),0)</f>
        <v>0</v>
      </c>
      <c r="L269" s="116">
        <f>IF(MONTH($B269)=2,IF($G269=Paramètres!$F$22,$D269,0),0)</f>
        <v>0</v>
      </c>
      <c r="M269" s="116">
        <f>IF(MONTH($B269)=3,IF($G269=Paramètres!$F$22,$D269,0),0)</f>
        <v>0</v>
      </c>
      <c r="N269" s="116">
        <f>IF(MONTH($B269)=4,IF($G269=Paramètres!$F$22,$D269,0),0)</f>
        <v>0</v>
      </c>
      <c r="O269" s="116">
        <f>IF(MONTH($B269)=5,IF($G269=Paramètres!$F$22,$D269,0),0)</f>
        <v>0</v>
      </c>
      <c r="P269" s="116">
        <f>IF(MONTH($B269)=6,IF($G269=Paramètres!$F$22,$D269,0),0)</f>
        <v>0</v>
      </c>
      <c r="Q269" s="116">
        <f>IF(MONTH($B269)=9,IF($G269=Paramètres!$F$22,$D269,0),0)</f>
        <v>0</v>
      </c>
      <c r="R269" s="116">
        <f>IF(MONTH($B269)=10,IF($G269=Paramètres!$F$22,$D269,0),0)</f>
        <v>0</v>
      </c>
      <c r="S269" s="116">
        <f>IF(MONTH($B269)=11,IF($G269=Paramètres!$F$22,$D269,0),0)</f>
        <v>0</v>
      </c>
      <c r="T269" s="116">
        <f>IF(MONTH($B269)=30,IF($G269=Paramètres!$F$22,$D269,0),0)</f>
        <v>0</v>
      </c>
      <c r="U269" s="116">
        <f>IF(MONTH($A269)=11,IF($G269=Paramètres!$D$22,$D269,0),0)</f>
        <v>0</v>
      </c>
      <c r="V269" s="116">
        <f>IF(MONTH($A269)=12,IF($G269=Paramètres!$D$22,$D269,0),0)</f>
        <v>0</v>
      </c>
      <c r="W269" s="116">
        <f>IF(MONTH($A269)=2,IF($G269=Paramètres!$D$22,$D269,0),0)</f>
        <v>0</v>
      </c>
      <c r="X269" s="116">
        <f>IF(MONTH($A269)=4,IF($G269=Paramètres!$D$22,$D269,0),0)</f>
        <v>0</v>
      </c>
      <c r="Y269" s="116">
        <f>IF($G269=Paramètres!D$21,$D269,0)</f>
        <v>0</v>
      </c>
      <c r="Z269" s="116">
        <f>IF($G269=Paramètres!D$24,$D269,0)</f>
        <v>0</v>
      </c>
      <c r="AA269" s="116">
        <f>IF($G269=Paramètres!D$23,$D269,0)</f>
        <v>0</v>
      </c>
      <c r="AB269" s="116">
        <f>IF($G269=Paramètres!D$25,$D269,0)</f>
        <v>0</v>
      </c>
      <c r="AC269" s="116">
        <f>IF($G269=Paramètres!D$26,$D269,0)</f>
        <v>0</v>
      </c>
      <c r="AD269" s="116">
        <f>IF($G269=Paramètres!D$27,$D269,0)</f>
        <v>0</v>
      </c>
      <c r="AE269" s="116">
        <f>IF($G269=Paramètres!D$28,$D269,0)</f>
        <v>0</v>
      </c>
      <c r="AF269" s="116">
        <f>IF($G269=Paramètres!D$29,$D269,0)</f>
        <v>0</v>
      </c>
      <c r="AG269" s="116">
        <f>IF($G269=Paramètres!E$21,$D269,0)</f>
        <v>0</v>
      </c>
      <c r="AH269" s="116">
        <f>IF($G269=Paramètres!E$22,$D269,0)</f>
        <v>0</v>
      </c>
      <c r="AI269" s="116">
        <f>IF($G269=Paramètres!E$23,$D269,0)</f>
        <v>0</v>
      </c>
      <c r="AJ269" s="116">
        <f>IF($G269=Paramètres!E$24,$D269,0)</f>
        <v>0</v>
      </c>
      <c r="AK269" s="116">
        <f>IF($G269=Paramètres!E$25,$D269,0)</f>
        <v>0</v>
      </c>
      <c r="AL269" s="116">
        <f>IF($G269=Paramètres!F$21,$D269,0)</f>
        <v>0</v>
      </c>
      <c r="AM269" s="116">
        <f>IF($G269=Paramètres!F$22,$D269,0)</f>
        <v>0</v>
      </c>
      <c r="AN269" s="116">
        <f>IF($G269=Paramètres!F$23,$D269,0)</f>
        <v>0</v>
      </c>
      <c r="AO269" s="116">
        <f>IF($G269=Paramètres!F$24,$D269,0)</f>
        <v>0</v>
      </c>
      <c r="AP269" s="116">
        <f t="shared" si="142"/>
        <v>0</v>
      </c>
      <c r="AQ269" s="116">
        <f t="shared" si="143"/>
        <v>0</v>
      </c>
      <c r="AR269" s="116">
        <f>IF($G269=Paramètres!I$21,$D269,0)</f>
        <v>0</v>
      </c>
      <c r="AS269" s="116">
        <f>IF($G269=Paramètres!I$22,$D269,0)</f>
        <v>0</v>
      </c>
      <c r="AT269" s="116">
        <f>IF($G269=Paramètres!I$23,$D269,0)</f>
        <v>0</v>
      </c>
      <c r="AU269" s="116">
        <f t="shared" si="144"/>
        <v>0</v>
      </c>
      <c r="AV269" s="116">
        <f t="shared" si="146"/>
        <v>0</v>
      </c>
      <c r="AW269" s="116">
        <f t="shared" si="147"/>
        <v>0</v>
      </c>
      <c r="AX269" s="116">
        <f t="shared" si="148"/>
        <v>0</v>
      </c>
      <c r="AY269" s="116">
        <f t="shared" si="149"/>
        <v>0</v>
      </c>
      <c r="AZ269" s="116">
        <f t="shared" si="150"/>
        <v>0</v>
      </c>
      <c r="BA269" s="116">
        <f t="shared" si="151"/>
        <v>0</v>
      </c>
      <c r="BB269" s="116">
        <f t="shared" si="152"/>
        <v>0</v>
      </c>
      <c r="BC269" s="116">
        <f t="shared" si="153"/>
        <v>0</v>
      </c>
      <c r="BD269" s="116">
        <f t="shared" si="154"/>
        <v>0</v>
      </c>
      <c r="BE269" s="116">
        <f t="shared" si="155"/>
        <v>0</v>
      </c>
      <c r="BF269" s="116">
        <f t="shared" si="156"/>
        <v>0</v>
      </c>
      <c r="BG269" s="116">
        <f t="shared" si="157"/>
        <v>0</v>
      </c>
      <c r="BH269" s="116">
        <f t="shared" si="158"/>
        <v>0</v>
      </c>
      <c r="BI269" s="116">
        <f t="shared" si="159"/>
        <v>0</v>
      </c>
      <c r="BJ269" s="116">
        <f t="shared" si="160"/>
        <v>0</v>
      </c>
      <c r="BK269" s="116">
        <f t="shared" si="161"/>
        <v>0</v>
      </c>
      <c r="BL269" s="116">
        <f t="shared" si="162"/>
        <v>0</v>
      </c>
      <c r="BM269" s="116">
        <f t="shared" si="163"/>
        <v>0</v>
      </c>
      <c r="BN269" s="116">
        <f t="shared" si="164"/>
        <v>0</v>
      </c>
      <c r="BO269" s="116">
        <f t="shared" si="165"/>
        <v>0</v>
      </c>
      <c r="BP269" s="116">
        <f t="shared" si="166"/>
        <v>0</v>
      </c>
      <c r="BQ269" s="116">
        <f t="shared" si="167"/>
        <v>0</v>
      </c>
      <c r="BR269" s="116">
        <f t="shared" si="168"/>
        <v>0</v>
      </c>
      <c r="BS269" s="116">
        <f t="shared" si="169"/>
        <v>0</v>
      </c>
    </row>
    <row r="270" spans="6:71">
      <c r="F270" s="109"/>
      <c r="J270" s="110" t="str">
        <f t="shared" si="145"/>
        <v>Transferts</v>
      </c>
      <c r="K270" s="116">
        <f>IF(MONTH($B270)=1,IF($G270=Paramètres!F$22,$D270,0),0)</f>
        <v>0</v>
      </c>
      <c r="L270" s="116">
        <f>IF(MONTH($B270)=2,IF($G270=Paramètres!$F$22,$D270,0),0)</f>
        <v>0</v>
      </c>
      <c r="M270" s="116">
        <f>IF(MONTH($B270)=3,IF($G270=Paramètres!$F$22,$D270,0),0)</f>
        <v>0</v>
      </c>
      <c r="N270" s="116">
        <f>IF(MONTH($B270)=4,IF($G270=Paramètres!$F$22,$D270,0),0)</f>
        <v>0</v>
      </c>
      <c r="O270" s="116">
        <f>IF(MONTH($B270)=5,IF($G270=Paramètres!$F$22,$D270,0),0)</f>
        <v>0</v>
      </c>
      <c r="P270" s="116">
        <f>IF(MONTH($B270)=6,IF($G270=Paramètres!$F$22,$D270,0),0)</f>
        <v>0</v>
      </c>
      <c r="Q270" s="116">
        <f>IF(MONTH($B270)=9,IF($G270=Paramètres!$F$22,$D270,0),0)</f>
        <v>0</v>
      </c>
      <c r="R270" s="116">
        <f>IF(MONTH($B270)=10,IF($G270=Paramètres!$F$22,$D270,0),0)</f>
        <v>0</v>
      </c>
      <c r="S270" s="116">
        <f>IF(MONTH($B270)=11,IF($G270=Paramètres!$F$22,$D270,0),0)</f>
        <v>0</v>
      </c>
      <c r="T270" s="116">
        <f>IF(MONTH($B270)=30,IF($G270=Paramètres!$F$22,$D270,0),0)</f>
        <v>0</v>
      </c>
      <c r="U270" s="116">
        <f>IF(MONTH($A270)=11,IF($G270=Paramètres!$D$22,$D270,0),0)</f>
        <v>0</v>
      </c>
      <c r="V270" s="116">
        <f>IF(MONTH($A270)=12,IF($G270=Paramètres!$D$22,$D270,0),0)</f>
        <v>0</v>
      </c>
      <c r="W270" s="116">
        <f>IF(MONTH($A270)=2,IF($G270=Paramètres!$D$22,$D270,0),0)</f>
        <v>0</v>
      </c>
      <c r="X270" s="116">
        <f>IF(MONTH($A270)=4,IF($G270=Paramètres!$D$22,$D270,0),0)</f>
        <v>0</v>
      </c>
      <c r="Y270" s="116">
        <f>IF($G270=Paramètres!D$21,$D270,0)</f>
        <v>0</v>
      </c>
      <c r="Z270" s="116">
        <f>IF($G270=Paramètres!D$24,$D270,0)</f>
        <v>0</v>
      </c>
      <c r="AA270" s="116">
        <f>IF($G270=Paramètres!D$23,$D270,0)</f>
        <v>0</v>
      </c>
      <c r="AB270" s="116">
        <f>IF($G270=Paramètres!D$25,$D270,0)</f>
        <v>0</v>
      </c>
      <c r="AC270" s="116">
        <f>IF($G270=Paramètres!D$26,$D270,0)</f>
        <v>0</v>
      </c>
      <c r="AD270" s="116">
        <f>IF($G270=Paramètres!D$27,$D270,0)</f>
        <v>0</v>
      </c>
      <c r="AE270" s="116">
        <f>IF($G270=Paramètres!D$28,$D270,0)</f>
        <v>0</v>
      </c>
      <c r="AF270" s="116">
        <f>IF($G270=Paramètres!D$29,$D270,0)</f>
        <v>0</v>
      </c>
      <c r="AG270" s="116">
        <f>IF($G270=Paramètres!E$21,$D270,0)</f>
        <v>0</v>
      </c>
      <c r="AH270" s="116">
        <f>IF($G270=Paramètres!E$22,$D270,0)</f>
        <v>0</v>
      </c>
      <c r="AI270" s="116">
        <f>IF($G270=Paramètres!E$23,$D270,0)</f>
        <v>0</v>
      </c>
      <c r="AJ270" s="116">
        <f>IF($G270=Paramètres!E$24,$D270,0)</f>
        <v>0</v>
      </c>
      <c r="AK270" s="116">
        <f>IF($G270=Paramètres!E$25,$D270,0)</f>
        <v>0</v>
      </c>
      <c r="AL270" s="116">
        <f>IF($G270=Paramètres!F$21,$D270,0)</f>
        <v>0</v>
      </c>
      <c r="AM270" s="116">
        <f>IF($G270=Paramètres!F$22,$D270,0)</f>
        <v>0</v>
      </c>
      <c r="AN270" s="116">
        <f>IF($G270=Paramètres!F$23,$D270,0)</f>
        <v>0</v>
      </c>
      <c r="AO270" s="116">
        <f>IF($G270=Paramètres!F$24,$D270,0)</f>
        <v>0</v>
      </c>
      <c r="AP270" s="116">
        <f t="shared" si="142"/>
        <v>0</v>
      </c>
      <c r="AQ270" s="116">
        <f t="shared" si="143"/>
        <v>0</v>
      </c>
      <c r="AR270" s="116">
        <f>IF($G270=Paramètres!I$21,$D270,0)</f>
        <v>0</v>
      </c>
      <c r="AS270" s="116">
        <f>IF($G270=Paramètres!I$22,$D270,0)</f>
        <v>0</v>
      </c>
      <c r="AT270" s="116">
        <f>IF($G270=Paramètres!I$23,$D270,0)</f>
        <v>0</v>
      </c>
      <c r="AU270" s="116">
        <f t="shared" si="144"/>
        <v>0</v>
      </c>
      <c r="AV270" s="116">
        <f t="shared" si="146"/>
        <v>0</v>
      </c>
      <c r="AW270" s="116">
        <f t="shared" si="147"/>
        <v>0</v>
      </c>
      <c r="AX270" s="116">
        <f t="shared" si="148"/>
        <v>0</v>
      </c>
      <c r="AY270" s="116">
        <f t="shared" si="149"/>
        <v>0</v>
      </c>
      <c r="AZ270" s="116">
        <f t="shared" si="150"/>
        <v>0</v>
      </c>
      <c r="BA270" s="116">
        <f t="shared" si="151"/>
        <v>0</v>
      </c>
      <c r="BB270" s="116">
        <f t="shared" si="152"/>
        <v>0</v>
      </c>
      <c r="BC270" s="116">
        <f t="shared" si="153"/>
        <v>0</v>
      </c>
      <c r="BD270" s="116">
        <f t="shared" si="154"/>
        <v>0</v>
      </c>
      <c r="BE270" s="116">
        <f t="shared" si="155"/>
        <v>0</v>
      </c>
      <c r="BF270" s="116">
        <f t="shared" si="156"/>
        <v>0</v>
      </c>
      <c r="BG270" s="116">
        <f t="shared" si="157"/>
        <v>0</v>
      </c>
      <c r="BH270" s="116">
        <f t="shared" si="158"/>
        <v>0</v>
      </c>
      <c r="BI270" s="116">
        <f t="shared" si="159"/>
        <v>0</v>
      </c>
      <c r="BJ270" s="116">
        <f t="shared" si="160"/>
        <v>0</v>
      </c>
      <c r="BK270" s="116">
        <f t="shared" si="161"/>
        <v>0</v>
      </c>
      <c r="BL270" s="116">
        <f t="shared" si="162"/>
        <v>0</v>
      </c>
      <c r="BM270" s="116">
        <f t="shared" si="163"/>
        <v>0</v>
      </c>
      <c r="BN270" s="116">
        <f t="shared" si="164"/>
        <v>0</v>
      </c>
      <c r="BO270" s="116">
        <f t="shared" si="165"/>
        <v>0</v>
      </c>
      <c r="BP270" s="116">
        <f t="shared" si="166"/>
        <v>0</v>
      </c>
      <c r="BQ270" s="116">
        <f t="shared" si="167"/>
        <v>0</v>
      </c>
      <c r="BR270" s="116">
        <f t="shared" si="168"/>
        <v>0</v>
      </c>
      <c r="BS270" s="116">
        <f t="shared" si="169"/>
        <v>0</v>
      </c>
    </row>
    <row r="271" spans="6:71">
      <c r="F271" s="109"/>
      <c r="J271" s="110" t="str">
        <f t="shared" si="145"/>
        <v>Transferts</v>
      </c>
      <c r="K271" s="116">
        <f>IF(MONTH($B271)=1,IF($G271=Paramètres!F$22,$D271,0),0)</f>
        <v>0</v>
      </c>
      <c r="L271" s="116">
        <f>IF(MONTH($B271)=2,IF($G271=Paramètres!$F$22,$D271,0),0)</f>
        <v>0</v>
      </c>
      <c r="M271" s="116">
        <f>IF(MONTH($B271)=3,IF($G271=Paramètres!$F$22,$D271,0),0)</f>
        <v>0</v>
      </c>
      <c r="N271" s="116">
        <f>IF(MONTH($B271)=4,IF($G271=Paramètres!$F$22,$D271,0),0)</f>
        <v>0</v>
      </c>
      <c r="O271" s="116">
        <f>IF(MONTH($B271)=5,IF($G271=Paramètres!$F$22,$D271,0),0)</f>
        <v>0</v>
      </c>
      <c r="P271" s="116">
        <f>IF(MONTH($B271)=6,IF($G271=Paramètres!$F$22,$D271,0),0)</f>
        <v>0</v>
      </c>
      <c r="Q271" s="116">
        <f>IF(MONTH($B271)=9,IF($G271=Paramètres!$F$22,$D271,0),0)</f>
        <v>0</v>
      </c>
      <c r="R271" s="116">
        <f>IF(MONTH($B271)=10,IF($G271=Paramètres!$F$22,$D271,0),0)</f>
        <v>0</v>
      </c>
      <c r="S271" s="116">
        <f>IF(MONTH($B271)=11,IF($G271=Paramètres!$F$22,$D271,0),0)</f>
        <v>0</v>
      </c>
      <c r="T271" s="116">
        <f>IF(MONTH($B271)=30,IF($G271=Paramètres!$F$22,$D271,0),0)</f>
        <v>0</v>
      </c>
      <c r="U271" s="116">
        <f>IF(MONTH($A271)=11,IF($G271=Paramètres!$D$22,$D271,0),0)</f>
        <v>0</v>
      </c>
      <c r="V271" s="116">
        <f>IF(MONTH($A271)=12,IF($G271=Paramètres!$D$22,$D271,0),0)</f>
        <v>0</v>
      </c>
      <c r="W271" s="116">
        <f>IF(MONTH($A271)=2,IF($G271=Paramètres!$D$22,$D271,0),0)</f>
        <v>0</v>
      </c>
      <c r="X271" s="116">
        <f>IF(MONTH($A271)=4,IF($G271=Paramètres!$D$22,$D271,0),0)</f>
        <v>0</v>
      </c>
      <c r="Y271" s="116">
        <f>IF($G271=Paramètres!D$21,$D271,0)</f>
        <v>0</v>
      </c>
      <c r="Z271" s="116">
        <f>IF($G271=Paramètres!D$24,$D271,0)</f>
        <v>0</v>
      </c>
      <c r="AA271" s="116">
        <f>IF($G271=Paramètres!D$23,$D271,0)</f>
        <v>0</v>
      </c>
      <c r="AB271" s="116">
        <f>IF($G271=Paramètres!D$25,$D271,0)</f>
        <v>0</v>
      </c>
      <c r="AC271" s="116">
        <f>IF($G271=Paramètres!D$26,$D271,0)</f>
        <v>0</v>
      </c>
      <c r="AD271" s="116">
        <f>IF($G271=Paramètres!D$27,$D271,0)</f>
        <v>0</v>
      </c>
      <c r="AE271" s="116">
        <f>IF($G271=Paramètres!D$28,$D271,0)</f>
        <v>0</v>
      </c>
      <c r="AF271" s="116">
        <f>IF($G271=Paramètres!D$29,$D271,0)</f>
        <v>0</v>
      </c>
      <c r="AG271" s="116">
        <f>IF($G271=Paramètres!E$21,$D271,0)</f>
        <v>0</v>
      </c>
      <c r="AH271" s="116">
        <f>IF($G271=Paramètres!E$22,$D271,0)</f>
        <v>0</v>
      </c>
      <c r="AI271" s="116">
        <f>IF($G271=Paramètres!E$23,$D271,0)</f>
        <v>0</v>
      </c>
      <c r="AJ271" s="116">
        <f>IF($G271=Paramètres!E$24,$D271,0)</f>
        <v>0</v>
      </c>
      <c r="AK271" s="116">
        <f>IF($G271=Paramètres!E$25,$D271,0)</f>
        <v>0</v>
      </c>
      <c r="AL271" s="116">
        <f>IF($G271=Paramètres!F$21,$D271,0)</f>
        <v>0</v>
      </c>
      <c r="AM271" s="116">
        <f>IF($G271=Paramètres!F$22,$D271,0)</f>
        <v>0</v>
      </c>
      <c r="AN271" s="116">
        <f>IF($G271=Paramètres!F$23,$D271,0)</f>
        <v>0</v>
      </c>
      <c r="AO271" s="116">
        <f>IF($G271=Paramètres!F$24,$D271,0)</f>
        <v>0</v>
      </c>
      <c r="AP271" s="116">
        <f t="shared" si="142"/>
        <v>0</v>
      </c>
      <c r="AQ271" s="116">
        <f t="shared" si="143"/>
        <v>0</v>
      </c>
      <c r="AR271" s="116">
        <f>IF($G271=Paramètres!I$21,$D271,0)</f>
        <v>0</v>
      </c>
      <c r="AS271" s="116">
        <f>IF($G271=Paramètres!I$22,$D271,0)</f>
        <v>0</v>
      </c>
      <c r="AT271" s="116">
        <f>IF($G271=Paramètres!I$23,$D271,0)</f>
        <v>0</v>
      </c>
      <c r="AU271" s="116">
        <f t="shared" si="144"/>
        <v>0</v>
      </c>
      <c r="AV271" s="116">
        <f t="shared" si="146"/>
        <v>0</v>
      </c>
      <c r="AW271" s="116">
        <f t="shared" si="147"/>
        <v>0</v>
      </c>
      <c r="AX271" s="116">
        <f t="shared" si="148"/>
        <v>0</v>
      </c>
      <c r="AY271" s="116">
        <f t="shared" si="149"/>
        <v>0</v>
      </c>
      <c r="AZ271" s="116">
        <f t="shared" si="150"/>
        <v>0</v>
      </c>
      <c r="BA271" s="116">
        <f t="shared" si="151"/>
        <v>0</v>
      </c>
      <c r="BB271" s="116">
        <f t="shared" si="152"/>
        <v>0</v>
      </c>
      <c r="BC271" s="116">
        <f t="shared" si="153"/>
        <v>0</v>
      </c>
      <c r="BD271" s="116">
        <f t="shared" si="154"/>
        <v>0</v>
      </c>
      <c r="BE271" s="116">
        <f t="shared" si="155"/>
        <v>0</v>
      </c>
      <c r="BF271" s="116">
        <f t="shared" si="156"/>
        <v>0</v>
      </c>
      <c r="BG271" s="116">
        <f t="shared" si="157"/>
        <v>0</v>
      </c>
      <c r="BH271" s="116">
        <f t="shared" si="158"/>
        <v>0</v>
      </c>
      <c r="BI271" s="116">
        <f t="shared" si="159"/>
        <v>0</v>
      </c>
      <c r="BJ271" s="116">
        <f t="shared" si="160"/>
        <v>0</v>
      </c>
      <c r="BK271" s="116">
        <f t="shared" si="161"/>
        <v>0</v>
      </c>
      <c r="BL271" s="116">
        <f t="shared" si="162"/>
        <v>0</v>
      </c>
      <c r="BM271" s="116">
        <f t="shared" si="163"/>
        <v>0</v>
      </c>
      <c r="BN271" s="116">
        <f t="shared" si="164"/>
        <v>0</v>
      </c>
      <c r="BO271" s="116">
        <f t="shared" si="165"/>
        <v>0</v>
      </c>
      <c r="BP271" s="116">
        <f t="shared" si="166"/>
        <v>0</v>
      </c>
      <c r="BQ271" s="116">
        <f t="shared" si="167"/>
        <v>0</v>
      </c>
      <c r="BR271" s="116">
        <f t="shared" si="168"/>
        <v>0</v>
      </c>
      <c r="BS271" s="116">
        <f t="shared" si="169"/>
        <v>0</v>
      </c>
    </row>
    <row r="272" spans="6:71">
      <c r="F272" s="109"/>
      <c r="J272" s="110" t="str">
        <f t="shared" si="145"/>
        <v>Transferts</v>
      </c>
      <c r="K272" s="116">
        <f>IF(MONTH($B272)=1,IF($G272=Paramètres!F$22,$D272,0),0)</f>
        <v>0</v>
      </c>
      <c r="L272" s="116">
        <f>IF(MONTH($B272)=2,IF($G272=Paramètres!$F$22,$D272,0),0)</f>
        <v>0</v>
      </c>
      <c r="M272" s="116">
        <f>IF(MONTH($B272)=3,IF($G272=Paramètres!$F$22,$D272,0),0)</f>
        <v>0</v>
      </c>
      <c r="N272" s="116">
        <f>IF(MONTH($B272)=4,IF($G272=Paramètres!$F$22,$D272,0),0)</f>
        <v>0</v>
      </c>
      <c r="O272" s="116">
        <f>IF(MONTH($B272)=5,IF($G272=Paramètres!$F$22,$D272,0),0)</f>
        <v>0</v>
      </c>
      <c r="P272" s="116">
        <f>IF(MONTH($B272)=6,IF($G272=Paramètres!$F$22,$D272,0),0)</f>
        <v>0</v>
      </c>
      <c r="Q272" s="116">
        <f>IF(MONTH($B272)=9,IF($G272=Paramètres!$F$22,$D272,0),0)</f>
        <v>0</v>
      </c>
      <c r="R272" s="116">
        <f>IF(MONTH($B272)=10,IF($G272=Paramètres!$F$22,$D272,0),0)</f>
        <v>0</v>
      </c>
      <c r="S272" s="116">
        <f>IF(MONTH($B272)=11,IF($G272=Paramètres!$F$22,$D272,0),0)</f>
        <v>0</v>
      </c>
      <c r="T272" s="116">
        <f>IF(MONTH($B272)=30,IF($G272=Paramètres!$F$22,$D272,0),0)</f>
        <v>0</v>
      </c>
      <c r="U272" s="116">
        <f>IF(MONTH($A272)=11,IF($G272=Paramètres!$D$22,$D272,0),0)</f>
        <v>0</v>
      </c>
      <c r="V272" s="116">
        <f>IF(MONTH($A272)=12,IF($G272=Paramètres!$D$22,$D272,0),0)</f>
        <v>0</v>
      </c>
      <c r="W272" s="116">
        <f>IF(MONTH($A272)=2,IF($G272=Paramètres!$D$22,$D272,0),0)</f>
        <v>0</v>
      </c>
      <c r="X272" s="116">
        <f>IF(MONTH($A272)=4,IF($G272=Paramètres!$D$22,$D272,0),0)</f>
        <v>0</v>
      </c>
      <c r="Y272" s="116">
        <f>IF($G272=Paramètres!D$21,$D272,0)</f>
        <v>0</v>
      </c>
      <c r="Z272" s="116">
        <f>IF($G272=Paramètres!D$24,$D272,0)</f>
        <v>0</v>
      </c>
      <c r="AA272" s="116">
        <f>IF($G272=Paramètres!D$23,$D272,0)</f>
        <v>0</v>
      </c>
      <c r="AB272" s="116">
        <f>IF($G272=Paramètres!D$25,$D272,0)</f>
        <v>0</v>
      </c>
      <c r="AC272" s="116">
        <f>IF($G272=Paramètres!D$26,$D272,0)</f>
        <v>0</v>
      </c>
      <c r="AD272" s="116">
        <f>IF($G272=Paramètres!D$27,$D272,0)</f>
        <v>0</v>
      </c>
      <c r="AE272" s="116">
        <f>IF($G272=Paramètres!D$28,$D272,0)</f>
        <v>0</v>
      </c>
      <c r="AF272" s="116">
        <f>IF($G272=Paramètres!D$29,$D272,0)</f>
        <v>0</v>
      </c>
      <c r="AG272" s="116">
        <f>IF($G272=Paramètres!E$21,$D272,0)</f>
        <v>0</v>
      </c>
      <c r="AH272" s="116">
        <f>IF($G272=Paramètres!E$22,$D272,0)</f>
        <v>0</v>
      </c>
      <c r="AI272" s="116">
        <f>IF($G272=Paramètres!E$23,$D272,0)</f>
        <v>0</v>
      </c>
      <c r="AJ272" s="116">
        <f>IF($G272=Paramètres!E$24,$D272,0)</f>
        <v>0</v>
      </c>
      <c r="AK272" s="116">
        <f>IF($G272=Paramètres!E$25,$D272,0)</f>
        <v>0</v>
      </c>
      <c r="AL272" s="116">
        <f>IF($G272=Paramètres!F$21,$D272,0)</f>
        <v>0</v>
      </c>
      <c r="AM272" s="116">
        <f>IF($G272=Paramètres!F$22,$D272,0)</f>
        <v>0</v>
      </c>
      <c r="AN272" s="116">
        <f>IF($G272=Paramètres!F$23,$D272,0)</f>
        <v>0</v>
      </c>
      <c r="AO272" s="116">
        <f>IF($G272=Paramètres!F$24,$D272,0)</f>
        <v>0</v>
      </c>
      <c r="AP272" s="116">
        <f t="shared" si="142"/>
        <v>0</v>
      </c>
      <c r="AQ272" s="116">
        <f t="shared" si="143"/>
        <v>0</v>
      </c>
      <c r="AR272" s="116">
        <f>IF($G272=Paramètres!I$21,$D272,0)</f>
        <v>0</v>
      </c>
      <c r="AS272" s="116">
        <f>IF($G272=Paramètres!I$22,$D272,0)</f>
        <v>0</v>
      </c>
      <c r="AT272" s="116">
        <f>IF($G272=Paramètres!I$23,$D272,0)</f>
        <v>0</v>
      </c>
      <c r="AU272" s="116">
        <f t="shared" si="144"/>
        <v>0</v>
      </c>
      <c r="AV272" s="116">
        <f t="shared" si="146"/>
        <v>0</v>
      </c>
      <c r="AW272" s="116">
        <f t="shared" si="147"/>
        <v>0</v>
      </c>
      <c r="AX272" s="116">
        <f t="shared" si="148"/>
        <v>0</v>
      </c>
      <c r="AY272" s="116">
        <f t="shared" si="149"/>
        <v>0</v>
      </c>
      <c r="AZ272" s="116">
        <f t="shared" si="150"/>
        <v>0</v>
      </c>
      <c r="BA272" s="116">
        <f t="shared" si="151"/>
        <v>0</v>
      </c>
      <c r="BB272" s="116">
        <f t="shared" si="152"/>
        <v>0</v>
      </c>
      <c r="BC272" s="116">
        <f t="shared" si="153"/>
        <v>0</v>
      </c>
      <c r="BD272" s="116">
        <f t="shared" si="154"/>
        <v>0</v>
      </c>
      <c r="BE272" s="116">
        <f t="shared" si="155"/>
        <v>0</v>
      </c>
      <c r="BF272" s="116">
        <f t="shared" si="156"/>
        <v>0</v>
      </c>
      <c r="BG272" s="116">
        <f t="shared" si="157"/>
        <v>0</v>
      </c>
      <c r="BH272" s="116">
        <f t="shared" si="158"/>
        <v>0</v>
      </c>
      <c r="BI272" s="116">
        <f t="shared" si="159"/>
        <v>0</v>
      </c>
      <c r="BJ272" s="116">
        <f t="shared" si="160"/>
        <v>0</v>
      </c>
      <c r="BK272" s="116">
        <f t="shared" si="161"/>
        <v>0</v>
      </c>
      <c r="BL272" s="116">
        <f t="shared" si="162"/>
        <v>0</v>
      </c>
      <c r="BM272" s="116">
        <f t="shared" si="163"/>
        <v>0</v>
      </c>
      <c r="BN272" s="116">
        <f t="shared" si="164"/>
        <v>0</v>
      </c>
      <c r="BO272" s="116">
        <f t="shared" si="165"/>
        <v>0</v>
      </c>
      <c r="BP272" s="116">
        <f t="shared" si="166"/>
        <v>0</v>
      </c>
      <c r="BQ272" s="116">
        <f t="shared" si="167"/>
        <v>0</v>
      </c>
      <c r="BR272" s="116">
        <f t="shared" si="168"/>
        <v>0</v>
      </c>
      <c r="BS272" s="116">
        <f t="shared" si="169"/>
        <v>0</v>
      </c>
    </row>
    <row r="273" spans="6:71">
      <c r="F273" s="109"/>
      <c r="J273" s="110" t="str">
        <f t="shared" si="145"/>
        <v>Transferts</v>
      </c>
      <c r="K273" s="116">
        <f>IF(MONTH($B273)=1,IF($G273=Paramètres!F$22,$D273,0),0)</f>
        <v>0</v>
      </c>
      <c r="L273" s="116">
        <f>IF(MONTH($B273)=2,IF($G273=Paramètres!$F$22,$D273,0),0)</f>
        <v>0</v>
      </c>
      <c r="M273" s="116">
        <f>IF(MONTH($B273)=3,IF($G273=Paramètres!$F$22,$D273,0),0)</f>
        <v>0</v>
      </c>
      <c r="N273" s="116">
        <f>IF(MONTH($B273)=4,IF($G273=Paramètres!$F$22,$D273,0),0)</f>
        <v>0</v>
      </c>
      <c r="O273" s="116">
        <f>IF(MONTH($B273)=5,IF($G273=Paramètres!$F$22,$D273,0),0)</f>
        <v>0</v>
      </c>
      <c r="P273" s="116">
        <f>IF(MONTH($B273)=6,IF($G273=Paramètres!$F$22,$D273,0),0)</f>
        <v>0</v>
      </c>
      <c r="Q273" s="116">
        <f>IF(MONTH($B273)=9,IF($G273=Paramètres!$F$22,$D273,0),0)</f>
        <v>0</v>
      </c>
      <c r="R273" s="116">
        <f>IF(MONTH($B273)=10,IF($G273=Paramètres!$F$22,$D273,0),0)</f>
        <v>0</v>
      </c>
      <c r="S273" s="116">
        <f>IF(MONTH($B273)=11,IF($G273=Paramètres!$F$22,$D273,0),0)</f>
        <v>0</v>
      </c>
      <c r="T273" s="116">
        <f>IF(MONTH($B273)=30,IF($G273=Paramètres!$F$22,$D273,0),0)</f>
        <v>0</v>
      </c>
      <c r="U273" s="116">
        <f>IF(MONTH($A273)=11,IF($G273=Paramètres!$D$22,$D273,0),0)</f>
        <v>0</v>
      </c>
      <c r="V273" s="116">
        <f>IF(MONTH($A273)=12,IF($G273=Paramètres!$D$22,$D273,0),0)</f>
        <v>0</v>
      </c>
      <c r="W273" s="116">
        <f>IF(MONTH($A273)=2,IF($G273=Paramètres!$D$22,$D273,0),0)</f>
        <v>0</v>
      </c>
      <c r="X273" s="116">
        <f>IF(MONTH($A273)=4,IF($G273=Paramètres!$D$22,$D273,0),0)</f>
        <v>0</v>
      </c>
      <c r="Y273" s="116">
        <f>IF($G273=Paramètres!D$21,$D273,0)</f>
        <v>0</v>
      </c>
      <c r="Z273" s="116">
        <f>IF($G273=Paramètres!D$24,$D273,0)</f>
        <v>0</v>
      </c>
      <c r="AA273" s="116">
        <f>IF($G273=Paramètres!D$23,$D273,0)</f>
        <v>0</v>
      </c>
      <c r="AB273" s="116">
        <f>IF($G273=Paramètres!D$25,$D273,0)</f>
        <v>0</v>
      </c>
      <c r="AC273" s="116">
        <f>IF($G273=Paramètres!D$26,$D273,0)</f>
        <v>0</v>
      </c>
      <c r="AD273" s="116">
        <f>IF($G273=Paramètres!D$27,$D273,0)</f>
        <v>0</v>
      </c>
      <c r="AE273" s="116">
        <f>IF($G273=Paramètres!D$28,$D273,0)</f>
        <v>0</v>
      </c>
      <c r="AF273" s="116">
        <f>IF($G273=Paramètres!D$29,$D273,0)</f>
        <v>0</v>
      </c>
      <c r="AG273" s="116">
        <f>IF($G273=Paramètres!E$21,$D273,0)</f>
        <v>0</v>
      </c>
      <c r="AH273" s="116">
        <f>IF($G273=Paramètres!E$22,$D273,0)</f>
        <v>0</v>
      </c>
      <c r="AI273" s="116">
        <f>IF($G273=Paramètres!E$23,$D273,0)</f>
        <v>0</v>
      </c>
      <c r="AJ273" s="116">
        <f>IF($G273=Paramètres!E$24,$D273,0)</f>
        <v>0</v>
      </c>
      <c r="AK273" s="116">
        <f>IF($G273=Paramètres!E$25,$D273,0)</f>
        <v>0</v>
      </c>
      <c r="AL273" s="116">
        <f>IF($G273=Paramètres!F$21,$D273,0)</f>
        <v>0</v>
      </c>
      <c r="AM273" s="116">
        <f>IF($G273=Paramètres!F$22,$D273,0)</f>
        <v>0</v>
      </c>
      <c r="AN273" s="116">
        <f>IF($G273=Paramètres!F$23,$D273,0)</f>
        <v>0</v>
      </c>
      <c r="AO273" s="116">
        <f>IF($G273=Paramètres!F$24,$D273,0)</f>
        <v>0</v>
      </c>
      <c r="AP273" s="116">
        <f t="shared" si="142"/>
        <v>0</v>
      </c>
      <c r="AQ273" s="116">
        <f t="shared" si="143"/>
        <v>0</v>
      </c>
      <c r="AR273" s="116">
        <f>IF($G273=Paramètres!I$21,$D273,0)</f>
        <v>0</v>
      </c>
      <c r="AS273" s="116">
        <f>IF($G273=Paramètres!I$22,$D273,0)</f>
        <v>0</v>
      </c>
      <c r="AT273" s="116">
        <f>IF($G273=Paramètres!I$23,$D273,0)</f>
        <v>0</v>
      </c>
      <c r="AU273" s="116">
        <f t="shared" si="144"/>
        <v>0</v>
      </c>
      <c r="AV273" s="116">
        <f t="shared" si="146"/>
        <v>0</v>
      </c>
      <c r="AW273" s="116">
        <f t="shared" si="147"/>
        <v>0</v>
      </c>
      <c r="AX273" s="116">
        <f t="shared" si="148"/>
        <v>0</v>
      </c>
      <c r="AY273" s="116">
        <f t="shared" si="149"/>
        <v>0</v>
      </c>
      <c r="AZ273" s="116">
        <f t="shared" si="150"/>
        <v>0</v>
      </c>
      <c r="BA273" s="116">
        <f t="shared" si="151"/>
        <v>0</v>
      </c>
      <c r="BB273" s="116">
        <f t="shared" si="152"/>
        <v>0</v>
      </c>
      <c r="BC273" s="116">
        <f t="shared" si="153"/>
        <v>0</v>
      </c>
      <c r="BD273" s="116">
        <f t="shared" si="154"/>
        <v>0</v>
      </c>
      <c r="BE273" s="116">
        <f t="shared" si="155"/>
        <v>0</v>
      </c>
      <c r="BF273" s="116">
        <f t="shared" si="156"/>
        <v>0</v>
      </c>
      <c r="BG273" s="116">
        <f t="shared" si="157"/>
        <v>0</v>
      </c>
      <c r="BH273" s="116">
        <f t="shared" si="158"/>
        <v>0</v>
      </c>
      <c r="BI273" s="116">
        <f t="shared" si="159"/>
        <v>0</v>
      </c>
      <c r="BJ273" s="116">
        <f t="shared" si="160"/>
        <v>0</v>
      </c>
      <c r="BK273" s="116">
        <f t="shared" si="161"/>
        <v>0</v>
      </c>
      <c r="BL273" s="116">
        <f t="shared" si="162"/>
        <v>0</v>
      </c>
      <c r="BM273" s="116">
        <f t="shared" si="163"/>
        <v>0</v>
      </c>
      <c r="BN273" s="116">
        <f t="shared" si="164"/>
        <v>0</v>
      </c>
      <c r="BO273" s="116">
        <f t="shared" si="165"/>
        <v>0</v>
      </c>
      <c r="BP273" s="116">
        <f t="shared" si="166"/>
        <v>0</v>
      </c>
      <c r="BQ273" s="116">
        <f t="shared" si="167"/>
        <v>0</v>
      </c>
      <c r="BR273" s="116">
        <f t="shared" si="168"/>
        <v>0</v>
      </c>
      <c r="BS273" s="116">
        <f t="shared" si="169"/>
        <v>0</v>
      </c>
    </row>
    <row r="274" spans="6:71">
      <c r="F274" s="109"/>
      <c r="J274" s="110" t="str">
        <f t="shared" si="145"/>
        <v>Transferts</v>
      </c>
      <c r="K274" s="116">
        <f>IF(MONTH($B274)=1,IF($G274=Paramètres!F$22,$D274,0),0)</f>
        <v>0</v>
      </c>
      <c r="L274" s="116">
        <f>IF(MONTH($B274)=2,IF($G274=Paramètres!$F$22,$D274,0),0)</f>
        <v>0</v>
      </c>
      <c r="M274" s="116">
        <f>IF(MONTH($B274)=3,IF($G274=Paramètres!$F$22,$D274,0),0)</f>
        <v>0</v>
      </c>
      <c r="N274" s="116">
        <f>IF(MONTH($B274)=4,IF($G274=Paramètres!$F$22,$D274,0),0)</f>
        <v>0</v>
      </c>
      <c r="O274" s="116">
        <f>IF(MONTH($B274)=5,IF($G274=Paramètres!$F$22,$D274,0),0)</f>
        <v>0</v>
      </c>
      <c r="P274" s="116">
        <f>IF(MONTH($B274)=6,IF($G274=Paramètres!$F$22,$D274,0),0)</f>
        <v>0</v>
      </c>
      <c r="Q274" s="116">
        <f>IF(MONTH($B274)=9,IF($G274=Paramètres!$F$22,$D274,0),0)</f>
        <v>0</v>
      </c>
      <c r="R274" s="116">
        <f>IF(MONTH($B274)=10,IF($G274=Paramètres!$F$22,$D274,0),0)</f>
        <v>0</v>
      </c>
      <c r="S274" s="116">
        <f>IF(MONTH($B274)=11,IF($G274=Paramètres!$F$22,$D274,0),0)</f>
        <v>0</v>
      </c>
      <c r="T274" s="116">
        <f>IF(MONTH($B274)=30,IF($G274=Paramètres!$F$22,$D274,0),0)</f>
        <v>0</v>
      </c>
      <c r="U274" s="116">
        <f>IF(MONTH($A274)=11,IF($G274=Paramètres!$D$22,$D274,0),0)</f>
        <v>0</v>
      </c>
      <c r="V274" s="116">
        <f>IF(MONTH($A274)=12,IF($G274=Paramètres!$D$22,$D274,0),0)</f>
        <v>0</v>
      </c>
      <c r="W274" s="116">
        <f>IF(MONTH($A274)=2,IF($G274=Paramètres!$D$22,$D274,0),0)</f>
        <v>0</v>
      </c>
      <c r="X274" s="116">
        <f>IF(MONTH($A274)=4,IF($G274=Paramètres!$D$22,$D274,0),0)</f>
        <v>0</v>
      </c>
      <c r="Y274" s="116">
        <f>IF($G274=Paramètres!D$21,$D274,0)</f>
        <v>0</v>
      </c>
      <c r="Z274" s="116">
        <f>IF($G274=Paramètres!D$24,$D274,0)</f>
        <v>0</v>
      </c>
      <c r="AA274" s="116">
        <f>IF($G274=Paramètres!D$23,$D274,0)</f>
        <v>0</v>
      </c>
      <c r="AB274" s="116">
        <f>IF($G274=Paramètres!D$25,$D274,0)</f>
        <v>0</v>
      </c>
      <c r="AC274" s="116">
        <f>IF($G274=Paramètres!D$26,$D274,0)</f>
        <v>0</v>
      </c>
      <c r="AD274" s="116">
        <f>IF($G274=Paramètres!D$27,$D274,0)</f>
        <v>0</v>
      </c>
      <c r="AE274" s="116">
        <f>IF($G274=Paramètres!D$28,$D274,0)</f>
        <v>0</v>
      </c>
      <c r="AF274" s="116">
        <f>IF($G274=Paramètres!D$29,$D274,0)</f>
        <v>0</v>
      </c>
      <c r="AG274" s="116">
        <f>IF($G274=Paramètres!E$21,$D274,0)</f>
        <v>0</v>
      </c>
      <c r="AH274" s="116">
        <f>IF($G274=Paramètres!E$22,$D274,0)</f>
        <v>0</v>
      </c>
      <c r="AI274" s="116">
        <f>IF($G274=Paramètres!E$23,$D274,0)</f>
        <v>0</v>
      </c>
      <c r="AJ274" s="116">
        <f>IF($G274=Paramètres!E$24,$D274,0)</f>
        <v>0</v>
      </c>
      <c r="AK274" s="116">
        <f>IF($G274=Paramètres!E$25,$D274,0)</f>
        <v>0</v>
      </c>
      <c r="AL274" s="116">
        <f>IF($G274=Paramètres!F$21,$D274,0)</f>
        <v>0</v>
      </c>
      <c r="AM274" s="116">
        <f>IF($G274=Paramètres!F$22,$D274,0)</f>
        <v>0</v>
      </c>
      <c r="AN274" s="116">
        <f>IF($G274=Paramètres!F$23,$D274,0)</f>
        <v>0</v>
      </c>
      <c r="AO274" s="116">
        <f>IF($G274=Paramètres!F$24,$D274,0)</f>
        <v>0</v>
      </c>
      <c r="AP274" s="116">
        <f t="shared" si="142"/>
        <v>0</v>
      </c>
      <c r="AQ274" s="116">
        <f t="shared" si="143"/>
        <v>0</v>
      </c>
      <c r="AR274" s="116">
        <f>IF($G274=Paramètres!I$21,$D274,0)</f>
        <v>0</v>
      </c>
      <c r="AS274" s="116">
        <f>IF($G274=Paramètres!I$22,$D274,0)</f>
        <v>0</v>
      </c>
      <c r="AT274" s="116">
        <f>IF($G274=Paramètres!I$23,$D274,0)</f>
        <v>0</v>
      </c>
      <c r="AU274" s="116">
        <f t="shared" si="144"/>
        <v>0</v>
      </c>
      <c r="AV274" s="116">
        <f t="shared" si="146"/>
        <v>0</v>
      </c>
      <c r="AW274" s="116">
        <f t="shared" si="147"/>
        <v>0</v>
      </c>
      <c r="AX274" s="116">
        <f t="shared" si="148"/>
        <v>0</v>
      </c>
      <c r="AY274" s="116">
        <f t="shared" si="149"/>
        <v>0</v>
      </c>
      <c r="AZ274" s="116">
        <f t="shared" si="150"/>
        <v>0</v>
      </c>
      <c r="BA274" s="116">
        <f t="shared" si="151"/>
        <v>0</v>
      </c>
      <c r="BB274" s="116">
        <f t="shared" si="152"/>
        <v>0</v>
      </c>
      <c r="BC274" s="116">
        <f t="shared" si="153"/>
        <v>0</v>
      </c>
      <c r="BD274" s="116">
        <f t="shared" si="154"/>
        <v>0</v>
      </c>
      <c r="BE274" s="116">
        <f t="shared" si="155"/>
        <v>0</v>
      </c>
      <c r="BF274" s="116">
        <f t="shared" si="156"/>
        <v>0</v>
      </c>
      <c r="BG274" s="116">
        <f t="shared" si="157"/>
        <v>0</v>
      </c>
      <c r="BH274" s="116">
        <f t="shared" si="158"/>
        <v>0</v>
      </c>
      <c r="BI274" s="116">
        <f t="shared" si="159"/>
        <v>0</v>
      </c>
      <c r="BJ274" s="116">
        <f t="shared" si="160"/>
        <v>0</v>
      </c>
      <c r="BK274" s="116">
        <f t="shared" si="161"/>
        <v>0</v>
      </c>
      <c r="BL274" s="116">
        <f t="shared" si="162"/>
        <v>0</v>
      </c>
      <c r="BM274" s="116">
        <f t="shared" si="163"/>
        <v>0</v>
      </c>
      <c r="BN274" s="116">
        <f t="shared" si="164"/>
        <v>0</v>
      </c>
      <c r="BO274" s="116">
        <f t="shared" si="165"/>
        <v>0</v>
      </c>
      <c r="BP274" s="116">
        <f t="shared" si="166"/>
        <v>0</v>
      </c>
      <c r="BQ274" s="116">
        <f t="shared" si="167"/>
        <v>0</v>
      </c>
      <c r="BR274" s="116">
        <f t="shared" si="168"/>
        <v>0</v>
      </c>
      <c r="BS274" s="116">
        <f t="shared" si="169"/>
        <v>0</v>
      </c>
    </row>
    <row r="275" spans="6:71">
      <c r="F275" s="109"/>
      <c r="J275" s="110" t="str">
        <f t="shared" si="145"/>
        <v>Transferts</v>
      </c>
      <c r="K275" s="116">
        <f>IF(MONTH($B275)=1,IF($G275=Paramètres!F$22,$D275,0),0)</f>
        <v>0</v>
      </c>
      <c r="L275" s="116">
        <f>IF(MONTH($B275)=2,IF($G275=Paramètres!$F$22,$D275,0),0)</f>
        <v>0</v>
      </c>
      <c r="M275" s="116">
        <f>IF(MONTH($B275)=3,IF($G275=Paramètres!$F$22,$D275,0),0)</f>
        <v>0</v>
      </c>
      <c r="N275" s="116">
        <f>IF(MONTH($B275)=4,IF($G275=Paramètres!$F$22,$D275,0),0)</f>
        <v>0</v>
      </c>
      <c r="O275" s="116">
        <f>IF(MONTH($B275)=5,IF($G275=Paramètres!$F$22,$D275,0),0)</f>
        <v>0</v>
      </c>
      <c r="P275" s="116">
        <f>IF(MONTH($B275)=6,IF($G275=Paramètres!$F$22,$D275,0),0)</f>
        <v>0</v>
      </c>
      <c r="Q275" s="116">
        <f>IF(MONTH($B275)=9,IF($G275=Paramètres!$F$22,$D275,0),0)</f>
        <v>0</v>
      </c>
      <c r="R275" s="116">
        <f>IF(MONTH($B275)=10,IF($G275=Paramètres!$F$22,$D275,0),0)</f>
        <v>0</v>
      </c>
      <c r="S275" s="116">
        <f>IF(MONTH($B275)=11,IF($G275=Paramètres!$F$22,$D275,0),0)</f>
        <v>0</v>
      </c>
      <c r="T275" s="116">
        <f>IF(MONTH($B275)=30,IF($G275=Paramètres!$F$22,$D275,0),0)</f>
        <v>0</v>
      </c>
      <c r="U275" s="116">
        <f>IF(MONTH($A275)=11,IF($G275=Paramètres!$D$22,$D275,0),0)</f>
        <v>0</v>
      </c>
      <c r="V275" s="116">
        <f>IF(MONTH($A275)=12,IF($G275=Paramètres!$D$22,$D275,0),0)</f>
        <v>0</v>
      </c>
      <c r="W275" s="116">
        <f>IF(MONTH($A275)=2,IF($G275=Paramètres!$D$22,$D275,0),0)</f>
        <v>0</v>
      </c>
      <c r="X275" s="116">
        <f>IF(MONTH($A275)=4,IF($G275=Paramètres!$D$22,$D275,0),0)</f>
        <v>0</v>
      </c>
      <c r="Y275" s="116">
        <f>IF($G275=Paramètres!D$21,$D275,0)</f>
        <v>0</v>
      </c>
      <c r="Z275" s="116">
        <f>IF($G275=Paramètres!D$24,$D275,0)</f>
        <v>0</v>
      </c>
      <c r="AA275" s="116">
        <f>IF($G275=Paramètres!D$23,$D275,0)</f>
        <v>0</v>
      </c>
      <c r="AB275" s="116">
        <f>IF($G275=Paramètres!D$25,$D275,0)</f>
        <v>0</v>
      </c>
      <c r="AC275" s="116">
        <f>IF($G275=Paramètres!D$26,$D275,0)</f>
        <v>0</v>
      </c>
      <c r="AD275" s="116">
        <f>IF($G275=Paramètres!D$27,$D275,0)</f>
        <v>0</v>
      </c>
      <c r="AE275" s="116">
        <f>IF($G275=Paramètres!D$28,$D275,0)</f>
        <v>0</v>
      </c>
      <c r="AF275" s="116">
        <f>IF($G275=Paramètres!D$29,$D275,0)</f>
        <v>0</v>
      </c>
      <c r="AG275" s="116">
        <f>IF($G275=Paramètres!E$21,$D275,0)</f>
        <v>0</v>
      </c>
      <c r="AH275" s="116">
        <f>IF($G275=Paramètres!E$22,$D275,0)</f>
        <v>0</v>
      </c>
      <c r="AI275" s="116">
        <f>IF($G275=Paramètres!E$23,$D275,0)</f>
        <v>0</v>
      </c>
      <c r="AJ275" s="116">
        <f>IF($G275=Paramètres!E$24,$D275,0)</f>
        <v>0</v>
      </c>
      <c r="AK275" s="116">
        <f>IF($G275=Paramètres!E$25,$D275,0)</f>
        <v>0</v>
      </c>
      <c r="AL275" s="116">
        <f>IF($G275=Paramètres!F$21,$D275,0)</f>
        <v>0</v>
      </c>
      <c r="AM275" s="116">
        <f>IF($G275=Paramètres!F$22,$D275,0)</f>
        <v>0</v>
      </c>
      <c r="AN275" s="116">
        <f>IF($G275=Paramètres!F$23,$D275,0)</f>
        <v>0</v>
      </c>
      <c r="AO275" s="116">
        <f>IF($G275=Paramètres!F$24,$D275,0)</f>
        <v>0</v>
      </c>
      <c r="AP275" s="116">
        <f t="shared" si="142"/>
        <v>0</v>
      </c>
      <c r="AQ275" s="116">
        <f t="shared" si="143"/>
        <v>0</v>
      </c>
      <c r="AR275" s="116">
        <f>IF($G275=Paramètres!I$21,$D275,0)</f>
        <v>0</v>
      </c>
      <c r="AS275" s="116">
        <f>IF($G275=Paramètres!I$22,$D275,0)</f>
        <v>0</v>
      </c>
      <c r="AT275" s="116">
        <f>IF($G275=Paramètres!I$23,$D275,0)</f>
        <v>0</v>
      </c>
      <c r="AU275" s="116">
        <f t="shared" si="144"/>
        <v>0</v>
      </c>
      <c r="AV275" s="116">
        <f t="shared" si="146"/>
        <v>0</v>
      </c>
      <c r="AW275" s="116">
        <f t="shared" si="147"/>
        <v>0</v>
      </c>
      <c r="AX275" s="116">
        <f t="shared" si="148"/>
        <v>0</v>
      </c>
      <c r="AY275" s="116">
        <f t="shared" si="149"/>
        <v>0</v>
      </c>
      <c r="AZ275" s="116">
        <f t="shared" si="150"/>
        <v>0</v>
      </c>
      <c r="BA275" s="116">
        <f t="shared" si="151"/>
        <v>0</v>
      </c>
      <c r="BB275" s="116">
        <f t="shared" si="152"/>
        <v>0</v>
      </c>
      <c r="BC275" s="116">
        <f t="shared" si="153"/>
        <v>0</v>
      </c>
      <c r="BD275" s="116">
        <f t="shared" si="154"/>
        <v>0</v>
      </c>
      <c r="BE275" s="116">
        <f t="shared" si="155"/>
        <v>0</v>
      </c>
      <c r="BF275" s="116">
        <f t="shared" si="156"/>
        <v>0</v>
      </c>
      <c r="BG275" s="116">
        <f t="shared" si="157"/>
        <v>0</v>
      </c>
      <c r="BH275" s="116">
        <f t="shared" si="158"/>
        <v>0</v>
      </c>
      <c r="BI275" s="116">
        <f t="shared" si="159"/>
        <v>0</v>
      </c>
      <c r="BJ275" s="116">
        <f t="shared" si="160"/>
        <v>0</v>
      </c>
      <c r="BK275" s="116">
        <f t="shared" si="161"/>
        <v>0</v>
      </c>
      <c r="BL275" s="116">
        <f t="shared" si="162"/>
        <v>0</v>
      </c>
      <c r="BM275" s="116">
        <f t="shared" si="163"/>
        <v>0</v>
      </c>
      <c r="BN275" s="116">
        <f t="shared" si="164"/>
        <v>0</v>
      </c>
      <c r="BO275" s="116">
        <f t="shared" si="165"/>
        <v>0</v>
      </c>
      <c r="BP275" s="116">
        <f t="shared" si="166"/>
        <v>0</v>
      </c>
      <c r="BQ275" s="116">
        <f t="shared" si="167"/>
        <v>0</v>
      </c>
      <c r="BR275" s="116">
        <f t="shared" si="168"/>
        <v>0</v>
      </c>
      <c r="BS275" s="116">
        <f t="shared" si="169"/>
        <v>0</v>
      </c>
    </row>
    <row r="276" spans="6:71">
      <c r="F276" s="109"/>
      <c r="J276" s="110" t="str">
        <f t="shared" si="145"/>
        <v>Transferts</v>
      </c>
      <c r="K276" s="116">
        <f>IF(MONTH($B276)=1,IF($G276=Paramètres!F$22,$D276,0),0)</f>
        <v>0</v>
      </c>
      <c r="L276" s="116">
        <f>IF(MONTH($B276)=2,IF($G276=Paramètres!$F$22,$D276,0),0)</f>
        <v>0</v>
      </c>
      <c r="M276" s="116">
        <f>IF(MONTH($B276)=3,IF($G276=Paramètres!$F$22,$D276,0),0)</f>
        <v>0</v>
      </c>
      <c r="N276" s="116">
        <f>IF(MONTH($B276)=4,IF($G276=Paramètres!$F$22,$D276,0),0)</f>
        <v>0</v>
      </c>
      <c r="O276" s="116">
        <f>IF(MONTH($B276)=5,IF($G276=Paramètres!$F$22,$D276,0),0)</f>
        <v>0</v>
      </c>
      <c r="P276" s="116">
        <f>IF(MONTH($B276)=6,IF($G276=Paramètres!$F$22,$D276,0),0)</f>
        <v>0</v>
      </c>
      <c r="Q276" s="116">
        <f>IF(MONTH($B276)=9,IF($G276=Paramètres!$F$22,$D276,0),0)</f>
        <v>0</v>
      </c>
      <c r="R276" s="116">
        <f>IF(MONTH($B276)=10,IF($G276=Paramètres!$F$22,$D276,0),0)</f>
        <v>0</v>
      </c>
      <c r="S276" s="116">
        <f>IF(MONTH($B276)=11,IF($G276=Paramètres!$F$22,$D276,0),0)</f>
        <v>0</v>
      </c>
      <c r="T276" s="116">
        <f>IF(MONTH($B276)=30,IF($G276=Paramètres!$F$22,$D276,0),0)</f>
        <v>0</v>
      </c>
      <c r="U276" s="116">
        <f>IF(MONTH($A276)=11,IF($G276=Paramètres!$D$22,$D276,0),0)</f>
        <v>0</v>
      </c>
      <c r="V276" s="116">
        <f>IF(MONTH($A276)=12,IF($G276=Paramètres!$D$22,$D276,0),0)</f>
        <v>0</v>
      </c>
      <c r="W276" s="116">
        <f>IF(MONTH($A276)=2,IF($G276=Paramètres!$D$22,$D276,0),0)</f>
        <v>0</v>
      </c>
      <c r="X276" s="116">
        <f>IF(MONTH($A276)=4,IF($G276=Paramètres!$D$22,$D276,0),0)</f>
        <v>0</v>
      </c>
      <c r="Y276" s="116">
        <f>IF($G276=Paramètres!D$21,$D276,0)</f>
        <v>0</v>
      </c>
      <c r="Z276" s="116">
        <f>IF($G276=Paramètres!D$24,$D276,0)</f>
        <v>0</v>
      </c>
      <c r="AA276" s="116">
        <f>IF($G276=Paramètres!D$23,$D276,0)</f>
        <v>0</v>
      </c>
      <c r="AB276" s="116">
        <f>IF($G276=Paramètres!D$25,$D276,0)</f>
        <v>0</v>
      </c>
      <c r="AC276" s="116">
        <f>IF($G276=Paramètres!D$26,$D276,0)</f>
        <v>0</v>
      </c>
      <c r="AD276" s="116">
        <f>IF($G276=Paramètres!D$27,$D276,0)</f>
        <v>0</v>
      </c>
      <c r="AE276" s="116">
        <f>IF($G276=Paramètres!D$28,$D276,0)</f>
        <v>0</v>
      </c>
      <c r="AF276" s="116">
        <f>IF($G276=Paramètres!D$29,$D276,0)</f>
        <v>0</v>
      </c>
      <c r="AG276" s="116">
        <f>IF($G276=Paramètres!E$21,$D276,0)</f>
        <v>0</v>
      </c>
      <c r="AH276" s="116">
        <f>IF($G276=Paramètres!E$22,$D276,0)</f>
        <v>0</v>
      </c>
      <c r="AI276" s="116">
        <f>IF($G276=Paramètres!E$23,$D276,0)</f>
        <v>0</v>
      </c>
      <c r="AJ276" s="116">
        <f>IF($G276=Paramètres!E$24,$D276,0)</f>
        <v>0</v>
      </c>
      <c r="AK276" s="116">
        <f>IF($G276=Paramètres!E$25,$D276,0)</f>
        <v>0</v>
      </c>
      <c r="AL276" s="116">
        <f>IF($G276=Paramètres!F$21,$D276,0)</f>
        <v>0</v>
      </c>
      <c r="AM276" s="116">
        <f>IF($G276=Paramètres!F$22,$D276,0)</f>
        <v>0</v>
      </c>
      <c r="AN276" s="116">
        <f>IF($G276=Paramètres!F$23,$D276,0)</f>
        <v>0</v>
      </c>
      <c r="AO276" s="116">
        <f>IF($G276=Paramètres!F$24,$D276,0)</f>
        <v>0</v>
      </c>
      <c r="AP276" s="116">
        <f t="shared" si="142"/>
        <v>0</v>
      </c>
      <c r="AQ276" s="116">
        <f t="shared" si="143"/>
        <v>0</v>
      </c>
      <c r="AR276" s="116">
        <f>IF($G276=Paramètres!I$21,$D276,0)</f>
        <v>0</v>
      </c>
      <c r="AS276" s="116">
        <f>IF($G276=Paramètres!I$22,$D276,0)</f>
        <v>0</v>
      </c>
      <c r="AT276" s="116">
        <f>IF($G276=Paramètres!I$23,$D276,0)</f>
        <v>0</v>
      </c>
      <c r="AU276" s="116">
        <f t="shared" si="144"/>
        <v>0</v>
      </c>
      <c r="AV276" s="116">
        <f t="shared" si="146"/>
        <v>0</v>
      </c>
      <c r="AW276" s="116">
        <f t="shared" si="147"/>
        <v>0</v>
      </c>
      <c r="AX276" s="116">
        <f t="shared" si="148"/>
        <v>0</v>
      </c>
      <c r="AY276" s="116">
        <f t="shared" si="149"/>
        <v>0</v>
      </c>
      <c r="AZ276" s="116">
        <f t="shared" si="150"/>
        <v>0</v>
      </c>
      <c r="BA276" s="116">
        <f t="shared" si="151"/>
        <v>0</v>
      </c>
      <c r="BB276" s="116">
        <f t="shared" si="152"/>
        <v>0</v>
      </c>
      <c r="BC276" s="116">
        <f t="shared" si="153"/>
        <v>0</v>
      </c>
      <c r="BD276" s="116">
        <f t="shared" si="154"/>
        <v>0</v>
      </c>
      <c r="BE276" s="116">
        <f t="shared" si="155"/>
        <v>0</v>
      </c>
      <c r="BF276" s="116">
        <f t="shared" si="156"/>
        <v>0</v>
      </c>
      <c r="BG276" s="116">
        <f t="shared" si="157"/>
        <v>0</v>
      </c>
      <c r="BH276" s="116">
        <f t="shared" si="158"/>
        <v>0</v>
      </c>
      <c r="BI276" s="116">
        <f t="shared" si="159"/>
        <v>0</v>
      </c>
      <c r="BJ276" s="116">
        <f t="shared" si="160"/>
        <v>0</v>
      </c>
      <c r="BK276" s="116">
        <f t="shared" si="161"/>
        <v>0</v>
      </c>
      <c r="BL276" s="116">
        <f t="shared" si="162"/>
        <v>0</v>
      </c>
      <c r="BM276" s="116">
        <f t="shared" si="163"/>
        <v>0</v>
      </c>
      <c r="BN276" s="116">
        <f t="shared" si="164"/>
        <v>0</v>
      </c>
      <c r="BO276" s="116">
        <f t="shared" si="165"/>
        <v>0</v>
      </c>
      <c r="BP276" s="116">
        <f t="shared" si="166"/>
        <v>0</v>
      </c>
      <c r="BQ276" s="116">
        <f t="shared" si="167"/>
        <v>0</v>
      </c>
      <c r="BR276" s="116">
        <f t="shared" si="168"/>
        <v>0</v>
      </c>
      <c r="BS276" s="116">
        <f t="shared" si="169"/>
        <v>0</v>
      </c>
    </row>
    <row r="277" spans="6:71">
      <c r="F277" s="109"/>
      <c r="J277" s="110" t="str">
        <f t="shared" si="145"/>
        <v>Transferts</v>
      </c>
      <c r="K277" s="116">
        <f>IF(MONTH($B277)=1,IF($G277=Paramètres!F$22,$D277,0),0)</f>
        <v>0</v>
      </c>
      <c r="L277" s="116">
        <f>IF(MONTH($B277)=2,IF($G277=Paramètres!$F$22,$D277,0),0)</f>
        <v>0</v>
      </c>
      <c r="M277" s="116">
        <f>IF(MONTH($B277)=3,IF($G277=Paramètres!$F$22,$D277,0),0)</f>
        <v>0</v>
      </c>
      <c r="N277" s="116">
        <f>IF(MONTH($B277)=4,IF($G277=Paramètres!$F$22,$D277,0),0)</f>
        <v>0</v>
      </c>
      <c r="O277" s="116">
        <f>IF(MONTH($B277)=5,IF($G277=Paramètres!$F$22,$D277,0),0)</f>
        <v>0</v>
      </c>
      <c r="P277" s="116">
        <f>IF(MONTH($B277)=6,IF($G277=Paramètres!$F$22,$D277,0),0)</f>
        <v>0</v>
      </c>
      <c r="Q277" s="116">
        <f>IF(MONTH($B277)=9,IF($G277=Paramètres!$F$22,$D277,0),0)</f>
        <v>0</v>
      </c>
      <c r="R277" s="116">
        <f>IF(MONTH($B277)=10,IF($G277=Paramètres!$F$22,$D277,0),0)</f>
        <v>0</v>
      </c>
      <c r="S277" s="116">
        <f>IF(MONTH($B277)=11,IF($G277=Paramètres!$F$22,$D277,0),0)</f>
        <v>0</v>
      </c>
      <c r="T277" s="116">
        <f>IF(MONTH($B277)=30,IF($G277=Paramètres!$F$22,$D277,0),0)</f>
        <v>0</v>
      </c>
      <c r="U277" s="116">
        <f>IF(MONTH($A277)=11,IF($G277=Paramètres!$D$22,$D277,0),0)</f>
        <v>0</v>
      </c>
      <c r="V277" s="116">
        <f>IF(MONTH($A277)=12,IF($G277=Paramètres!$D$22,$D277,0),0)</f>
        <v>0</v>
      </c>
      <c r="W277" s="116">
        <f>IF(MONTH($A277)=2,IF($G277=Paramètres!$D$22,$D277,0),0)</f>
        <v>0</v>
      </c>
      <c r="X277" s="116">
        <f>IF(MONTH($A277)=4,IF($G277=Paramètres!$D$22,$D277,0),0)</f>
        <v>0</v>
      </c>
      <c r="Y277" s="116">
        <f>IF($G277=Paramètres!D$21,$D277,0)</f>
        <v>0</v>
      </c>
      <c r="Z277" s="116">
        <f>IF($G277=Paramètres!D$24,$D277,0)</f>
        <v>0</v>
      </c>
      <c r="AA277" s="116">
        <f>IF($G277=Paramètres!D$23,$D277,0)</f>
        <v>0</v>
      </c>
      <c r="AB277" s="116">
        <f>IF($G277=Paramètres!D$25,$D277,0)</f>
        <v>0</v>
      </c>
      <c r="AC277" s="116">
        <f>IF($G277=Paramètres!D$26,$D277,0)</f>
        <v>0</v>
      </c>
      <c r="AD277" s="116">
        <f>IF($G277=Paramètres!D$27,$D277,0)</f>
        <v>0</v>
      </c>
      <c r="AE277" s="116">
        <f>IF($G277=Paramètres!D$28,$D277,0)</f>
        <v>0</v>
      </c>
      <c r="AF277" s="116">
        <f>IF($G277=Paramètres!D$29,$D277,0)</f>
        <v>0</v>
      </c>
      <c r="AG277" s="116">
        <f>IF($G277=Paramètres!E$21,$D277,0)</f>
        <v>0</v>
      </c>
      <c r="AH277" s="116">
        <f>IF($G277=Paramètres!E$22,$D277,0)</f>
        <v>0</v>
      </c>
      <c r="AI277" s="116">
        <f>IF($G277=Paramètres!E$23,$D277,0)</f>
        <v>0</v>
      </c>
      <c r="AJ277" s="116">
        <f>IF($G277=Paramètres!E$24,$D277,0)</f>
        <v>0</v>
      </c>
      <c r="AK277" s="116">
        <f>IF($G277=Paramètres!E$25,$D277,0)</f>
        <v>0</v>
      </c>
      <c r="AL277" s="116">
        <f>IF($G277=Paramètres!F$21,$D277,0)</f>
        <v>0</v>
      </c>
      <c r="AM277" s="116">
        <f>IF($G277=Paramètres!F$22,$D277,0)</f>
        <v>0</v>
      </c>
      <c r="AN277" s="116">
        <f>IF($G277=Paramètres!F$23,$D277,0)</f>
        <v>0</v>
      </c>
      <c r="AO277" s="116">
        <f>IF($G277=Paramètres!F$24,$D277,0)</f>
        <v>0</v>
      </c>
      <c r="AP277" s="116">
        <f t="shared" si="142"/>
        <v>0</v>
      </c>
      <c r="AQ277" s="116">
        <f t="shared" si="143"/>
        <v>0</v>
      </c>
      <c r="AR277" s="116">
        <f>IF($G277=Paramètres!I$21,$D277,0)</f>
        <v>0</v>
      </c>
      <c r="AS277" s="116">
        <f>IF($G277=Paramètres!I$22,$D277,0)</f>
        <v>0</v>
      </c>
      <c r="AT277" s="116">
        <f>IF($G277=Paramètres!I$23,$D277,0)</f>
        <v>0</v>
      </c>
      <c r="AU277" s="116">
        <f t="shared" si="144"/>
        <v>0</v>
      </c>
      <c r="AV277" s="116">
        <f t="shared" si="146"/>
        <v>0</v>
      </c>
      <c r="AW277" s="116">
        <f t="shared" si="147"/>
        <v>0</v>
      </c>
      <c r="AX277" s="116">
        <f t="shared" si="148"/>
        <v>0</v>
      </c>
      <c r="AY277" s="116">
        <f t="shared" si="149"/>
        <v>0</v>
      </c>
      <c r="AZ277" s="116">
        <f t="shared" si="150"/>
        <v>0</v>
      </c>
      <c r="BA277" s="116">
        <f t="shared" si="151"/>
        <v>0</v>
      </c>
      <c r="BB277" s="116">
        <f t="shared" si="152"/>
        <v>0</v>
      </c>
      <c r="BC277" s="116">
        <f t="shared" si="153"/>
        <v>0</v>
      </c>
      <c r="BD277" s="116">
        <f t="shared" si="154"/>
        <v>0</v>
      </c>
      <c r="BE277" s="116">
        <f t="shared" si="155"/>
        <v>0</v>
      </c>
      <c r="BF277" s="116">
        <f t="shared" si="156"/>
        <v>0</v>
      </c>
      <c r="BG277" s="116">
        <f t="shared" si="157"/>
        <v>0</v>
      </c>
      <c r="BH277" s="116">
        <f t="shared" si="158"/>
        <v>0</v>
      </c>
      <c r="BI277" s="116">
        <f t="shared" si="159"/>
        <v>0</v>
      </c>
      <c r="BJ277" s="116">
        <f t="shared" si="160"/>
        <v>0</v>
      </c>
      <c r="BK277" s="116">
        <f t="shared" si="161"/>
        <v>0</v>
      </c>
      <c r="BL277" s="116">
        <f t="shared" si="162"/>
        <v>0</v>
      </c>
      <c r="BM277" s="116">
        <f t="shared" si="163"/>
        <v>0</v>
      </c>
      <c r="BN277" s="116">
        <f t="shared" si="164"/>
        <v>0</v>
      </c>
      <c r="BO277" s="116">
        <f t="shared" si="165"/>
        <v>0</v>
      </c>
      <c r="BP277" s="116">
        <f t="shared" si="166"/>
        <v>0</v>
      </c>
      <c r="BQ277" s="116">
        <f t="shared" si="167"/>
        <v>0</v>
      </c>
      <c r="BR277" s="116">
        <f t="shared" si="168"/>
        <v>0</v>
      </c>
      <c r="BS277" s="116">
        <f t="shared" si="169"/>
        <v>0</v>
      </c>
    </row>
    <row r="278" spans="6:71">
      <c r="F278" s="109"/>
      <c r="J278" s="110" t="str">
        <f t="shared" si="145"/>
        <v>Transferts</v>
      </c>
      <c r="K278" s="116">
        <f>IF(MONTH($B278)=1,IF($G278=Paramètres!F$22,$D278,0),0)</f>
        <v>0</v>
      </c>
      <c r="L278" s="116">
        <f>IF(MONTH($B278)=2,IF($G278=Paramètres!$F$22,$D278,0),0)</f>
        <v>0</v>
      </c>
      <c r="M278" s="116">
        <f>IF(MONTH($B278)=3,IF($G278=Paramètres!$F$22,$D278,0),0)</f>
        <v>0</v>
      </c>
      <c r="N278" s="116">
        <f>IF(MONTH($B278)=4,IF($G278=Paramètres!$F$22,$D278,0),0)</f>
        <v>0</v>
      </c>
      <c r="O278" s="116">
        <f>IF(MONTH($B278)=5,IF($G278=Paramètres!$F$22,$D278,0),0)</f>
        <v>0</v>
      </c>
      <c r="P278" s="116">
        <f>IF(MONTH($B278)=6,IF($G278=Paramètres!$F$22,$D278,0),0)</f>
        <v>0</v>
      </c>
      <c r="Q278" s="116">
        <f>IF(MONTH($B278)=9,IF($G278=Paramètres!$F$22,$D278,0),0)</f>
        <v>0</v>
      </c>
      <c r="R278" s="116">
        <f>IF(MONTH($B278)=10,IF($G278=Paramètres!$F$22,$D278,0),0)</f>
        <v>0</v>
      </c>
      <c r="S278" s="116">
        <f>IF(MONTH($B278)=11,IF($G278=Paramètres!$F$22,$D278,0),0)</f>
        <v>0</v>
      </c>
      <c r="T278" s="116">
        <f>IF(MONTH($B278)=30,IF($G278=Paramètres!$F$22,$D278,0),0)</f>
        <v>0</v>
      </c>
      <c r="U278" s="116">
        <f>IF(MONTH($A278)=11,IF($G278=Paramètres!$D$22,$D278,0),0)</f>
        <v>0</v>
      </c>
      <c r="V278" s="116">
        <f>IF(MONTH($A278)=12,IF($G278=Paramètres!$D$22,$D278,0),0)</f>
        <v>0</v>
      </c>
      <c r="W278" s="116">
        <f>IF(MONTH($A278)=2,IF($G278=Paramètres!$D$22,$D278,0),0)</f>
        <v>0</v>
      </c>
      <c r="X278" s="116">
        <f>IF(MONTH($A278)=4,IF($G278=Paramètres!$D$22,$D278,0),0)</f>
        <v>0</v>
      </c>
      <c r="Y278" s="116">
        <f>IF($G278=Paramètres!D$21,$D278,0)</f>
        <v>0</v>
      </c>
      <c r="Z278" s="116">
        <f>IF($G278=Paramètres!D$24,$D278,0)</f>
        <v>0</v>
      </c>
      <c r="AA278" s="116">
        <f>IF($G278=Paramètres!D$23,$D278,0)</f>
        <v>0</v>
      </c>
      <c r="AB278" s="116">
        <f>IF($G278=Paramètres!D$25,$D278,0)</f>
        <v>0</v>
      </c>
      <c r="AC278" s="116">
        <f>IF($G278=Paramètres!D$26,$D278,0)</f>
        <v>0</v>
      </c>
      <c r="AD278" s="116">
        <f>IF($G278=Paramètres!D$27,$D278,0)</f>
        <v>0</v>
      </c>
      <c r="AE278" s="116">
        <f>IF($G278=Paramètres!D$28,$D278,0)</f>
        <v>0</v>
      </c>
      <c r="AF278" s="116">
        <f>IF($G278=Paramètres!D$29,$D278,0)</f>
        <v>0</v>
      </c>
      <c r="AG278" s="116">
        <f>IF($G278=Paramètres!E$21,$D278,0)</f>
        <v>0</v>
      </c>
      <c r="AH278" s="116">
        <f>IF($G278=Paramètres!E$22,$D278,0)</f>
        <v>0</v>
      </c>
      <c r="AI278" s="116">
        <f>IF($G278=Paramètres!E$23,$D278,0)</f>
        <v>0</v>
      </c>
      <c r="AJ278" s="116">
        <f>IF($G278=Paramètres!E$24,$D278,0)</f>
        <v>0</v>
      </c>
      <c r="AK278" s="116">
        <f>IF($G278=Paramètres!E$25,$D278,0)</f>
        <v>0</v>
      </c>
      <c r="AL278" s="116">
        <f>IF($G278=Paramètres!F$21,$D278,0)</f>
        <v>0</v>
      </c>
      <c r="AM278" s="116">
        <f>IF($G278=Paramètres!F$22,$D278,0)</f>
        <v>0</v>
      </c>
      <c r="AN278" s="116">
        <f>IF($G278=Paramètres!F$23,$D278,0)</f>
        <v>0</v>
      </c>
      <c r="AO278" s="116">
        <f>IF($G278=Paramètres!F$24,$D278,0)</f>
        <v>0</v>
      </c>
      <c r="AP278" s="116">
        <f t="shared" si="142"/>
        <v>0</v>
      </c>
      <c r="AQ278" s="116">
        <f t="shared" si="143"/>
        <v>0</v>
      </c>
      <c r="AR278" s="116">
        <f>IF($G278=Paramètres!I$21,$D278,0)</f>
        <v>0</v>
      </c>
      <c r="AS278" s="116">
        <f>IF($G278=Paramètres!I$22,$D278,0)</f>
        <v>0</v>
      </c>
      <c r="AT278" s="116">
        <f>IF($G278=Paramètres!I$23,$D278,0)</f>
        <v>0</v>
      </c>
      <c r="AU278" s="116">
        <f t="shared" si="144"/>
        <v>0</v>
      </c>
      <c r="AV278" s="116">
        <f t="shared" si="146"/>
        <v>0</v>
      </c>
      <c r="AW278" s="116">
        <f t="shared" si="147"/>
        <v>0</v>
      </c>
      <c r="AX278" s="116">
        <f t="shared" si="148"/>
        <v>0</v>
      </c>
      <c r="AY278" s="116">
        <f t="shared" si="149"/>
        <v>0</v>
      </c>
      <c r="AZ278" s="116">
        <f t="shared" si="150"/>
        <v>0</v>
      </c>
      <c r="BA278" s="116">
        <f t="shared" si="151"/>
        <v>0</v>
      </c>
      <c r="BB278" s="116">
        <f t="shared" si="152"/>
        <v>0</v>
      </c>
      <c r="BC278" s="116">
        <f t="shared" si="153"/>
        <v>0</v>
      </c>
      <c r="BD278" s="116">
        <f t="shared" si="154"/>
        <v>0</v>
      </c>
      <c r="BE278" s="116">
        <f t="shared" si="155"/>
        <v>0</v>
      </c>
      <c r="BF278" s="116">
        <f t="shared" si="156"/>
        <v>0</v>
      </c>
      <c r="BG278" s="116">
        <f t="shared" si="157"/>
        <v>0</v>
      </c>
      <c r="BH278" s="116">
        <f t="shared" si="158"/>
        <v>0</v>
      </c>
      <c r="BI278" s="116">
        <f t="shared" si="159"/>
        <v>0</v>
      </c>
      <c r="BJ278" s="116">
        <f t="shared" si="160"/>
        <v>0</v>
      </c>
      <c r="BK278" s="116">
        <f t="shared" si="161"/>
        <v>0</v>
      </c>
      <c r="BL278" s="116">
        <f t="shared" si="162"/>
        <v>0</v>
      </c>
      <c r="BM278" s="116">
        <f t="shared" si="163"/>
        <v>0</v>
      </c>
      <c r="BN278" s="116">
        <f t="shared" si="164"/>
        <v>0</v>
      </c>
      <c r="BO278" s="116">
        <f t="shared" si="165"/>
        <v>0</v>
      </c>
      <c r="BP278" s="116">
        <f t="shared" si="166"/>
        <v>0</v>
      </c>
      <c r="BQ278" s="116">
        <f t="shared" si="167"/>
        <v>0</v>
      </c>
      <c r="BR278" s="116">
        <f t="shared" si="168"/>
        <v>0</v>
      </c>
      <c r="BS278" s="116">
        <f t="shared" si="169"/>
        <v>0</v>
      </c>
    </row>
    <row r="279" spans="6:71">
      <c r="F279" s="109"/>
      <c r="J279" s="110" t="str">
        <f t="shared" si="145"/>
        <v>Transferts</v>
      </c>
      <c r="K279" s="116">
        <f>IF(MONTH($B279)=1,IF($G279=Paramètres!F$22,$D279,0),0)</f>
        <v>0</v>
      </c>
      <c r="L279" s="116">
        <f>IF(MONTH($B279)=2,IF($G279=Paramètres!$F$22,$D279,0),0)</f>
        <v>0</v>
      </c>
      <c r="M279" s="116">
        <f>IF(MONTH($B279)=3,IF($G279=Paramètres!$F$22,$D279,0),0)</f>
        <v>0</v>
      </c>
      <c r="N279" s="116">
        <f>IF(MONTH($B279)=4,IF($G279=Paramètres!$F$22,$D279,0),0)</f>
        <v>0</v>
      </c>
      <c r="O279" s="116">
        <f>IF(MONTH($B279)=5,IF($G279=Paramètres!$F$22,$D279,0),0)</f>
        <v>0</v>
      </c>
      <c r="P279" s="116">
        <f>IF(MONTH($B279)=6,IF($G279=Paramètres!$F$22,$D279,0),0)</f>
        <v>0</v>
      </c>
      <c r="Q279" s="116">
        <f>IF(MONTH($B279)=9,IF($G279=Paramètres!$F$22,$D279,0),0)</f>
        <v>0</v>
      </c>
      <c r="R279" s="116">
        <f>IF(MONTH($B279)=10,IF($G279=Paramètres!$F$22,$D279,0),0)</f>
        <v>0</v>
      </c>
      <c r="S279" s="116">
        <f>IF(MONTH($B279)=11,IF($G279=Paramètres!$F$22,$D279,0),0)</f>
        <v>0</v>
      </c>
      <c r="T279" s="116">
        <f>IF(MONTH($B279)=30,IF($G279=Paramètres!$F$22,$D279,0),0)</f>
        <v>0</v>
      </c>
      <c r="U279" s="116">
        <f>IF(MONTH($A279)=11,IF($G279=Paramètres!$D$22,$D279,0),0)</f>
        <v>0</v>
      </c>
      <c r="V279" s="116">
        <f>IF(MONTH($A279)=12,IF($G279=Paramètres!$D$22,$D279,0),0)</f>
        <v>0</v>
      </c>
      <c r="W279" s="116">
        <f>IF(MONTH($A279)=2,IF($G279=Paramètres!$D$22,$D279,0),0)</f>
        <v>0</v>
      </c>
      <c r="X279" s="116">
        <f>IF(MONTH($A279)=4,IF($G279=Paramètres!$D$22,$D279,0),0)</f>
        <v>0</v>
      </c>
      <c r="Y279" s="116">
        <f>IF($G279=Paramètres!D$21,$D279,0)</f>
        <v>0</v>
      </c>
      <c r="Z279" s="116">
        <f>IF($G279=Paramètres!D$24,$D279,0)</f>
        <v>0</v>
      </c>
      <c r="AA279" s="116">
        <f>IF($G279=Paramètres!D$23,$D279,0)</f>
        <v>0</v>
      </c>
      <c r="AB279" s="116">
        <f>IF($G279=Paramètres!D$25,$D279,0)</f>
        <v>0</v>
      </c>
      <c r="AC279" s="116">
        <f>IF($G279=Paramètres!D$26,$D279,0)</f>
        <v>0</v>
      </c>
      <c r="AD279" s="116">
        <f>IF($G279=Paramètres!D$27,$D279,0)</f>
        <v>0</v>
      </c>
      <c r="AE279" s="116">
        <f>IF($G279=Paramètres!D$28,$D279,0)</f>
        <v>0</v>
      </c>
      <c r="AF279" s="116">
        <f>IF($G279=Paramètres!D$29,$D279,0)</f>
        <v>0</v>
      </c>
      <c r="AG279" s="116">
        <f>IF($G279=Paramètres!E$21,$D279,0)</f>
        <v>0</v>
      </c>
      <c r="AH279" s="116">
        <f>IF($G279=Paramètres!E$22,$D279,0)</f>
        <v>0</v>
      </c>
      <c r="AI279" s="116">
        <f>IF($G279=Paramètres!E$23,$D279,0)</f>
        <v>0</v>
      </c>
      <c r="AJ279" s="116">
        <f>IF($G279=Paramètres!E$24,$D279,0)</f>
        <v>0</v>
      </c>
      <c r="AK279" s="116">
        <f>IF($G279=Paramètres!E$25,$D279,0)</f>
        <v>0</v>
      </c>
      <c r="AL279" s="116">
        <f>IF($G279=Paramètres!F$21,$D279,0)</f>
        <v>0</v>
      </c>
      <c r="AM279" s="116">
        <f>IF($G279=Paramètres!F$22,$D279,0)</f>
        <v>0</v>
      </c>
      <c r="AN279" s="116">
        <f>IF($G279=Paramètres!F$23,$D279,0)</f>
        <v>0</v>
      </c>
      <c r="AO279" s="116">
        <f>IF($G279=Paramètres!F$24,$D279,0)</f>
        <v>0</v>
      </c>
      <c r="AP279" s="116">
        <f t="shared" si="142"/>
        <v>0</v>
      </c>
      <c r="AQ279" s="116">
        <f t="shared" si="143"/>
        <v>0</v>
      </c>
      <c r="AR279" s="116">
        <f>IF($G279=Paramètres!I$21,$D279,0)</f>
        <v>0</v>
      </c>
      <c r="AS279" s="116">
        <f>IF($G279=Paramètres!I$22,$D279,0)</f>
        <v>0</v>
      </c>
      <c r="AT279" s="116">
        <f>IF($G279=Paramètres!I$23,$D279,0)</f>
        <v>0</v>
      </c>
      <c r="AU279" s="116">
        <f t="shared" si="144"/>
        <v>0</v>
      </c>
      <c r="AV279" s="116">
        <f t="shared" si="146"/>
        <v>0</v>
      </c>
      <c r="AW279" s="116">
        <f t="shared" si="147"/>
        <v>0</v>
      </c>
      <c r="AX279" s="116">
        <f t="shared" si="148"/>
        <v>0</v>
      </c>
      <c r="AY279" s="116">
        <f t="shared" si="149"/>
        <v>0</v>
      </c>
      <c r="AZ279" s="116">
        <f t="shared" si="150"/>
        <v>0</v>
      </c>
      <c r="BA279" s="116">
        <f t="shared" si="151"/>
        <v>0</v>
      </c>
      <c r="BB279" s="116">
        <f t="shared" si="152"/>
        <v>0</v>
      </c>
      <c r="BC279" s="116">
        <f t="shared" si="153"/>
        <v>0</v>
      </c>
      <c r="BD279" s="116">
        <f t="shared" si="154"/>
        <v>0</v>
      </c>
      <c r="BE279" s="116">
        <f t="shared" si="155"/>
        <v>0</v>
      </c>
      <c r="BF279" s="116">
        <f t="shared" si="156"/>
        <v>0</v>
      </c>
      <c r="BG279" s="116">
        <f t="shared" si="157"/>
        <v>0</v>
      </c>
      <c r="BH279" s="116">
        <f t="shared" si="158"/>
        <v>0</v>
      </c>
      <c r="BI279" s="116">
        <f t="shared" si="159"/>
        <v>0</v>
      </c>
      <c r="BJ279" s="116">
        <f t="shared" si="160"/>
        <v>0</v>
      </c>
      <c r="BK279" s="116">
        <f t="shared" si="161"/>
        <v>0</v>
      </c>
      <c r="BL279" s="116">
        <f t="shared" si="162"/>
        <v>0</v>
      </c>
      <c r="BM279" s="116">
        <f t="shared" si="163"/>
        <v>0</v>
      </c>
      <c r="BN279" s="116">
        <f t="shared" si="164"/>
        <v>0</v>
      </c>
      <c r="BO279" s="116">
        <f t="shared" si="165"/>
        <v>0</v>
      </c>
      <c r="BP279" s="116">
        <f t="shared" si="166"/>
        <v>0</v>
      </c>
      <c r="BQ279" s="116">
        <f t="shared" si="167"/>
        <v>0</v>
      </c>
      <c r="BR279" s="116">
        <f t="shared" si="168"/>
        <v>0</v>
      </c>
      <c r="BS279" s="116">
        <f t="shared" si="169"/>
        <v>0</v>
      </c>
    </row>
    <row r="280" spans="6:71">
      <c r="F280" s="109"/>
      <c r="J280" s="110" t="str">
        <f t="shared" si="145"/>
        <v>Transferts</v>
      </c>
      <c r="K280" s="116">
        <f>IF(MONTH($B280)=1,IF($G280=Paramètres!F$22,$D280,0),0)</f>
        <v>0</v>
      </c>
      <c r="L280" s="116">
        <f>IF(MONTH($B280)=2,IF($G280=Paramètres!$F$22,$D280,0),0)</f>
        <v>0</v>
      </c>
      <c r="M280" s="116">
        <f>IF(MONTH($B280)=3,IF($G280=Paramètres!$F$22,$D280,0),0)</f>
        <v>0</v>
      </c>
      <c r="N280" s="116">
        <f>IF(MONTH($B280)=4,IF($G280=Paramètres!$F$22,$D280,0),0)</f>
        <v>0</v>
      </c>
      <c r="O280" s="116">
        <f>IF(MONTH($B280)=5,IF($G280=Paramètres!$F$22,$D280,0),0)</f>
        <v>0</v>
      </c>
      <c r="P280" s="116">
        <f>IF(MONTH($B280)=6,IF($G280=Paramètres!$F$22,$D280,0),0)</f>
        <v>0</v>
      </c>
      <c r="Q280" s="116">
        <f>IF(MONTH($B280)=9,IF($G280=Paramètres!$F$22,$D280,0),0)</f>
        <v>0</v>
      </c>
      <c r="R280" s="116">
        <f>IF(MONTH($B280)=10,IF($G280=Paramètres!$F$22,$D280,0),0)</f>
        <v>0</v>
      </c>
      <c r="S280" s="116">
        <f>IF(MONTH($B280)=11,IF($G280=Paramètres!$F$22,$D280,0),0)</f>
        <v>0</v>
      </c>
      <c r="T280" s="116">
        <f>IF(MONTH($B280)=30,IF($G280=Paramètres!$F$22,$D280,0),0)</f>
        <v>0</v>
      </c>
      <c r="U280" s="116">
        <f>IF(MONTH($A280)=11,IF($G280=Paramètres!$D$22,$D280,0),0)</f>
        <v>0</v>
      </c>
      <c r="V280" s="116">
        <f>IF(MONTH($A280)=12,IF($G280=Paramètres!$D$22,$D280,0),0)</f>
        <v>0</v>
      </c>
      <c r="W280" s="116">
        <f>IF(MONTH($A280)=2,IF($G280=Paramètres!$D$22,$D280,0),0)</f>
        <v>0</v>
      </c>
      <c r="X280" s="116">
        <f>IF(MONTH($A280)=4,IF($G280=Paramètres!$D$22,$D280,0),0)</f>
        <v>0</v>
      </c>
      <c r="Y280" s="116">
        <f>IF($G280=Paramètres!D$21,$D280,0)</f>
        <v>0</v>
      </c>
      <c r="Z280" s="116">
        <f>IF($G280=Paramètres!D$24,$D280,0)</f>
        <v>0</v>
      </c>
      <c r="AA280" s="116">
        <f>IF($G280=Paramètres!D$23,$D280,0)</f>
        <v>0</v>
      </c>
      <c r="AB280" s="116">
        <f>IF($G280=Paramètres!D$25,$D280,0)</f>
        <v>0</v>
      </c>
      <c r="AC280" s="116">
        <f>IF($G280=Paramètres!D$26,$D280,0)</f>
        <v>0</v>
      </c>
      <c r="AD280" s="116">
        <f>IF($G280=Paramètres!D$27,$D280,0)</f>
        <v>0</v>
      </c>
      <c r="AE280" s="116">
        <f>IF($G280=Paramètres!D$28,$D280,0)</f>
        <v>0</v>
      </c>
      <c r="AF280" s="116">
        <f>IF($G280=Paramètres!D$29,$D280,0)</f>
        <v>0</v>
      </c>
      <c r="AG280" s="116">
        <f>IF($G280=Paramètres!E$21,$D280,0)</f>
        <v>0</v>
      </c>
      <c r="AH280" s="116">
        <f>IF($G280=Paramètres!E$22,$D280,0)</f>
        <v>0</v>
      </c>
      <c r="AI280" s="116">
        <f>IF($G280=Paramètres!E$23,$D280,0)</f>
        <v>0</v>
      </c>
      <c r="AJ280" s="116">
        <f>IF($G280=Paramètres!E$24,$D280,0)</f>
        <v>0</v>
      </c>
      <c r="AK280" s="116">
        <f>IF($G280=Paramètres!E$25,$D280,0)</f>
        <v>0</v>
      </c>
      <c r="AL280" s="116">
        <f>IF($G280=Paramètres!F$21,$D280,0)</f>
        <v>0</v>
      </c>
      <c r="AM280" s="116">
        <f>IF($G280=Paramètres!F$22,$D280,0)</f>
        <v>0</v>
      </c>
      <c r="AN280" s="116">
        <f>IF($G280=Paramètres!F$23,$D280,0)</f>
        <v>0</v>
      </c>
      <c r="AO280" s="116">
        <f>IF($G280=Paramètres!F$24,$D280,0)</f>
        <v>0</v>
      </c>
      <c r="AP280" s="116">
        <f t="shared" si="142"/>
        <v>0</v>
      </c>
      <c r="AQ280" s="116">
        <f t="shared" si="143"/>
        <v>0</v>
      </c>
      <c r="AR280" s="116">
        <f>IF($G280=Paramètres!I$21,$D280,0)</f>
        <v>0</v>
      </c>
      <c r="AS280" s="116">
        <f>IF($G280=Paramètres!I$22,$D280,0)</f>
        <v>0</v>
      </c>
      <c r="AT280" s="116">
        <f>IF($G280=Paramètres!I$23,$D280,0)</f>
        <v>0</v>
      </c>
      <c r="AU280" s="116">
        <f t="shared" si="144"/>
        <v>0</v>
      </c>
      <c r="AV280" s="116">
        <f t="shared" si="146"/>
        <v>0</v>
      </c>
      <c r="AW280" s="116">
        <f t="shared" si="147"/>
        <v>0</v>
      </c>
      <c r="AX280" s="116">
        <f t="shared" si="148"/>
        <v>0</v>
      </c>
      <c r="AY280" s="116">
        <f t="shared" si="149"/>
        <v>0</v>
      </c>
      <c r="AZ280" s="116">
        <f t="shared" si="150"/>
        <v>0</v>
      </c>
      <c r="BA280" s="116">
        <f t="shared" si="151"/>
        <v>0</v>
      </c>
      <c r="BB280" s="116">
        <f t="shared" si="152"/>
        <v>0</v>
      </c>
      <c r="BC280" s="116">
        <f t="shared" si="153"/>
        <v>0</v>
      </c>
      <c r="BD280" s="116">
        <f t="shared" si="154"/>
        <v>0</v>
      </c>
      <c r="BE280" s="116">
        <f t="shared" si="155"/>
        <v>0</v>
      </c>
      <c r="BF280" s="116">
        <f t="shared" si="156"/>
        <v>0</v>
      </c>
      <c r="BG280" s="116">
        <f t="shared" si="157"/>
        <v>0</v>
      </c>
      <c r="BH280" s="116">
        <f t="shared" si="158"/>
        <v>0</v>
      </c>
      <c r="BI280" s="116">
        <f t="shared" si="159"/>
        <v>0</v>
      </c>
      <c r="BJ280" s="116">
        <f t="shared" si="160"/>
        <v>0</v>
      </c>
      <c r="BK280" s="116">
        <f t="shared" si="161"/>
        <v>0</v>
      </c>
      <c r="BL280" s="116">
        <f t="shared" si="162"/>
        <v>0</v>
      </c>
      <c r="BM280" s="116">
        <f t="shared" si="163"/>
        <v>0</v>
      </c>
      <c r="BN280" s="116">
        <f t="shared" si="164"/>
        <v>0</v>
      </c>
      <c r="BO280" s="116">
        <f t="shared" si="165"/>
        <v>0</v>
      </c>
      <c r="BP280" s="116">
        <f t="shared" si="166"/>
        <v>0</v>
      </c>
      <c r="BQ280" s="116">
        <f t="shared" si="167"/>
        <v>0</v>
      </c>
      <c r="BR280" s="116">
        <f t="shared" si="168"/>
        <v>0</v>
      </c>
      <c r="BS280" s="116">
        <f t="shared" si="169"/>
        <v>0</v>
      </c>
    </row>
    <row r="281" spans="6:71">
      <c r="F281" s="109"/>
      <c r="J281" s="110" t="str">
        <f t="shared" si="145"/>
        <v>Transferts</v>
      </c>
      <c r="K281" s="116">
        <f>IF(MONTH($B281)=1,IF($G281=Paramètres!F$22,$D281,0),0)</f>
        <v>0</v>
      </c>
      <c r="L281" s="116">
        <f>IF(MONTH($B281)=2,IF($G281=Paramètres!$F$22,$D281,0),0)</f>
        <v>0</v>
      </c>
      <c r="M281" s="116">
        <f>IF(MONTH($B281)=3,IF($G281=Paramètres!$F$22,$D281,0),0)</f>
        <v>0</v>
      </c>
      <c r="N281" s="116">
        <f>IF(MONTH($B281)=4,IF($G281=Paramètres!$F$22,$D281,0),0)</f>
        <v>0</v>
      </c>
      <c r="O281" s="116">
        <f>IF(MONTH($B281)=5,IF($G281=Paramètres!$F$22,$D281,0),0)</f>
        <v>0</v>
      </c>
      <c r="P281" s="116">
        <f>IF(MONTH($B281)=6,IF($G281=Paramètres!$F$22,$D281,0),0)</f>
        <v>0</v>
      </c>
      <c r="Q281" s="116">
        <f>IF(MONTH($B281)=9,IF($G281=Paramètres!$F$22,$D281,0),0)</f>
        <v>0</v>
      </c>
      <c r="R281" s="116">
        <f>IF(MONTH($B281)=10,IF($G281=Paramètres!$F$22,$D281,0),0)</f>
        <v>0</v>
      </c>
      <c r="S281" s="116">
        <f>IF(MONTH($B281)=11,IF($G281=Paramètres!$F$22,$D281,0),0)</f>
        <v>0</v>
      </c>
      <c r="T281" s="116">
        <f>IF(MONTH($B281)=30,IF($G281=Paramètres!$F$22,$D281,0),0)</f>
        <v>0</v>
      </c>
      <c r="U281" s="116">
        <f>IF(MONTH($A281)=11,IF($G281=Paramètres!$D$22,$D281,0),0)</f>
        <v>0</v>
      </c>
      <c r="V281" s="116">
        <f>IF(MONTH($A281)=12,IF($G281=Paramètres!$D$22,$D281,0),0)</f>
        <v>0</v>
      </c>
      <c r="W281" s="116">
        <f>IF(MONTH($A281)=2,IF($G281=Paramètres!$D$22,$D281,0),0)</f>
        <v>0</v>
      </c>
      <c r="X281" s="116">
        <f>IF(MONTH($A281)=4,IF($G281=Paramètres!$D$22,$D281,0),0)</f>
        <v>0</v>
      </c>
      <c r="Y281" s="116">
        <f>IF($G281=Paramètres!D$21,$D281,0)</f>
        <v>0</v>
      </c>
      <c r="Z281" s="116">
        <f>IF($G281=Paramètres!D$24,$D281,0)</f>
        <v>0</v>
      </c>
      <c r="AA281" s="116">
        <f>IF($G281=Paramètres!D$23,$D281,0)</f>
        <v>0</v>
      </c>
      <c r="AB281" s="116">
        <f>IF($G281=Paramètres!D$25,$D281,0)</f>
        <v>0</v>
      </c>
      <c r="AC281" s="116">
        <f>IF($G281=Paramètres!D$26,$D281,0)</f>
        <v>0</v>
      </c>
      <c r="AD281" s="116">
        <f>IF($G281=Paramètres!D$27,$D281,0)</f>
        <v>0</v>
      </c>
      <c r="AE281" s="116">
        <f>IF($G281=Paramètres!D$28,$D281,0)</f>
        <v>0</v>
      </c>
      <c r="AF281" s="116">
        <f>IF($G281=Paramètres!D$29,$D281,0)</f>
        <v>0</v>
      </c>
      <c r="AG281" s="116">
        <f>IF($G281=Paramètres!E$21,$D281,0)</f>
        <v>0</v>
      </c>
      <c r="AH281" s="116">
        <f>IF($G281=Paramètres!E$22,$D281,0)</f>
        <v>0</v>
      </c>
      <c r="AI281" s="116">
        <f>IF($G281=Paramètres!E$23,$D281,0)</f>
        <v>0</v>
      </c>
      <c r="AJ281" s="116">
        <f>IF($G281=Paramètres!E$24,$D281,0)</f>
        <v>0</v>
      </c>
      <c r="AK281" s="116">
        <f>IF($G281=Paramètres!E$25,$D281,0)</f>
        <v>0</v>
      </c>
      <c r="AL281" s="116">
        <f>IF($G281=Paramètres!F$21,$D281,0)</f>
        <v>0</v>
      </c>
      <c r="AM281" s="116">
        <f>IF($G281=Paramètres!F$22,$D281,0)</f>
        <v>0</v>
      </c>
      <c r="AN281" s="116">
        <f>IF($G281=Paramètres!F$23,$D281,0)</f>
        <v>0</v>
      </c>
      <c r="AO281" s="116">
        <f>IF($G281=Paramètres!F$24,$D281,0)</f>
        <v>0</v>
      </c>
      <c r="AP281" s="116">
        <f t="shared" si="142"/>
        <v>0</v>
      </c>
      <c r="AQ281" s="116">
        <f t="shared" si="143"/>
        <v>0</v>
      </c>
      <c r="AR281" s="116">
        <f>IF($G281=Paramètres!I$21,$D281,0)</f>
        <v>0</v>
      </c>
      <c r="AS281" s="116">
        <f>IF($G281=Paramètres!I$22,$D281,0)</f>
        <v>0</v>
      </c>
      <c r="AT281" s="116">
        <f>IF($G281=Paramètres!I$23,$D281,0)</f>
        <v>0</v>
      </c>
      <c r="AU281" s="116">
        <f t="shared" si="144"/>
        <v>0</v>
      </c>
      <c r="AV281" s="116">
        <f t="shared" si="146"/>
        <v>0</v>
      </c>
      <c r="AW281" s="116">
        <f t="shared" si="147"/>
        <v>0</v>
      </c>
      <c r="AX281" s="116">
        <f t="shared" si="148"/>
        <v>0</v>
      </c>
      <c r="AY281" s="116">
        <f t="shared" si="149"/>
        <v>0</v>
      </c>
      <c r="AZ281" s="116">
        <f t="shared" si="150"/>
        <v>0</v>
      </c>
      <c r="BA281" s="116">
        <f t="shared" si="151"/>
        <v>0</v>
      </c>
      <c r="BB281" s="116">
        <f t="shared" si="152"/>
        <v>0</v>
      </c>
      <c r="BC281" s="116">
        <f t="shared" si="153"/>
        <v>0</v>
      </c>
      <c r="BD281" s="116">
        <f t="shared" si="154"/>
        <v>0</v>
      </c>
      <c r="BE281" s="116">
        <f t="shared" si="155"/>
        <v>0</v>
      </c>
      <c r="BF281" s="116">
        <f t="shared" si="156"/>
        <v>0</v>
      </c>
      <c r="BG281" s="116">
        <f t="shared" si="157"/>
        <v>0</v>
      </c>
      <c r="BH281" s="116">
        <f t="shared" si="158"/>
        <v>0</v>
      </c>
      <c r="BI281" s="116">
        <f t="shared" si="159"/>
        <v>0</v>
      </c>
      <c r="BJ281" s="116">
        <f t="shared" si="160"/>
        <v>0</v>
      </c>
      <c r="BK281" s="116">
        <f t="shared" si="161"/>
        <v>0</v>
      </c>
      <c r="BL281" s="116">
        <f t="shared" si="162"/>
        <v>0</v>
      </c>
      <c r="BM281" s="116">
        <f t="shared" si="163"/>
        <v>0</v>
      </c>
      <c r="BN281" s="116">
        <f t="shared" si="164"/>
        <v>0</v>
      </c>
      <c r="BO281" s="116">
        <f t="shared" si="165"/>
        <v>0</v>
      </c>
      <c r="BP281" s="116">
        <f t="shared" si="166"/>
        <v>0</v>
      </c>
      <c r="BQ281" s="116">
        <f t="shared" si="167"/>
        <v>0</v>
      </c>
      <c r="BR281" s="116">
        <f t="shared" si="168"/>
        <v>0</v>
      </c>
      <c r="BS281" s="116">
        <f t="shared" si="169"/>
        <v>0</v>
      </c>
    </row>
    <row r="282" spans="6:71">
      <c r="F282" s="109"/>
      <c r="J282" s="110" t="str">
        <f t="shared" si="145"/>
        <v>Transferts</v>
      </c>
      <c r="K282" s="116">
        <f>IF(MONTH($B282)=1,IF($G282=Paramètres!F$22,$D282,0),0)</f>
        <v>0</v>
      </c>
      <c r="L282" s="116">
        <f>IF(MONTH($B282)=2,IF($G282=Paramètres!$F$22,$D282,0),0)</f>
        <v>0</v>
      </c>
      <c r="M282" s="116">
        <f>IF(MONTH($B282)=3,IF($G282=Paramètres!$F$22,$D282,0),0)</f>
        <v>0</v>
      </c>
      <c r="N282" s="116">
        <f>IF(MONTH($B282)=4,IF($G282=Paramètres!$F$22,$D282,0),0)</f>
        <v>0</v>
      </c>
      <c r="O282" s="116">
        <f>IF(MONTH($B282)=5,IF($G282=Paramètres!$F$22,$D282,0),0)</f>
        <v>0</v>
      </c>
      <c r="P282" s="116">
        <f>IF(MONTH($B282)=6,IF($G282=Paramètres!$F$22,$D282,0),0)</f>
        <v>0</v>
      </c>
      <c r="Q282" s="116">
        <f>IF(MONTH($B282)=9,IF($G282=Paramètres!$F$22,$D282,0),0)</f>
        <v>0</v>
      </c>
      <c r="R282" s="116">
        <f>IF(MONTH($B282)=10,IF($G282=Paramètres!$F$22,$D282,0),0)</f>
        <v>0</v>
      </c>
      <c r="S282" s="116">
        <f>IF(MONTH($B282)=11,IF($G282=Paramètres!$F$22,$D282,0),0)</f>
        <v>0</v>
      </c>
      <c r="T282" s="116">
        <f>IF(MONTH($B282)=30,IF($G282=Paramètres!$F$22,$D282,0),0)</f>
        <v>0</v>
      </c>
      <c r="U282" s="116">
        <f>IF(MONTH($A282)=11,IF($G282=Paramètres!$D$22,$D282,0),0)</f>
        <v>0</v>
      </c>
      <c r="V282" s="116">
        <f>IF(MONTH($A282)=12,IF($G282=Paramètres!$D$22,$D282,0),0)</f>
        <v>0</v>
      </c>
      <c r="W282" s="116">
        <f>IF(MONTH($A282)=2,IF($G282=Paramètres!$D$22,$D282,0),0)</f>
        <v>0</v>
      </c>
      <c r="X282" s="116">
        <f>IF(MONTH($A282)=4,IF($G282=Paramètres!$D$22,$D282,0),0)</f>
        <v>0</v>
      </c>
      <c r="Y282" s="116">
        <f>IF($G282=Paramètres!D$21,$D282,0)</f>
        <v>0</v>
      </c>
      <c r="Z282" s="116">
        <f>IF($G282=Paramètres!D$24,$D282,0)</f>
        <v>0</v>
      </c>
      <c r="AA282" s="116">
        <f>IF($G282=Paramètres!D$23,$D282,0)</f>
        <v>0</v>
      </c>
      <c r="AB282" s="116">
        <f>IF($G282=Paramètres!D$25,$D282,0)</f>
        <v>0</v>
      </c>
      <c r="AC282" s="116">
        <f>IF($G282=Paramètres!D$26,$D282,0)</f>
        <v>0</v>
      </c>
      <c r="AD282" s="116">
        <f>IF($G282=Paramètres!D$27,$D282,0)</f>
        <v>0</v>
      </c>
      <c r="AE282" s="116">
        <f>IF($G282=Paramètres!D$28,$D282,0)</f>
        <v>0</v>
      </c>
      <c r="AF282" s="116">
        <f>IF($G282=Paramètres!D$29,$D282,0)</f>
        <v>0</v>
      </c>
      <c r="AG282" s="116">
        <f>IF($G282=Paramètres!E$21,$D282,0)</f>
        <v>0</v>
      </c>
      <c r="AH282" s="116">
        <f>IF($G282=Paramètres!E$22,$D282,0)</f>
        <v>0</v>
      </c>
      <c r="AI282" s="116">
        <f>IF($G282=Paramètres!E$23,$D282,0)</f>
        <v>0</v>
      </c>
      <c r="AJ282" s="116">
        <f>IF($G282=Paramètres!E$24,$D282,0)</f>
        <v>0</v>
      </c>
      <c r="AK282" s="116">
        <f>IF($G282=Paramètres!E$25,$D282,0)</f>
        <v>0</v>
      </c>
      <c r="AL282" s="116">
        <f>IF($G282=Paramètres!F$21,$D282,0)</f>
        <v>0</v>
      </c>
      <c r="AM282" s="116">
        <f>IF($G282=Paramètres!F$22,$D282,0)</f>
        <v>0</v>
      </c>
      <c r="AN282" s="116">
        <f>IF($G282=Paramètres!F$23,$D282,0)</f>
        <v>0</v>
      </c>
      <c r="AO282" s="116">
        <f>IF($G282=Paramètres!F$24,$D282,0)</f>
        <v>0</v>
      </c>
      <c r="AP282" s="116">
        <f t="shared" si="142"/>
        <v>0</v>
      </c>
      <c r="AQ282" s="116">
        <f t="shared" si="143"/>
        <v>0</v>
      </c>
      <c r="AR282" s="116">
        <f>IF($G282=Paramètres!I$21,$D282,0)</f>
        <v>0</v>
      </c>
      <c r="AS282" s="116">
        <f>IF($G282=Paramètres!I$22,$D282,0)</f>
        <v>0</v>
      </c>
      <c r="AT282" s="116">
        <f>IF($G282=Paramètres!I$23,$D282,0)</f>
        <v>0</v>
      </c>
      <c r="AU282" s="116">
        <f t="shared" si="144"/>
        <v>0</v>
      </c>
      <c r="AV282" s="116">
        <f t="shared" si="146"/>
        <v>0</v>
      </c>
      <c r="AW282" s="116">
        <f t="shared" si="147"/>
        <v>0</v>
      </c>
      <c r="AX282" s="116">
        <f t="shared" si="148"/>
        <v>0</v>
      </c>
      <c r="AY282" s="116">
        <f t="shared" si="149"/>
        <v>0</v>
      </c>
      <c r="AZ282" s="116">
        <f t="shared" si="150"/>
        <v>0</v>
      </c>
      <c r="BA282" s="116">
        <f t="shared" si="151"/>
        <v>0</v>
      </c>
      <c r="BB282" s="116">
        <f t="shared" si="152"/>
        <v>0</v>
      </c>
      <c r="BC282" s="116">
        <f t="shared" si="153"/>
        <v>0</v>
      </c>
      <c r="BD282" s="116">
        <f t="shared" si="154"/>
        <v>0</v>
      </c>
      <c r="BE282" s="116">
        <f t="shared" si="155"/>
        <v>0</v>
      </c>
      <c r="BF282" s="116">
        <f t="shared" si="156"/>
        <v>0</v>
      </c>
      <c r="BG282" s="116">
        <f t="shared" si="157"/>
        <v>0</v>
      </c>
      <c r="BH282" s="116">
        <f t="shared" si="158"/>
        <v>0</v>
      </c>
      <c r="BI282" s="116">
        <f t="shared" si="159"/>
        <v>0</v>
      </c>
      <c r="BJ282" s="116">
        <f t="shared" si="160"/>
        <v>0</v>
      </c>
      <c r="BK282" s="116">
        <f t="shared" si="161"/>
        <v>0</v>
      </c>
      <c r="BL282" s="116">
        <f t="shared" si="162"/>
        <v>0</v>
      </c>
      <c r="BM282" s="116">
        <f t="shared" si="163"/>
        <v>0</v>
      </c>
      <c r="BN282" s="116">
        <f t="shared" si="164"/>
        <v>0</v>
      </c>
      <c r="BO282" s="116">
        <f t="shared" si="165"/>
        <v>0</v>
      </c>
      <c r="BP282" s="116">
        <f t="shared" si="166"/>
        <v>0</v>
      </c>
      <c r="BQ282" s="116">
        <f t="shared" si="167"/>
        <v>0</v>
      </c>
      <c r="BR282" s="116">
        <f t="shared" si="168"/>
        <v>0</v>
      </c>
      <c r="BS282" s="116">
        <f t="shared" si="169"/>
        <v>0</v>
      </c>
    </row>
    <row r="283" spans="6:71">
      <c r="F283" s="109"/>
      <c r="J283" s="110" t="str">
        <f t="shared" si="145"/>
        <v>Transferts</v>
      </c>
      <c r="K283" s="116">
        <f>IF(MONTH($B283)=1,IF($G283=Paramètres!F$22,$D283,0),0)</f>
        <v>0</v>
      </c>
      <c r="L283" s="116">
        <f>IF(MONTH($B283)=2,IF($G283=Paramètres!$F$22,$D283,0),0)</f>
        <v>0</v>
      </c>
      <c r="M283" s="116">
        <f>IF(MONTH($B283)=3,IF($G283=Paramètres!$F$22,$D283,0),0)</f>
        <v>0</v>
      </c>
      <c r="N283" s="116">
        <f>IF(MONTH($B283)=4,IF($G283=Paramètres!$F$22,$D283,0),0)</f>
        <v>0</v>
      </c>
      <c r="O283" s="116">
        <f>IF(MONTH($B283)=5,IF($G283=Paramètres!$F$22,$D283,0),0)</f>
        <v>0</v>
      </c>
      <c r="P283" s="116">
        <f>IF(MONTH($B283)=6,IF($G283=Paramètres!$F$22,$D283,0),0)</f>
        <v>0</v>
      </c>
      <c r="Q283" s="116">
        <f>IF(MONTH($B283)=9,IF($G283=Paramètres!$F$22,$D283,0),0)</f>
        <v>0</v>
      </c>
      <c r="R283" s="116">
        <f>IF(MONTH($B283)=10,IF($G283=Paramètres!$F$22,$D283,0),0)</f>
        <v>0</v>
      </c>
      <c r="S283" s="116">
        <f>IF(MONTH($B283)=11,IF($G283=Paramètres!$F$22,$D283,0),0)</f>
        <v>0</v>
      </c>
      <c r="T283" s="116">
        <f>IF(MONTH($B283)=30,IF($G283=Paramètres!$F$22,$D283,0),0)</f>
        <v>0</v>
      </c>
      <c r="U283" s="116">
        <f>IF(MONTH($A283)=11,IF($G283=Paramètres!$D$22,$D283,0),0)</f>
        <v>0</v>
      </c>
      <c r="V283" s="116">
        <f>IF(MONTH($A283)=12,IF($G283=Paramètres!$D$22,$D283,0),0)</f>
        <v>0</v>
      </c>
      <c r="W283" s="116">
        <f>IF(MONTH($A283)=2,IF($G283=Paramètres!$D$22,$D283,0),0)</f>
        <v>0</v>
      </c>
      <c r="X283" s="116">
        <f>IF(MONTH($A283)=4,IF($G283=Paramètres!$D$22,$D283,0),0)</f>
        <v>0</v>
      </c>
      <c r="Y283" s="116">
        <f>IF($G283=Paramètres!D$21,$D283,0)</f>
        <v>0</v>
      </c>
      <c r="Z283" s="116">
        <f>IF($G283=Paramètres!D$24,$D283,0)</f>
        <v>0</v>
      </c>
      <c r="AA283" s="116">
        <f>IF($G283=Paramètres!D$23,$D283,0)</f>
        <v>0</v>
      </c>
      <c r="AB283" s="116">
        <f>IF($G283=Paramètres!D$25,$D283,0)</f>
        <v>0</v>
      </c>
      <c r="AC283" s="116">
        <f>IF($G283=Paramètres!D$26,$D283,0)</f>
        <v>0</v>
      </c>
      <c r="AD283" s="116">
        <f>IF($G283=Paramètres!D$27,$D283,0)</f>
        <v>0</v>
      </c>
      <c r="AE283" s="116">
        <f>IF($G283=Paramètres!D$28,$D283,0)</f>
        <v>0</v>
      </c>
      <c r="AF283" s="116">
        <f>IF($G283=Paramètres!D$29,$D283,0)</f>
        <v>0</v>
      </c>
      <c r="AG283" s="116">
        <f>IF($G283=Paramètres!E$21,$D283,0)</f>
        <v>0</v>
      </c>
      <c r="AH283" s="116">
        <f>IF($G283=Paramètres!E$22,$D283,0)</f>
        <v>0</v>
      </c>
      <c r="AI283" s="116">
        <f>IF($G283=Paramètres!E$23,$D283,0)</f>
        <v>0</v>
      </c>
      <c r="AJ283" s="116">
        <f>IF($G283=Paramètres!E$24,$D283,0)</f>
        <v>0</v>
      </c>
      <c r="AK283" s="116">
        <f>IF($G283=Paramètres!E$25,$D283,0)</f>
        <v>0</v>
      </c>
      <c r="AL283" s="116">
        <f>IF($G283=Paramètres!F$21,$D283,0)</f>
        <v>0</v>
      </c>
      <c r="AM283" s="116">
        <f>IF($G283=Paramètres!F$22,$D283,0)</f>
        <v>0</v>
      </c>
      <c r="AN283" s="116">
        <f>IF($G283=Paramètres!F$23,$D283,0)</f>
        <v>0</v>
      </c>
      <c r="AO283" s="116">
        <f>IF($G283=Paramètres!F$24,$D283,0)</f>
        <v>0</v>
      </c>
      <c r="AP283" s="116">
        <f t="shared" si="142"/>
        <v>0</v>
      </c>
      <c r="AQ283" s="116">
        <f t="shared" si="143"/>
        <v>0</v>
      </c>
      <c r="AR283" s="116">
        <f>IF($G283=Paramètres!I$21,$D283,0)</f>
        <v>0</v>
      </c>
      <c r="AS283" s="116">
        <f>IF($G283=Paramètres!I$22,$D283,0)</f>
        <v>0</v>
      </c>
      <c r="AT283" s="116">
        <f>IF($G283=Paramètres!I$23,$D283,0)</f>
        <v>0</v>
      </c>
      <c r="AU283" s="116">
        <f t="shared" si="144"/>
        <v>0</v>
      </c>
      <c r="AV283" s="116">
        <f t="shared" si="146"/>
        <v>0</v>
      </c>
      <c r="AW283" s="116">
        <f t="shared" si="147"/>
        <v>0</v>
      </c>
      <c r="AX283" s="116">
        <f t="shared" si="148"/>
        <v>0</v>
      </c>
      <c r="AY283" s="116">
        <f t="shared" si="149"/>
        <v>0</v>
      </c>
      <c r="AZ283" s="116">
        <f t="shared" si="150"/>
        <v>0</v>
      </c>
      <c r="BA283" s="116">
        <f t="shared" si="151"/>
        <v>0</v>
      </c>
      <c r="BB283" s="116">
        <f t="shared" si="152"/>
        <v>0</v>
      </c>
      <c r="BC283" s="116">
        <f t="shared" si="153"/>
        <v>0</v>
      </c>
      <c r="BD283" s="116">
        <f t="shared" si="154"/>
        <v>0</v>
      </c>
      <c r="BE283" s="116">
        <f t="shared" si="155"/>
        <v>0</v>
      </c>
      <c r="BF283" s="116">
        <f t="shared" si="156"/>
        <v>0</v>
      </c>
      <c r="BG283" s="116">
        <f t="shared" si="157"/>
        <v>0</v>
      </c>
      <c r="BH283" s="116">
        <f t="shared" si="158"/>
        <v>0</v>
      </c>
      <c r="BI283" s="116">
        <f t="shared" si="159"/>
        <v>0</v>
      </c>
      <c r="BJ283" s="116">
        <f t="shared" si="160"/>
        <v>0</v>
      </c>
      <c r="BK283" s="116">
        <f t="shared" si="161"/>
        <v>0</v>
      </c>
      <c r="BL283" s="116">
        <f t="shared" si="162"/>
        <v>0</v>
      </c>
      <c r="BM283" s="116">
        <f t="shared" si="163"/>
        <v>0</v>
      </c>
      <c r="BN283" s="116">
        <f t="shared" si="164"/>
        <v>0</v>
      </c>
      <c r="BO283" s="116">
        <f t="shared" si="165"/>
        <v>0</v>
      </c>
      <c r="BP283" s="116">
        <f t="shared" si="166"/>
        <v>0</v>
      </c>
      <c r="BQ283" s="116">
        <f t="shared" si="167"/>
        <v>0</v>
      </c>
      <c r="BR283" s="116">
        <f t="shared" si="168"/>
        <v>0</v>
      </c>
      <c r="BS283" s="116">
        <f t="shared" si="169"/>
        <v>0</v>
      </c>
    </row>
    <row r="284" spans="6:71">
      <c r="F284" s="109"/>
      <c r="J284" s="110" t="str">
        <f t="shared" si="145"/>
        <v>Transferts</v>
      </c>
      <c r="K284" s="116">
        <f>IF(MONTH($B284)=1,IF($G284=Paramètres!F$22,$D284,0),0)</f>
        <v>0</v>
      </c>
      <c r="L284" s="116">
        <f>IF(MONTH($B284)=2,IF($G284=Paramètres!$F$22,$D284,0),0)</f>
        <v>0</v>
      </c>
      <c r="M284" s="116">
        <f>IF(MONTH($B284)=3,IF($G284=Paramètres!$F$22,$D284,0),0)</f>
        <v>0</v>
      </c>
      <c r="N284" s="116">
        <f>IF(MONTH($B284)=4,IF($G284=Paramètres!$F$22,$D284,0),0)</f>
        <v>0</v>
      </c>
      <c r="O284" s="116">
        <f>IF(MONTH($B284)=5,IF($G284=Paramètres!$F$22,$D284,0),0)</f>
        <v>0</v>
      </c>
      <c r="P284" s="116">
        <f>IF(MONTH($B284)=6,IF($G284=Paramètres!$F$22,$D284,0),0)</f>
        <v>0</v>
      </c>
      <c r="Q284" s="116">
        <f>IF(MONTH($B284)=9,IF($G284=Paramètres!$F$22,$D284,0),0)</f>
        <v>0</v>
      </c>
      <c r="R284" s="116">
        <f>IF(MONTH($B284)=10,IF($G284=Paramètres!$F$22,$D284,0),0)</f>
        <v>0</v>
      </c>
      <c r="S284" s="116">
        <f>IF(MONTH($B284)=11,IF($G284=Paramètres!$F$22,$D284,0),0)</f>
        <v>0</v>
      </c>
      <c r="T284" s="116">
        <f>IF(MONTH($B284)=30,IF($G284=Paramètres!$F$22,$D284,0),0)</f>
        <v>0</v>
      </c>
      <c r="U284" s="116">
        <f>IF(MONTH($A284)=11,IF($G284=Paramètres!$D$22,$D284,0),0)</f>
        <v>0</v>
      </c>
      <c r="V284" s="116">
        <f>IF(MONTH($A284)=12,IF($G284=Paramètres!$D$22,$D284,0),0)</f>
        <v>0</v>
      </c>
      <c r="W284" s="116">
        <f>IF(MONTH($A284)=2,IF($G284=Paramètres!$D$22,$D284,0),0)</f>
        <v>0</v>
      </c>
      <c r="X284" s="116">
        <f>IF(MONTH($A284)=4,IF($G284=Paramètres!$D$22,$D284,0),0)</f>
        <v>0</v>
      </c>
      <c r="Y284" s="116">
        <f>IF($G284=Paramètres!D$21,$D284,0)</f>
        <v>0</v>
      </c>
      <c r="Z284" s="116">
        <f>IF($G284=Paramètres!D$24,$D284,0)</f>
        <v>0</v>
      </c>
      <c r="AA284" s="116">
        <f>IF($G284=Paramètres!D$23,$D284,0)</f>
        <v>0</v>
      </c>
      <c r="AB284" s="116">
        <f>IF($G284=Paramètres!D$25,$D284,0)</f>
        <v>0</v>
      </c>
      <c r="AC284" s="116">
        <f>IF($G284=Paramètres!D$26,$D284,0)</f>
        <v>0</v>
      </c>
      <c r="AD284" s="116">
        <f>IF($G284=Paramètres!D$27,$D284,0)</f>
        <v>0</v>
      </c>
      <c r="AE284" s="116">
        <f>IF($G284=Paramètres!D$28,$D284,0)</f>
        <v>0</v>
      </c>
      <c r="AF284" s="116">
        <f>IF($G284=Paramètres!D$29,$D284,0)</f>
        <v>0</v>
      </c>
      <c r="AG284" s="116">
        <f>IF($G284=Paramètres!E$21,$D284,0)</f>
        <v>0</v>
      </c>
      <c r="AH284" s="116">
        <f>IF($G284=Paramètres!E$22,$D284,0)</f>
        <v>0</v>
      </c>
      <c r="AI284" s="116">
        <f>IF($G284=Paramètres!E$23,$D284,0)</f>
        <v>0</v>
      </c>
      <c r="AJ284" s="116">
        <f>IF($G284=Paramètres!E$24,$D284,0)</f>
        <v>0</v>
      </c>
      <c r="AK284" s="116">
        <f>IF($G284=Paramètres!E$25,$D284,0)</f>
        <v>0</v>
      </c>
      <c r="AL284" s="116">
        <f>IF($G284=Paramètres!F$21,$D284,0)</f>
        <v>0</v>
      </c>
      <c r="AM284" s="116">
        <f>IF($G284=Paramètres!F$22,$D284,0)</f>
        <v>0</v>
      </c>
      <c r="AN284" s="116">
        <f>IF($G284=Paramètres!F$23,$D284,0)</f>
        <v>0</v>
      </c>
      <c r="AO284" s="116">
        <f>IF($G284=Paramètres!F$24,$D284,0)</f>
        <v>0</v>
      </c>
      <c r="AP284" s="116">
        <f t="shared" si="142"/>
        <v>0</v>
      </c>
      <c r="AQ284" s="116">
        <f t="shared" si="143"/>
        <v>0</v>
      </c>
      <c r="AR284" s="116">
        <f>IF($G284=Paramètres!I$21,$D284,0)</f>
        <v>0</v>
      </c>
      <c r="AS284" s="116">
        <f>IF($G284=Paramètres!I$22,$D284,0)</f>
        <v>0</v>
      </c>
      <c r="AT284" s="116">
        <f>IF($G284=Paramètres!I$23,$D284,0)</f>
        <v>0</v>
      </c>
      <c r="AU284" s="116">
        <f t="shared" si="144"/>
        <v>0</v>
      </c>
      <c r="AV284" s="116">
        <f t="shared" si="146"/>
        <v>0</v>
      </c>
      <c r="AW284" s="116">
        <f t="shared" si="147"/>
        <v>0</v>
      </c>
      <c r="AX284" s="116">
        <f t="shared" si="148"/>
        <v>0</v>
      </c>
      <c r="AY284" s="116">
        <f t="shared" si="149"/>
        <v>0</v>
      </c>
      <c r="AZ284" s="116">
        <f t="shared" si="150"/>
        <v>0</v>
      </c>
      <c r="BA284" s="116">
        <f t="shared" si="151"/>
        <v>0</v>
      </c>
      <c r="BB284" s="116">
        <f t="shared" si="152"/>
        <v>0</v>
      </c>
      <c r="BC284" s="116">
        <f t="shared" si="153"/>
        <v>0</v>
      </c>
      <c r="BD284" s="116">
        <f t="shared" si="154"/>
        <v>0</v>
      </c>
      <c r="BE284" s="116">
        <f t="shared" si="155"/>
        <v>0</v>
      </c>
      <c r="BF284" s="116">
        <f t="shared" si="156"/>
        <v>0</v>
      </c>
      <c r="BG284" s="116">
        <f t="shared" si="157"/>
        <v>0</v>
      </c>
      <c r="BH284" s="116">
        <f t="shared" si="158"/>
        <v>0</v>
      </c>
      <c r="BI284" s="116">
        <f t="shared" si="159"/>
        <v>0</v>
      </c>
      <c r="BJ284" s="116">
        <f t="shared" si="160"/>
        <v>0</v>
      </c>
      <c r="BK284" s="116">
        <f t="shared" si="161"/>
        <v>0</v>
      </c>
      <c r="BL284" s="116">
        <f t="shared" si="162"/>
        <v>0</v>
      </c>
      <c r="BM284" s="116">
        <f t="shared" si="163"/>
        <v>0</v>
      </c>
      <c r="BN284" s="116">
        <f t="shared" si="164"/>
        <v>0</v>
      </c>
      <c r="BO284" s="116">
        <f t="shared" si="165"/>
        <v>0</v>
      </c>
      <c r="BP284" s="116">
        <f t="shared" si="166"/>
        <v>0</v>
      </c>
      <c r="BQ284" s="116">
        <f t="shared" si="167"/>
        <v>0</v>
      </c>
      <c r="BR284" s="116">
        <f t="shared" si="168"/>
        <v>0</v>
      </c>
      <c r="BS284" s="116">
        <f t="shared" si="169"/>
        <v>0</v>
      </c>
    </row>
    <row r="285" spans="6:71">
      <c r="F285" s="109"/>
      <c r="J285" s="110" t="str">
        <f t="shared" si="145"/>
        <v>Transferts</v>
      </c>
      <c r="K285" s="116">
        <f>IF(MONTH($B285)=1,IF($G285=Paramètres!F$22,$D285,0),0)</f>
        <v>0</v>
      </c>
      <c r="L285" s="116">
        <f>IF(MONTH($B285)=2,IF($G285=Paramètres!$F$22,$D285,0),0)</f>
        <v>0</v>
      </c>
      <c r="M285" s="116">
        <f>IF(MONTH($B285)=3,IF($G285=Paramètres!$F$22,$D285,0),0)</f>
        <v>0</v>
      </c>
      <c r="N285" s="116">
        <f>IF(MONTH($B285)=4,IF($G285=Paramètres!$F$22,$D285,0),0)</f>
        <v>0</v>
      </c>
      <c r="O285" s="116">
        <f>IF(MONTH($B285)=5,IF($G285=Paramètres!$F$22,$D285,0),0)</f>
        <v>0</v>
      </c>
      <c r="P285" s="116">
        <f>IF(MONTH($B285)=6,IF($G285=Paramètres!$F$22,$D285,0),0)</f>
        <v>0</v>
      </c>
      <c r="Q285" s="116">
        <f>IF(MONTH($B285)=9,IF($G285=Paramètres!$F$22,$D285,0),0)</f>
        <v>0</v>
      </c>
      <c r="R285" s="116">
        <f>IF(MONTH($B285)=10,IF($G285=Paramètres!$F$22,$D285,0),0)</f>
        <v>0</v>
      </c>
      <c r="S285" s="116">
        <f>IF(MONTH($B285)=11,IF($G285=Paramètres!$F$22,$D285,0),0)</f>
        <v>0</v>
      </c>
      <c r="T285" s="116">
        <f>IF(MONTH($B285)=30,IF($G285=Paramètres!$F$22,$D285,0),0)</f>
        <v>0</v>
      </c>
      <c r="U285" s="116">
        <f>IF(MONTH($A285)=11,IF($G285=Paramètres!$D$22,$D285,0),0)</f>
        <v>0</v>
      </c>
      <c r="V285" s="116">
        <f>IF(MONTH($A285)=12,IF($G285=Paramètres!$D$22,$D285,0),0)</f>
        <v>0</v>
      </c>
      <c r="W285" s="116">
        <f>IF(MONTH($A285)=2,IF($G285=Paramètres!$D$22,$D285,0),0)</f>
        <v>0</v>
      </c>
      <c r="X285" s="116">
        <f>IF(MONTH($A285)=4,IF($G285=Paramètres!$D$22,$D285,0),0)</f>
        <v>0</v>
      </c>
      <c r="Y285" s="116">
        <f>IF($G285=Paramètres!D$21,$D285,0)</f>
        <v>0</v>
      </c>
      <c r="Z285" s="116">
        <f>IF($G285=Paramètres!D$24,$D285,0)</f>
        <v>0</v>
      </c>
      <c r="AA285" s="116">
        <f>IF($G285=Paramètres!D$23,$D285,0)</f>
        <v>0</v>
      </c>
      <c r="AB285" s="116">
        <f>IF($G285=Paramètres!D$25,$D285,0)</f>
        <v>0</v>
      </c>
      <c r="AC285" s="116">
        <f>IF($G285=Paramètres!D$26,$D285,0)</f>
        <v>0</v>
      </c>
      <c r="AD285" s="116">
        <f>IF($G285=Paramètres!D$27,$D285,0)</f>
        <v>0</v>
      </c>
      <c r="AE285" s="116">
        <f>IF($G285=Paramètres!D$28,$D285,0)</f>
        <v>0</v>
      </c>
      <c r="AF285" s="116">
        <f>IF($G285=Paramètres!D$29,$D285,0)</f>
        <v>0</v>
      </c>
      <c r="AG285" s="116">
        <f>IF($G285=Paramètres!E$21,$D285,0)</f>
        <v>0</v>
      </c>
      <c r="AH285" s="116">
        <f>IF($G285=Paramètres!E$22,$D285,0)</f>
        <v>0</v>
      </c>
      <c r="AI285" s="116">
        <f>IF($G285=Paramètres!E$23,$D285,0)</f>
        <v>0</v>
      </c>
      <c r="AJ285" s="116">
        <f>IF($G285=Paramètres!E$24,$D285,0)</f>
        <v>0</v>
      </c>
      <c r="AK285" s="116">
        <f>IF($G285=Paramètres!E$25,$D285,0)</f>
        <v>0</v>
      </c>
      <c r="AL285" s="116">
        <f>IF($G285=Paramètres!F$21,$D285,0)</f>
        <v>0</v>
      </c>
      <c r="AM285" s="116">
        <f>IF($G285=Paramètres!F$22,$D285,0)</f>
        <v>0</v>
      </c>
      <c r="AN285" s="116">
        <f>IF($G285=Paramètres!F$23,$D285,0)</f>
        <v>0</v>
      </c>
      <c r="AO285" s="116">
        <f>IF($G285=Paramètres!F$24,$D285,0)</f>
        <v>0</v>
      </c>
      <c r="AP285" s="116">
        <f t="shared" si="142"/>
        <v>0</v>
      </c>
      <c r="AQ285" s="116">
        <f t="shared" si="143"/>
        <v>0</v>
      </c>
      <c r="AR285" s="116">
        <f>IF($G285=Paramètres!I$21,$D285,0)</f>
        <v>0</v>
      </c>
      <c r="AS285" s="116">
        <f>IF($G285=Paramètres!I$22,$D285,0)</f>
        <v>0</v>
      </c>
      <c r="AT285" s="116">
        <f>IF($G285=Paramètres!I$23,$D285,0)</f>
        <v>0</v>
      </c>
      <c r="AU285" s="116">
        <f t="shared" si="144"/>
        <v>0</v>
      </c>
      <c r="AV285" s="116">
        <f t="shared" si="146"/>
        <v>0</v>
      </c>
      <c r="AW285" s="116">
        <f t="shared" si="147"/>
        <v>0</v>
      </c>
      <c r="AX285" s="116">
        <f t="shared" si="148"/>
        <v>0</v>
      </c>
      <c r="AY285" s="116">
        <f t="shared" si="149"/>
        <v>0</v>
      </c>
      <c r="AZ285" s="116">
        <f t="shared" si="150"/>
        <v>0</v>
      </c>
      <c r="BA285" s="116">
        <f t="shared" si="151"/>
        <v>0</v>
      </c>
      <c r="BB285" s="116">
        <f t="shared" si="152"/>
        <v>0</v>
      </c>
      <c r="BC285" s="116">
        <f t="shared" si="153"/>
        <v>0</v>
      </c>
      <c r="BD285" s="116">
        <f t="shared" si="154"/>
        <v>0</v>
      </c>
      <c r="BE285" s="116">
        <f t="shared" si="155"/>
        <v>0</v>
      </c>
      <c r="BF285" s="116">
        <f t="shared" si="156"/>
        <v>0</v>
      </c>
      <c r="BG285" s="116">
        <f t="shared" si="157"/>
        <v>0</v>
      </c>
      <c r="BH285" s="116">
        <f t="shared" si="158"/>
        <v>0</v>
      </c>
      <c r="BI285" s="116">
        <f t="shared" si="159"/>
        <v>0</v>
      </c>
      <c r="BJ285" s="116">
        <f t="shared" si="160"/>
        <v>0</v>
      </c>
      <c r="BK285" s="116">
        <f t="shared" si="161"/>
        <v>0</v>
      </c>
      <c r="BL285" s="116">
        <f t="shared" si="162"/>
        <v>0</v>
      </c>
      <c r="BM285" s="116">
        <f t="shared" si="163"/>
        <v>0</v>
      </c>
      <c r="BN285" s="116">
        <f t="shared" si="164"/>
        <v>0</v>
      </c>
      <c r="BO285" s="116">
        <f t="shared" si="165"/>
        <v>0</v>
      </c>
      <c r="BP285" s="116">
        <f t="shared" si="166"/>
        <v>0</v>
      </c>
      <c r="BQ285" s="116">
        <f t="shared" si="167"/>
        <v>0</v>
      </c>
      <c r="BR285" s="116">
        <f t="shared" si="168"/>
        <v>0</v>
      </c>
      <c r="BS285" s="116">
        <f t="shared" si="169"/>
        <v>0</v>
      </c>
    </row>
    <row r="286" spans="6:71">
      <c r="F286" s="109"/>
      <c r="J286" s="110" t="str">
        <f t="shared" si="145"/>
        <v>Transferts</v>
      </c>
      <c r="K286" s="116">
        <f>IF(MONTH($B286)=1,IF($G286=Paramètres!F$22,$D286,0),0)</f>
        <v>0</v>
      </c>
      <c r="L286" s="116">
        <f>IF(MONTH($B286)=2,IF($G286=Paramètres!$F$22,$D286,0),0)</f>
        <v>0</v>
      </c>
      <c r="M286" s="116">
        <f>IF(MONTH($B286)=3,IF($G286=Paramètres!$F$22,$D286,0),0)</f>
        <v>0</v>
      </c>
      <c r="N286" s="116">
        <f>IF(MONTH($B286)=4,IF($G286=Paramètres!$F$22,$D286,0),0)</f>
        <v>0</v>
      </c>
      <c r="O286" s="116">
        <f>IF(MONTH($B286)=5,IF($G286=Paramètres!$F$22,$D286,0),0)</f>
        <v>0</v>
      </c>
      <c r="P286" s="116">
        <f>IF(MONTH($B286)=6,IF($G286=Paramètres!$F$22,$D286,0),0)</f>
        <v>0</v>
      </c>
      <c r="Q286" s="116">
        <f>IF(MONTH($B286)=9,IF($G286=Paramètres!$F$22,$D286,0),0)</f>
        <v>0</v>
      </c>
      <c r="R286" s="116">
        <f>IF(MONTH($B286)=10,IF($G286=Paramètres!$F$22,$D286,0),0)</f>
        <v>0</v>
      </c>
      <c r="S286" s="116">
        <f>IF(MONTH($B286)=11,IF($G286=Paramètres!$F$22,$D286,0),0)</f>
        <v>0</v>
      </c>
      <c r="T286" s="116">
        <f>IF(MONTH($B286)=30,IF($G286=Paramètres!$F$22,$D286,0),0)</f>
        <v>0</v>
      </c>
      <c r="U286" s="116">
        <f>IF(MONTH($A286)=11,IF($G286=Paramètres!$D$22,$D286,0),0)</f>
        <v>0</v>
      </c>
      <c r="V286" s="116">
        <f>IF(MONTH($A286)=12,IF($G286=Paramètres!$D$22,$D286,0),0)</f>
        <v>0</v>
      </c>
      <c r="W286" s="116">
        <f>IF(MONTH($A286)=2,IF($G286=Paramètres!$D$22,$D286,0),0)</f>
        <v>0</v>
      </c>
      <c r="X286" s="116">
        <f>IF(MONTH($A286)=4,IF($G286=Paramètres!$D$22,$D286,0),0)</f>
        <v>0</v>
      </c>
      <c r="Y286" s="116">
        <f>IF($G286=Paramètres!D$21,$D286,0)</f>
        <v>0</v>
      </c>
      <c r="Z286" s="116">
        <f>IF($G286=Paramètres!D$24,$D286,0)</f>
        <v>0</v>
      </c>
      <c r="AA286" s="116">
        <f>IF($G286=Paramètres!D$23,$D286,0)</f>
        <v>0</v>
      </c>
      <c r="AB286" s="116">
        <f>IF($G286=Paramètres!D$25,$D286,0)</f>
        <v>0</v>
      </c>
      <c r="AC286" s="116">
        <f>IF($G286=Paramètres!D$26,$D286,0)</f>
        <v>0</v>
      </c>
      <c r="AD286" s="116">
        <f>IF($G286=Paramètres!D$27,$D286,0)</f>
        <v>0</v>
      </c>
      <c r="AE286" s="116">
        <f>IF($G286=Paramètres!D$28,$D286,0)</f>
        <v>0</v>
      </c>
      <c r="AF286" s="116">
        <f>IF($G286=Paramètres!D$29,$D286,0)</f>
        <v>0</v>
      </c>
      <c r="AG286" s="116">
        <f>IF($G286=Paramètres!E$21,$D286,0)</f>
        <v>0</v>
      </c>
      <c r="AH286" s="116">
        <f>IF($G286=Paramètres!E$22,$D286,0)</f>
        <v>0</v>
      </c>
      <c r="AI286" s="116">
        <f>IF($G286=Paramètres!E$23,$D286,0)</f>
        <v>0</v>
      </c>
      <c r="AJ286" s="116">
        <f>IF($G286=Paramètres!E$24,$D286,0)</f>
        <v>0</v>
      </c>
      <c r="AK286" s="116">
        <f>IF($G286=Paramètres!E$25,$D286,0)</f>
        <v>0</v>
      </c>
      <c r="AL286" s="116">
        <f>IF($G286=Paramètres!F$21,$D286,0)</f>
        <v>0</v>
      </c>
      <c r="AM286" s="116">
        <f>IF($G286=Paramètres!F$22,$D286,0)</f>
        <v>0</v>
      </c>
      <c r="AN286" s="116">
        <f>IF($G286=Paramètres!F$23,$D286,0)</f>
        <v>0</v>
      </c>
      <c r="AO286" s="116">
        <f>IF($G286=Paramètres!F$24,$D286,0)</f>
        <v>0</v>
      </c>
      <c r="AP286" s="116">
        <f t="shared" si="142"/>
        <v>0</v>
      </c>
      <c r="AQ286" s="116">
        <f t="shared" si="143"/>
        <v>0</v>
      </c>
      <c r="AR286" s="116">
        <f>IF($G286=Paramètres!I$21,$D286,0)</f>
        <v>0</v>
      </c>
      <c r="AS286" s="116">
        <f>IF($G286=Paramètres!I$22,$D286,0)</f>
        <v>0</v>
      </c>
      <c r="AT286" s="116">
        <f>IF($G286=Paramètres!I$23,$D286,0)</f>
        <v>0</v>
      </c>
      <c r="AU286" s="116">
        <f t="shared" si="144"/>
        <v>0</v>
      </c>
      <c r="AV286" s="116">
        <f t="shared" si="146"/>
        <v>0</v>
      </c>
      <c r="AW286" s="116">
        <f t="shared" si="147"/>
        <v>0</v>
      </c>
      <c r="AX286" s="116">
        <f t="shared" si="148"/>
        <v>0</v>
      </c>
      <c r="AY286" s="116">
        <f t="shared" si="149"/>
        <v>0</v>
      </c>
      <c r="AZ286" s="116">
        <f t="shared" si="150"/>
        <v>0</v>
      </c>
      <c r="BA286" s="116">
        <f t="shared" si="151"/>
        <v>0</v>
      </c>
      <c r="BB286" s="116">
        <f t="shared" si="152"/>
        <v>0</v>
      </c>
      <c r="BC286" s="116">
        <f t="shared" si="153"/>
        <v>0</v>
      </c>
      <c r="BD286" s="116">
        <f t="shared" si="154"/>
        <v>0</v>
      </c>
      <c r="BE286" s="116">
        <f t="shared" si="155"/>
        <v>0</v>
      </c>
      <c r="BF286" s="116">
        <f t="shared" si="156"/>
        <v>0</v>
      </c>
      <c r="BG286" s="116">
        <f t="shared" si="157"/>
        <v>0</v>
      </c>
      <c r="BH286" s="116">
        <f t="shared" si="158"/>
        <v>0</v>
      </c>
      <c r="BI286" s="116">
        <f t="shared" si="159"/>
        <v>0</v>
      </c>
      <c r="BJ286" s="116">
        <f t="shared" si="160"/>
        <v>0</v>
      </c>
      <c r="BK286" s="116">
        <f t="shared" si="161"/>
        <v>0</v>
      </c>
      <c r="BL286" s="116">
        <f t="shared" si="162"/>
        <v>0</v>
      </c>
      <c r="BM286" s="116">
        <f t="shared" si="163"/>
        <v>0</v>
      </c>
      <c r="BN286" s="116">
        <f t="shared" si="164"/>
        <v>0</v>
      </c>
      <c r="BO286" s="116">
        <f t="shared" si="165"/>
        <v>0</v>
      </c>
      <c r="BP286" s="116">
        <f t="shared" si="166"/>
        <v>0</v>
      </c>
      <c r="BQ286" s="116">
        <f t="shared" si="167"/>
        <v>0</v>
      </c>
      <c r="BR286" s="116">
        <f t="shared" si="168"/>
        <v>0</v>
      </c>
      <c r="BS286" s="116">
        <f t="shared" si="169"/>
        <v>0</v>
      </c>
    </row>
    <row r="287" spans="6:71">
      <c r="F287" s="109"/>
      <c r="J287" s="110" t="str">
        <f t="shared" si="145"/>
        <v>Transferts</v>
      </c>
      <c r="K287" s="116">
        <f>IF(MONTH($B287)=1,IF($G287=Paramètres!F$22,$D287,0),0)</f>
        <v>0</v>
      </c>
      <c r="L287" s="116">
        <f>IF(MONTH($B287)=2,IF($G287=Paramètres!$F$22,$D287,0),0)</f>
        <v>0</v>
      </c>
      <c r="M287" s="116">
        <f>IF(MONTH($B287)=3,IF($G287=Paramètres!$F$22,$D287,0),0)</f>
        <v>0</v>
      </c>
      <c r="N287" s="116">
        <f>IF(MONTH($B287)=4,IF($G287=Paramètres!$F$22,$D287,0),0)</f>
        <v>0</v>
      </c>
      <c r="O287" s="116">
        <f>IF(MONTH($B287)=5,IF($G287=Paramètres!$F$22,$D287,0),0)</f>
        <v>0</v>
      </c>
      <c r="P287" s="116">
        <f>IF(MONTH($B287)=6,IF($G287=Paramètres!$F$22,$D287,0),0)</f>
        <v>0</v>
      </c>
      <c r="Q287" s="116">
        <f>IF(MONTH($B287)=9,IF($G287=Paramètres!$F$22,$D287,0),0)</f>
        <v>0</v>
      </c>
      <c r="R287" s="116">
        <f>IF(MONTH($B287)=10,IF($G287=Paramètres!$F$22,$D287,0),0)</f>
        <v>0</v>
      </c>
      <c r="S287" s="116">
        <f>IF(MONTH($B287)=11,IF($G287=Paramètres!$F$22,$D287,0),0)</f>
        <v>0</v>
      </c>
      <c r="T287" s="116">
        <f>IF(MONTH($B287)=30,IF($G287=Paramètres!$F$22,$D287,0),0)</f>
        <v>0</v>
      </c>
      <c r="U287" s="116">
        <f>IF(MONTH($A287)=11,IF($G287=Paramètres!$D$22,$D287,0),0)</f>
        <v>0</v>
      </c>
      <c r="V287" s="116">
        <f>IF(MONTH($A287)=12,IF($G287=Paramètres!$D$22,$D287,0),0)</f>
        <v>0</v>
      </c>
      <c r="W287" s="116">
        <f>IF(MONTH($A287)=2,IF($G287=Paramètres!$D$22,$D287,0),0)</f>
        <v>0</v>
      </c>
      <c r="X287" s="116">
        <f>IF(MONTH($A287)=4,IF($G287=Paramètres!$D$22,$D287,0),0)</f>
        <v>0</v>
      </c>
      <c r="Y287" s="116">
        <f>IF($G287=Paramètres!D$21,$D287,0)</f>
        <v>0</v>
      </c>
      <c r="Z287" s="116">
        <f>IF($G287=Paramètres!D$24,$D287,0)</f>
        <v>0</v>
      </c>
      <c r="AA287" s="116">
        <f>IF($G287=Paramètres!D$23,$D287,0)</f>
        <v>0</v>
      </c>
      <c r="AB287" s="116">
        <f>IF($G287=Paramètres!D$25,$D287,0)</f>
        <v>0</v>
      </c>
      <c r="AC287" s="116">
        <f>IF($G287=Paramètres!D$26,$D287,0)</f>
        <v>0</v>
      </c>
      <c r="AD287" s="116">
        <f>IF($G287=Paramètres!D$27,$D287,0)</f>
        <v>0</v>
      </c>
      <c r="AE287" s="116">
        <f>IF($G287=Paramètres!D$28,$D287,0)</f>
        <v>0</v>
      </c>
      <c r="AF287" s="116">
        <f>IF($G287=Paramètres!D$29,$D287,0)</f>
        <v>0</v>
      </c>
      <c r="AG287" s="116">
        <f>IF($G287=Paramètres!E$21,$D287,0)</f>
        <v>0</v>
      </c>
      <c r="AH287" s="116">
        <f>IF($G287=Paramètres!E$22,$D287,0)</f>
        <v>0</v>
      </c>
      <c r="AI287" s="116">
        <f>IF($G287=Paramètres!E$23,$D287,0)</f>
        <v>0</v>
      </c>
      <c r="AJ287" s="116">
        <f>IF($G287=Paramètres!E$24,$D287,0)</f>
        <v>0</v>
      </c>
      <c r="AK287" s="116">
        <f>IF($G287=Paramètres!E$25,$D287,0)</f>
        <v>0</v>
      </c>
      <c r="AL287" s="116">
        <f>IF($G287=Paramètres!F$21,$D287,0)</f>
        <v>0</v>
      </c>
      <c r="AM287" s="116">
        <f>IF($G287=Paramètres!F$22,$D287,0)</f>
        <v>0</v>
      </c>
      <c r="AN287" s="116">
        <f>IF($G287=Paramètres!F$23,$D287,0)</f>
        <v>0</v>
      </c>
      <c r="AO287" s="116">
        <f>IF($G287=Paramètres!F$24,$D287,0)</f>
        <v>0</v>
      </c>
      <c r="AP287" s="116">
        <f t="shared" si="142"/>
        <v>0</v>
      </c>
      <c r="AQ287" s="116">
        <f t="shared" si="143"/>
        <v>0</v>
      </c>
      <c r="AR287" s="116">
        <f>IF($G287=Paramètres!I$21,$D287,0)</f>
        <v>0</v>
      </c>
      <c r="AS287" s="116">
        <f>IF($G287=Paramètres!I$22,$D287,0)</f>
        <v>0</v>
      </c>
      <c r="AT287" s="116">
        <f>IF($G287=Paramètres!I$23,$D287,0)</f>
        <v>0</v>
      </c>
      <c r="AU287" s="116">
        <f t="shared" si="144"/>
        <v>0</v>
      </c>
      <c r="AV287" s="116">
        <f t="shared" si="146"/>
        <v>0</v>
      </c>
      <c r="AW287" s="116">
        <f t="shared" si="147"/>
        <v>0</v>
      </c>
      <c r="AX287" s="116">
        <f t="shared" si="148"/>
        <v>0</v>
      </c>
      <c r="AY287" s="116">
        <f t="shared" si="149"/>
        <v>0</v>
      </c>
      <c r="AZ287" s="116">
        <f t="shared" si="150"/>
        <v>0</v>
      </c>
      <c r="BA287" s="116">
        <f t="shared" si="151"/>
        <v>0</v>
      </c>
      <c r="BB287" s="116">
        <f t="shared" si="152"/>
        <v>0</v>
      </c>
      <c r="BC287" s="116">
        <f t="shared" si="153"/>
        <v>0</v>
      </c>
      <c r="BD287" s="116">
        <f t="shared" si="154"/>
        <v>0</v>
      </c>
      <c r="BE287" s="116">
        <f t="shared" si="155"/>
        <v>0</v>
      </c>
      <c r="BF287" s="116">
        <f t="shared" si="156"/>
        <v>0</v>
      </c>
      <c r="BG287" s="116">
        <f t="shared" si="157"/>
        <v>0</v>
      </c>
      <c r="BH287" s="116">
        <f t="shared" si="158"/>
        <v>0</v>
      </c>
      <c r="BI287" s="116">
        <f t="shared" si="159"/>
        <v>0</v>
      </c>
      <c r="BJ287" s="116">
        <f t="shared" si="160"/>
        <v>0</v>
      </c>
      <c r="BK287" s="116">
        <f t="shared" si="161"/>
        <v>0</v>
      </c>
      <c r="BL287" s="116">
        <f t="shared" si="162"/>
        <v>0</v>
      </c>
      <c r="BM287" s="116">
        <f t="shared" si="163"/>
        <v>0</v>
      </c>
      <c r="BN287" s="116">
        <f t="shared" si="164"/>
        <v>0</v>
      </c>
      <c r="BO287" s="116">
        <f t="shared" si="165"/>
        <v>0</v>
      </c>
      <c r="BP287" s="116">
        <f t="shared" si="166"/>
        <v>0</v>
      </c>
      <c r="BQ287" s="116">
        <f t="shared" si="167"/>
        <v>0</v>
      </c>
      <c r="BR287" s="116">
        <f t="shared" si="168"/>
        <v>0</v>
      </c>
      <c r="BS287" s="116">
        <f t="shared" si="169"/>
        <v>0</v>
      </c>
    </row>
    <row r="288" spans="6:71">
      <c r="F288" s="109"/>
      <c r="J288" s="110" t="str">
        <f t="shared" si="145"/>
        <v>Transferts</v>
      </c>
      <c r="K288" s="116">
        <f>IF(MONTH($B288)=1,IF($G288=Paramètres!F$22,$D288,0),0)</f>
        <v>0</v>
      </c>
      <c r="L288" s="116">
        <f>IF(MONTH($B288)=2,IF($G288=Paramètres!$F$22,$D288,0),0)</f>
        <v>0</v>
      </c>
      <c r="M288" s="116">
        <f>IF(MONTH($B288)=3,IF($G288=Paramètres!$F$22,$D288,0),0)</f>
        <v>0</v>
      </c>
      <c r="N288" s="116">
        <f>IF(MONTH($B288)=4,IF($G288=Paramètres!$F$22,$D288,0),0)</f>
        <v>0</v>
      </c>
      <c r="O288" s="116">
        <f>IF(MONTH($B288)=5,IF($G288=Paramètres!$F$22,$D288,0),0)</f>
        <v>0</v>
      </c>
      <c r="P288" s="116">
        <f>IF(MONTH($B288)=6,IF($G288=Paramètres!$F$22,$D288,0),0)</f>
        <v>0</v>
      </c>
      <c r="Q288" s="116">
        <f>IF(MONTH($B288)=9,IF($G288=Paramètres!$F$22,$D288,0),0)</f>
        <v>0</v>
      </c>
      <c r="R288" s="116">
        <f>IF(MONTH($B288)=10,IF($G288=Paramètres!$F$22,$D288,0),0)</f>
        <v>0</v>
      </c>
      <c r="S288" s="116">
        <f>IF(MONTH($B288)=11,IF($G288=Paramètres!$F$22,$D288,0),0)</f>
        <v>0</v>
      </c>
      <c r="T288" s="116">
        <f>IF(MONTH($B288)=30,IF($G288=Paramètres!$F$22,$D288,0),0)</f>
        <v>0</v>
      </c>
      <c r="U288" s="116">
        <f>IF(MONTH($A288)=11,IF($G288=Paramètres!$D$22,$D288,0),0)</f>
        <v>0</v>
      </c>
      <c r="V288" s="116">
        <f>IF(MONTH($A288)=12,IF($G288=Paramètres!$D$22,$D288,0),0)</f>
        <v>0</v>
      </c>
      <c r="W288" s="116">
        <f>IF(MONTH($A288)=2,IF($G288=Paramètres!$D$22,$D288,0),0)</f>
        <v>0</v>
      </c>
      <c r="X288" s="116">
        <f>IF(MONTH($A288)=4,IF($G288=Paramètres!$D$22,$D288,0),0)</f>
        <v>0</v>
      </c>
      <c r="Y288" s="116">
        <f>IF($G288=Paramètres!D$21,$D288,0)</f>
        <v>0</v>
      </c>
      <c r="Z288" s="116">
        <f>IF($G288=Paramètres!D$24,$D288,0)</f>
        <v>0</v>
      </c>
      <c r="AA288" s="116">
        <f>IF($G288=Paramètres!D$23,$D288,0)</f>
        <v>0</v>
      </c>
      <c r="AB288" s="116">
        <f>IF($G288=Paramètres!D$25,$D288,0)</f>
        <v>0</v>
      </c>
      <c r="AC288" s="116">
        <f>IF($G288=Paramètres!D$26,$D288,0)</f>
        <v>0</v>
      </c>
      <c r="AD288" s="116">
        <f>IF($G288=Paramètres!D$27,$D288,0)</f>
        <v>0</v>
      </c>
      <c r="AE288" s="116">
        <f>IF($G288=Paramètres!D$28,$D288,0)</f>
        <v>0</v>
      </c>
      <c r="AF288" s="116">
        <f>IF($G288=Paramètres!D$29,$D288,0)</f>
        <v>0</v>
      </c>
      <c r="AG288" s="116">
        <f>IF($G288=Paramètres!E$21,$D288,0)</f>
        <v>0</v>
      </c>
      <c r="AH288" s="116">
        <f>IF($G288=Paramètres!E$22,$D288,0)</f>
        <v>0</v>
      </c>
      <c r="AI288" s="116">
        <f>IF($G288=Paramètres!E$23,$D288,0)</f>
        <v>0</v>
      </c>
      <c r="AJ288" s="116">
        <f>IF($G288=Paramètres!E$24,$D288,0)</f>
        <v>0</v>
      </c>
      <c r="AK288" s="116">
        <f>IF($G288=Paramètres!E$25,$D288,0)</f>
        <v>0</v>
      </c>
      <c r="AL288" s="116">
        <f>IF($G288=Paramètres!F$21,$D288,0)</f>
        <v>0</v>
      </c>
      <c r="AM288" s="116">
        <f>IF($G288=Paramètres!F$22,$D288,0)</f>
        <v>0</v>
      </c>
      <c r="AN288" s="116">
        <f>IF($G288=Paramètres!F$23,$D288,0)</f>
        <v>0</v>
      </c>
      <c r="AO288" s="116">
        <f>IF($G288=Paramètres!F$24,$D288,0)</f>
        <v>0</v>
      </c>
      <c r="AP288" s="116">
        <f t="shared" si="142"/>
        <v>0</v>
      </c>
      <c r="AQ288" s="116">
        <f t="shared" si="143"/>
        <v>0</v>
      </c>
      <c r="AR288" s="116">
        <f>IF($G288=Paramètres!I$21,$D288,0)</f>
        <v>0</v>
      </c>
      <c r="AS288" s="116">
        <f>IF($G288=Paramètres!I$22,$D288,0)</f>
        <v>0</v>
      </c>
      <c r="AT288" s="116">
        <f>IF($G288=Paramètres!I$23,$D288,0)</f>
        <v>0</v>
      </c>
      <c r="AU288" s="116">
        <f t="shared" si="144"/>
        <v>0</v>
      </c>
      <c r="AV288" s="116">
        <f t="shared" si="146"/>
        <v>0</v>
      </c>
      <c r="AW288" s="116">
        <f t="shared" si="147"/>
        <v>0</v>
      </c>
      <c r="AX288" s="116">
        <f t="shared" si="148"/>
        <v>0</v>
      </c>
      <c r="AY288" s="116">
        <f t="shared" si="149"/>
        <v>0</v>
      </c>
      <c r="AZ288" s="116">
        <f t="shared" si="150"/>
        <v>0</v>
      </c>
      <c r="BA288" s="116">
        <f t="shared" si="151"/>
        <v>0</v>
      </c>
      <c r="BB288" s="116">
        <f t="shared" si="152"/>
        <v>0</v>
      </c>
      <c r="BC288" s="116">
        <f t="shared" si="153"/>
        <v>0</v>
      </c>
      <c r="BD288" s="116">
        <f t="shared" si="154"/>
        <v>0</v>
      </c>
      <c r="BE288" s="116">
        <f t="shared" si="155"/>
        <v>0</v>
      </c>
      <c r="BF288" s="116">
        <f t="shared" si="156"/>
        <v>0</v>
      </c>
      <c r="BG288" s="116">
        <f t="shared" si="157"/>
        <v>0</v>
      </c>
      <c r="BH288" s="116">
        <f t="shared" si="158"/>
        <v>0</v>
      </c>
      <c r="BI288" s="116">
        <f t="shared" si="159"/>
        <v>0</v>
      </c>
      <c r="BJ288" s="116">
        <f t="shared" si="160"/>
        <v>0</v>
      </c>
      <c r="BK288" s="116">
        <f t="shared" si="161"/>
        <v>0</v>
      </c>
      <c r="BL288" s="116">
        <f t="shared" si="162"/>
        <v>0</v>
      </c>
      <c r="BM288" s="116">
        <f t="shared" si="163"/>
        <v>0</v>
      </c>
      <c r="BN288" s="116">
        <f t="shared" si="164"/>
        <v>0</v>
      </c>
      <c r="BO288" s="116">
        <f t="shared" si="165"/>
        <v>0</v>
      </c>
      <c r="BP288" s="116">
        <f t="shared" si="166"/>
        <v>0</v>
      </c>
      <c r="BQ288" s="116">
        <f t="shared" si="167"/>
        <v>0</v>
      </c>
      <c r="BR288" s="116">
        <f t="shared" si="168"/>
        <v>0</v>
      </c>
      <c r="BS288" s="116">
        <f t="shared" si="169"/>
        <v>0</v>
      </c>
    </row>
    <row r="289" spans="6:71">
      <c r="F289" s="109"/>
      <c r="J289" s="110" t="str">
        <f t="shared" si="145"/>
        <v>Transferts</v>
      </c>
      <c r="K289" s="116">
        <f>IF(MONTH($B289)=1,IF($G289=Paramètres!F$22,$D289,0),0)</f>
        <v>0</v>
      </c>
      <c r="L289" s="116">
        <f>IF(MONTH($B289)=2,IF($G289=Paramètres!$F$22,$D289,0),0)</f>
        <v>0</v>
      </c>
      <c r="M289" s="116">
        <f>IF(MONTH($B289)=3,IF($G289=Paramètres!$F$22,$D289,0),0)</f>
        <v>0</v>
      </c>
      <c r="N289" s="116">
        <f>IF(MONTH($B289)=4,IF($G289=Paramètres!$F$22,$D289,0),0)</f>
        <v>0</v>
      </c>
      <c r="O289" s="116">
        <f>IF(MONTH($B289)=5,IF($G289=Paramètres!$F$22,$D289,0),0)</f>
        <v>0</v>
      </c>
      <c r="P289" s="116">
        <f>IF(MONTH($B289)=6,IF($G289=Paramètres!$F$22,$D289,0),0)</f>
        <v>0</v>
      </c>
      <c r="Q289" s="116">
        <f>IF(MONTH($B289)=9,IF($G289=Paramètres!$F$22,$D289,0),0)</f>
        <v>0</v>
      </c>
      <c r="R289" s="116">
        <f>IF(MONTH($B289)=10,IF($G289=Paramètres!$F$22,$D289,0),0)</f>
        <v>0</v>
      </c>
      <c r="S289" s="116">
        <f>IF(MONTH($B289)=11,IF($G289=Paramètres!$F$22,$D289,0),0)</f>
        <v>0</v>
      </c>
      <c r="T289" s="116">
        <f>IF(MONTH($B289)=30,IF($G289=Paramètres!$F$22,$D289,0),0)</f>
        <v>0</v>
      </c>
      <c r="U289" s="116">
        <f>IF(MONTH($A289)=11,IF($G289=Paramètres!$D$22,$D289,0),0)</f>
        <v>0</v>
      </c>
      <c r="V289" s="116">
        <f>IF(MONTH($A289)=12,IF($G289=Paramètres!$D$22,$D289,0),0)</f>
        <v>0</v>
      </c>
      <c r="W289" s="116">
        <f>IF(MONTH($A289)=2,IF($G289=Paramètres!$D$22,$D289,0),0)</f>
        <v>0</v>
      </c>
      <c r="X289" s="116">
        <f>IF(MONTH($A289)=4,IF($G289=Paramètres!$D$22,$D289,0),0)</f>
        <v>0</v>
      </c>
      <c r="Y289" s="116">
        <f>IF($G289=Paramètres!D$21,$D289,0)</f>
        <v>0</v>
      </c>
      <c r="Z289" s="116">
        <f>IF($G289=Paramètres!D$24,$D289,0)</f>
        <v>0</v>
      </c>
      <c r="AA289" s="116">
        <f>IF($G289=Paramètres!D$23,$D289,0)</f>
        <v>0</v>
      </c>
      <c r="AB289" s="116">
        <f>IF($G289=Paramètres!D$25,$D289,0)</f>
        <v>0</v>
      </c>
      <c r="AC289" s="116">
        <f>IF($G289=Paramètres!D$26,$D289,0)</f>
        <v>0</v>
      </c>
      <c r="AD289" s="116">
        <f>IF($G289=Paramètres!D$27,$D289,0)</f>
        <v>0</v>
      </c>
      <c r="AE289" s="116">
        <f>IF($G289=Paramètres!D$28,$D289,0)</f>
        <v>0</v>
      </c>
      <c r="AF289" s="116">
        <f>IF($G289=Paramètres!D$29,$D289,0)</f>
        <v>0</v>
      </c>
      <c r="AG289" s="116">
        <f>IF($G289=Paramètres!E$21,$D289,0)</f>
        <v>0</v>
      </c>
      <c r="AH289" s="116">
        <f>IF($G289=Paramètres!E$22,$D289,0)</f>
        <v>0</v>
      </c>
      <c r="AI289" s="116">
        <f>IF($G289=Paramètres!E$23,$D289,0)</f>
        <v>0</v>
      </c>
      <c r="AJ289" s="116">
        <f>IF($G289=Paramètres!E$24,$D289,0)</f>
        <v>0</v>
      </c>
      <c r="AK289" s="116">
        <f>IF($G289=Paramètres!E$25,$D289,0)</f>
        <v>0</v>
      </c>
      <c r="AL289" s="116">
        <f>IF($G289=Paramètres!F$21,$D289,0)</f>
        <v>0</v>
      </c>
      <c r="AM289" s="116">
        <f>IF($G289=Paramètres!F$22,$D289,0)</f>
        <v>0</v>
      </c>
      <c r="AN289" s="116">
        <f>IF($G289=Paramètres!F$23,$D289,0)</f>
        <v>0</v>
      </c>
      <c r="AO289" s="116">
        <f>IF($G289=Paramètres!F$24,$D289,0)</f>
        <v>0</v>
      </c>
      <c r="AP289" s="116">
        <f t="shared" si="142"/>
        <v>0</v>
      </c>
      <c r="AQ289" s="116">
        <f t="shared" si="143"/>
        <v>0</v>
      </c>
      <c r="AR289" s="116">
        <f>IF($G289=Paramètres!I$21,$D289,0)</f>
        <v>0</v>
      </c>
      <c r="AS289" s="116">
        <f>IF($G289=Paramètres!I$22,$D289,0)</f>
        <v>0</v>
      </c>
      <c r="AT289" s="116">
        <f>IF($G289=Paramètres!I$23,$D289,0)</f>
        <v>0</v>
      </c>
      <c r="AU289" s="116">
        <f t="shared" si="144"/>
        <v>0</v>
      </c>
      <c r="AV289" s="116">
        <f t="shared" si="146"/>
        <v>0</v>
      </c>
      <c r="AW289" s="116">
        <f t="shared" si="147"/>
        <v>0</v>
      </c>
      <c r="AX289" s="116">
        <f t="shared" si="148"/>
        <v>0</v>
      </c>
      <c r="AY289" s="116">
        <f t="shared" si="149"/>
        <v>0</v>
      </c>
      <c r="AZ289" s="116">
        <f t="shared" si="150"/>
        <v>0</v>
      </c>
      <c r="BA289" s="116">
        <f t="shared" si="151"/>
        <v>0</v>
      </c>
      <c r="BB289" s="116">
        <f t="shared" si="152"/>
        <v>0</v>
      </c>
      <c r="BC289" s="116">
        <f t="shared" si="153"/>
        <v>0</v>
      </c>
      <c r="BD289" s="116">
        <f t="shared" si="154"/>
        <v>0</v>
      </c>
      <c r="BE289" s="116">
        <f t="shared" si="155"/>
        <v>0</v>
      </c>
      <c r="BF289" s="116">
        <f t="shared" si="156"/>
        <v>0</v>
      </c>
      <c r="BG289" s="116">
        <f t="shared" si="157"/>
        <v>0</v>
      </c>
      <c r="BH289" s="116">
        <f t="shared" si="158"/>
        <v>0</v>
      </c>
      <c r="BI289" s="116">
        <f t="shared" si="159"/>
        <v>0</v>
      </c>
      <c r="BJ289" s="116">
        <f t="shared" si="160"/>
        <v>0</v>
      </c>
      <c r="BK289" s="116">
        <f t="shared" si="161"/>
        <v>0</v>
      </c>
      <c r="BL289" s="116">
        <f t="shared" si="162"/>
        <v>0</v>
      </c>
      <c r="BM289" s="116">
        <f t="shared" si="163"/>
        <v>0</v>
      </c>
      <c r="BN289" s="116">
        <f t="shared" si="164"/>
        <v>0</v>
      </c>
      <c r="BO289" s="116">
        <f t="shared" si="165"/>
        <v>0</v>
      </c>
      <c r="BP289" s="116">
        <f t="shared" si="166"/>
        <v>0</v>
      </c>
      <c r="BQ289" s="116">
        <f t="shared" si="167"/>
        <v>0</v>
      </c>
      <c r="BR289" s="116">
        <f t="shared" si="168"/>
        <v>0</v>
      </c>
      <c r="BS289" s="116">
        <f t="shared" si="169"/>
        <v>0</v>
      </c>
    </row>
    <row r="290" spans="6:71">
      <c r="F290" s="109"/>
      <c r="J290" s="110" t="str">
        <f t="shared" si="145"/>
        <v>Transferts</v>
      </c>
      <c r="K290" s="116">
        <f>IF(MONTH($B290)=1,IF($G290=Paramètres!F$22,$D290,0),0)</f>
        <v>0</v>
      </c>
      <c r="L290" s="116">
        <f>IF(MONTH($B290)=2,IF($G290=Paramètres!$F$22,$D290,0),0)</f>
        <v>0</v>
      </c>
      <c r="M290" s="116">
        <f>IF(MONTH($B290)=3,IF($G290=Paramètres!$F$22,$D290,0),0)</f>
        <v>0</v>
      </c>
      <c r="N290" s="116">
        <f>IF(MONTH($B290)=4,IF($G290=Paramètres!$F$22,$D290,0),0)</f>
        <v>0</v>
      </c>
      <c r="O290" s="116">
        <f>IF(MONTH($B290)=5,IF($G290=Paramètres!$F$22,$D290,0),0)</f>
        <v>0</v>
      </c>
      <c r="P290" s="116">
        <f>IF(MONTH($B290)=6,IF($G290=Paramètres!$F$22,$D290,0),0)</f>
        <v>0</v>
      </c>
      <c r="Q290" s="116">
        <f>IF(MONTH($B290)=9,IF($G290=Paramètres!$F$22,$D290,0),0)</f>
        <v>0</v>
      </c>
      <c r="R290" s="116">
        <f>IF(MONTH($B290)=10,IF($G290=Paramètres!$F$22,$D290,0),0)</f>
        <v>0</v>
      </c>
      <c r="S290" s="116">
        <f>IF(MONTH($B290)=11,IF($G290=Paramètres!$F$22,$D290,0),0)</f>
        <v>0</v>
      </c>
      <c r="T290" s="116">
        <f>IF(MONTH($B290)=30,IF($G290=Paramètres!$F$22,$D290,0),0)</f>
        <v>0</v>
      </c>
      <c r="U290" s="116">
        <f>IF(MONTH($A290)=11,IF($G290=Paramètres!$D$22,$D290,0),0)</f>
        <v>0</v>
      </c>
      <c r="V290" s="116">
        <f>IF(MONTH($A290)=12,IF($G290=Paramètres!$D$22,$D290,0),0)</f>
        <v>0</v>
      </c>
      <c r="W290" s="116">
        <f>IF(MONTH($A290)=2,IF($G290=Paramètres!$D$22,$D290,0),0)</f>
        <v>0</v>
      </c>
      <c r="X290" s="116">
        <f>IF(MONTH($A290)=4,IF($G290=Paramètres!$D$22,$D290,0),0)</f>
        <v>0</v>
      </c>
      <c r="Y290" s="116">
        <f>IF($G290=Paramètres!D$21,$D290,0)</f>
        <v>0</v>
      </c>
      <c r="Z290" s="116">
        <f>IF($G290=Paramètres!D$24,$D290,0)</f>
        <v>0</v>
      </c>
      <c r="AA290" s="116">
        <f>IF($G290=Paramètres!D$23,$D290,0)</f>
        <v>0</v>
      </c>
      <c r="AB290" s="116">
        <f>IF($G290=Paramètres!D$25,$D290,0)</f>
        <v>0</v>
      </c>
      <c r="AC290" s="116">
        <f>IF($G290=Paramètres!D$26,$D290,0)</f>
        <v>0</v>
      </c>
      <c r="AD290" s="116">
        <f>IF($G290=Paramètres!D$27,$D290,0)</f>
        <v>0</v>
      </c>
      <c r="AE290" s="116">
        <f>IF($G290=Paramètres!D$28,$D290,0)</f>
        <v>0</v>
      </c>
      <c r="AF290" s="116">
        <f>IF($G290=Paramètres!D$29,$D290,0)</f>
        <v>0</v>
      </c>
      <c r="AG290" s="116">
        <f>IF($G290=Paramètres!E$21,$D290,0)</f>
        <v>0</v>
      </c>
      <c r="AH290" s="116">
        <f>IF($G290=Paramètres!E$22,$D290,0)</f>
        <v>0</v>
      </c>
      <c r="AI290" s="116">
        <f>IF($G290=Paramètres!E$23,$D290,0)</f>
        <v>0</v>
      </c>
      <c r="AJ290" s="116">
        <f>IF($G290=Paramètres!E$24,$D290,0)</f>
        <v>0</v>
      </c>
      <c r="AK290" s="116">
        <f>IF($G290=Paramètres!E$25,$D290,0)</f>
        <v>0</v>
      </c>
      <c r="AL290" s="116">
        <f>IF($G290=Paramètres!F$21,$D290,0)</f>
        <v>0</v>
      </c>
      <c r="AM290" s="116">
        <f>IF($G290=Paramètres!F$22,$D290,0)</f>
        <v>0</v>
      </c>
      <c r="AN290" s="116">
        <f>IF($G290=Paramètres!F$23,$D290,0)</f>
        <v>0</v>
      </c>
      <c r="AO290" s="116">
        <f>IF($G290=Paramètres!F$24,$D290,0)</f>
        <v>0</v>
      </c>
      <c r="AP290" s="116">
        <f t="shared" si="142"/>
        <v>0</v>
      </c>
      <c r="AQ290" s="116">
        <f t="shared" si="143"/>
        <v>0</v>
      </c>
      <c r="AR290" s="116">
        <f>IF($G290=Paramètres!I$21,$D290,0)</f>
        <v>0</v>
      </c>
      <c r="AS290" s="116">
        <f>IF($G290=Paramètres!I$22,$D290,0)</f>
        <v>0</v>
      </c>
      <c r="AT290" s="116">
        <f>IF($G290=Paramètres!I$23,$D290,0)</f>
        <v>0</v>
      </c>
      <c r="AU290" s="116">
        <f t="shared" si="144"/>
        <v>0</v>
      </c>
      <c r="AV290" s="116">
        <f t="shared" si="146"/>
        <v>0</v>
      </c>
      <c r="AW290" s="116">
        <f t="shared" si="147"/>
        <v>0</v>
      </c>
      <c r="AX290" s="116">
        <f t="shared" si="148"/>
        <v>0</v>
      </c>
      <c r="AY290" s="116">
        <f t="shared" si="149"/>
        <v>0</v>
      </c>
      <c r="AZ290" s="116">
        <f t="shared" si="150"/>
        <v>0</v>
      </c>
      <c r="BA290" s="116">
        <f t="shared" si="151"/>
        <v>0</v>
      </c>
      <c r="BB290" s="116">
        <f t="shared" si="152"/>
        <v>0</v>
      </c>
      <c r="BC290" s="116">
        <f t="shared" si="153"/>
        <v>0</v>
      </c>
      <c r="BD290" s="116">
        <f t="shared" si="154"/>
        <v>0</v>
      </c>
      <c r="BE290" s="116">
        <f t="shared" si="155"/>
        <v>0</v>
      </c>
      <c r="BF290" s="116">
        <f t="shared" si="156"/>
        <v>0</v>
      </c>
      <c r="BG290" s="116">
        <f t="shared" si="157"/>
        <v>0</v>
      </c>
      <c r="BH290" s="116">
        <f t="shared" si="158"/>
        <v>0</v>
      </c>
      <c r="BI290" s="116">
        <f t="shared" si="159"/>
        <v>0</v>
      </c>
      <c r="BJ290" s="116">
        <f t="shared" si="160"/>
        <v>0</v>
      </c>
      <c r="BK290" s="116">
        <f t="shared" si="161"/>
        <v>0</v>
      </c>
      <c r="BL290" s="116">
        <f t="shared" si="162"/>
        <v>0</v>
      </c>
      <c r="BM290" s="116">
        <f t="shared" si="163"/>
        <v>0</v>
      </c>
      <c r="BN290" s="116">
        <f t="shared" si="164"/>
        <v>0</v>
      </c>
      <c r="BO290" s="116">
        <f t="shared" si="165"/>
        <v>0</v>
      </c>
      <c r="BP290" s="116">
        <f t="shared" si="166"/>
        <v>0</v>
      </c>
      <c r="BQ290" s="116">
        <f t="shared" si="167"/>
        <v>0</v>
      </c>
      <c r="BR290" s="116">
        <f t="shared" si="168"/>
        <v>0</v>
      </c>
      <c r="BS290" s="116">
        <f t="shared" si="169"/>
        <v>0</v>
      </c>
    </row>
    <row r="291" spans="6:71">
      <c r="F291" s="109"/>
      <c r="J291" s="110" t="str">
        <f t="shared" si="145"/>
        <v>Transferts</v>
      </c>
      <c r="K291" s="116">
        <f>IF(MONTH($B291)=1,IF($G291=Paramètres!F$22,$D291,0),0)</f>
        <v>0</v>
      </c>
      <c r="L291" s="116">
        <f>IF(MONTH($B291)=2,IF($G291=Paramètres!$F$22,$D291,0),0)</f>
        <v>0</v>
      </c>
      <c r="M291" s="116">
        <f>IF(MONTH($B291)=3,IF($G291=Paramètres!$F$22,$D291,0),0)</f>
        <v>0</v>
      </c>
      <c r="N291" s="116">
        <f>IF(MONTH($B291)=4,IF($G291=Paramètres!$F$22,$D291,0),0)</f>
        <v>0</v>
      </c>
      <c r="O291" s="116">
        <f>IF(MONTH($B291)=5,IF($G291=Paramètres!$F$22,$D291,0),0)</f>
        <v>0</v>
      </c>
      <c r="P291" s="116">
        <f>IF(MONTH($B291)=6,IF($G291=Paramètres!$F$22,$D291,0),0)</f>
        <v>0</v>
      </c>
      <c r="Q291" s="116">
        <f>IF(MONTH($B291)=9,IF($G291=Paramètres!$F$22,$D291,0),0)</f>
        <v>0</v>
      </c>
      <c r="R291" s="116">
        <f>IF(MONTH($B291)=10,IF($G291=Paramètres!$F$22,$D291,0),0)</f>
        <v>0</v>
      </c>
      <c r="S291" s="116">
        <f>IF(MONTH($B291)=11,IF($G291=Paramètres!$F$22,$D291,0),0)</f>
        <v>0</v>
      </c>
      <c r="T291" s="116">
        <f>IF(MONTH($B291)=30,IF($G291=Paramètres!$F$22,$D291,0),0)</f>
        <v>0</v>
      </c>
      <c r="U291" s="116">
        <f>IF(MONTH($A291)=11,IF($G291=Paramètres!$D$22,$D291,0),0)</f>
        <v>0</v>
      </c>
      <c r="V291" s="116">
        <f>IF(MONTH($A291)=12,IF($G291=Paramètres!$D$22,$D291,0),0)</f>
        <v>0</v>
      </c>
      <c r="W291" s="116">
        <f>IF(MONTH($A291)=2,IF($G291=Paramètres!$D$22,$D291,0),0)</f>
        <v>0</v>
      </c>
      <c r="X291" s="116">
        <f>IF(MONTH($A291)=4,IF($G291=Paramètres!$D$22,$D291,0),0)</f>
        <v>0</v>
      </c>
      <c r="Y291" s="116">
        <f>IF($G291=Paramètres!D$21,$D291,0)</f>
        <v>0</v>
      </c>
      <c r="Z291" s="116">
        <f>IF($G291=Paramètres!D$24,$D291,0)</f>
        <v>0</v>
      </c>
      <c r="AA291" s="116">
        <f>IF($G291=Paramètres!D$23,$D291,0)</f>
        <v>0</v>
      </c>
      <c r="AB291" s="116">
        <f>IF($G291=Paramètres!D$25,$D291,0)</f>
        <v>0</v>
      </c>
      <c r="AC291" s="116">
        <f>IF($G291=Paramètres!D$26,$D291,0)</f>
        <v>0</v>
      </c>
      <c r="AD291" s="116">
        <f>IF($G291=Paramètres!D$27,$D291,0)</f>
        <v>0</v>
      </c>
      <c r="AE291" s="116">
        <f>IF($G291=Paramètres!D$28,$D291,0)</f>
        <v>0</v>
      </c>
      <c r="AF291" s="116">
        <f>IF($G291=Paramètres!D$29,$D291,0)</f>
        <v>0</v>
      </c>
      <c r="AG291" s="116">
        <f>IF($G291=Paramètres!E$21,$D291,0)</f>
        <v>0</v>
      </c>
      <c r="AH291" s="116">
        <f>IF($G291=Paramètres!E$22,$D291,0)</f>
        <v>0</v>
      </c>
      <c r="AI291" s="116">
        <f>IF($G291=Paramètres!E$23,$D291,0)</f>
        <v>0</v>
      </c>
      <c r="AJ291" s="116">
        <f>IF($G291=Paramètres!E$24,$D291,0)</f>
        <v>0</v>
      </c>
      <c r="AK291" s="116">
        <f>IF($G291=Paramètres!E$25,$D291,0)</f>
        <v>0</v>
      </c>
      <c r="AL291" s="116">
        <f>IF($G291=Paramètres!F$21,$D291,0)</f>
        <v>0</v>
      </c>
      <c r="AM291" s="116">
        <f>IF($G291=Paramètres!F$22,$D291,0)</f>
        <v>0</v>
      </c>
      <c r="AN291" s="116">
        <f>IF($G291=Paramètres!F$23,$D291,0)</f>
        <v>0</v>
      </c>
      <c r="AO291" s="116">
        <f>IF($G291=Paramètres!F$24,$D291,0)</f>
        <v>0</v>
      </c>
      <c r="AP291" s="116">
        <f t="shared" si="142"/>
        <v>0</v>
      </c>
      <c r="AQ291" s="116">
        <f t="shared" si="143"/>
        <v>0</v>
      </c>
      <c r="AR291" s="116">
        <f>IF($G291=Paramètres!I$21,$D291,0)</f>
        <v>0</v>
      </c>
      <c r="AS291" s="116">
        <f>IF($G291=Paramètres!I$22,$D291,0)</f>
        <v>0</v>
      </c>
      <c r="AT291" s="116">
        <f>IF($G291=Paramètres!I$23,$D291,0)</f>
        <v>0</v>
      </c>
      <c r="AU291" s="116">
        <f t="shared" si="144"/>
        <v>0</v>
      </c>
      <c r="AV291" s="116">
        <f t="shared" si="146"/>
        <v>0</v>
      </c>
      <c r="AW291" s="116">
        <f t="shared" si="147"/>
        <v>0</v>
      </c>
      <c r="AX291" s="116">
        <f t="shared" si="148"/>
        <v>0</v>
      </c>
      <c r="AY291" s="116">
        <f t="shared" si="149"/>
        <v>0</v>
      </c>
      <c r="AZ291" s="116">
        <f t="shared" si="150"/>
        <v>0</v>
      </c>
      <c r="BA291" s="116">
        <f t="shared" si="151"/>
        <v>0</v>
      </c>
      <c r="BB291" s="116">
        <f t="shared" si="152"/>
        <v>0</v>
      </c>
      <c r="BC291" s="116">
        <f t="shared" si="153"/>
        <v>0</v>
      </c>
      <c r="BD291" s="116">
        <f t="shared" si="154"/>
        <v>0</v>
      </c>
      <c r="BE291" s="116">
        <f t="shared" si="155"/>
        <v>0</v>
      </c>
      <c r="BF291" s="116">
        <f t="shared" si="156"/>
        <v>0</v>
      </c>
      <c r="BG291" s="116">
        <f t="shared" si="157"/>
        <v>0</v>
      </c>
      <c r="BH291" s="116">
        <f t="shared" si="158"/>
        <v>0</v>
      </c>
      <c r="BI291" s="116">
        <f t="shared" si="159"/>
        <v>0</v>
      </c>
      <c r="BJ291" s="116">
        <f t="shared" si="160"/>
        <v>0</v>
      </c>
      <c r="BK291" s="116">
        <f t="shared" si="161"/>
        <v>0</v>
      </c>
      <c r="BL291" s="116">
        <f t="shared" si="162"/>
        <v>0</v>
      </c>
      <c r="BM291" s="116">
        <f t="shared" si="163"/>
        <v>0</v>
      </c>
      <c r="BN291" s="116">
        <f t="shared" si="164"/>
        <v>0</v>
      </c>
      <c r="BO291" s="116">
        <f t="shared" si="165"/>
        <v>0</v>
      </c>
      <c r="BP291" s="116">
        <f t="shared" si="166"/>
        <v>0</v>
      </c>
      <c r="BQ291" s="116">
        <f t="shared" si="167"/>
        <v>0</v>
      </c>
      <c r="BR291" s="116">
        <f t="shared" si="168"/>
        <v>0</v>
      </c>
      <c r="BS291" s="116">
        <f t="shared" si="169"/>
        <v>0</v>
      </c>
    </row>
    <row r="292" spans="6:71">
      <c r="F292" s="109"/>
      <c r="J292" s="110" t="str">
        <f t="shared" si="145"/>
        <v>Transferts</v>
      </c>
      <c r="K292" s="116">
        <f>IF(MONTH($B292)=1,IF($G292=Paramètres!F$22,$D292,0),0)</f>
        <v>0</v>
      </c>
      <c r="L292" s="116">
        <f>IF(MONTH($B292)=2,IF($G292=Paramètres!$F$22,$D292,0),0)</f>
        <v>0</v>
      </c>
      <c r="M292" s="116">
        <f>IF(MONTH($B292)=3,IF($G292=Paramètres!$F$22,$D292,0),0)</f>
        <v>0</v>
      </c>
      <c r="N292" s="116">
        <f>IF(MONTH($B292)=4,IF($G292=Paramètres!$F$22,$D292,0),0)</f>
        <v>0</v>
      </c>
      <c r="O292" s="116">
        <f>IF(MONTH($B292)=5,IF($G292=Paramètres!$F$22,$D292,0),0)</f>
        <v>0</v>
      </c>
      <c r="P292" s="116">
        <f>IF(MONTH($B292)=6,IF($G292=Paramètres!$F$22,$D292,0),0)</f>
        <v>0</v>
      </c>
      <c r="Q292" s="116">
        <f>IF(MONTH($B292)=9,IF($G292=Paramètres!$F$22,$D292,0),0)</f>
        <v>0</v>
      </c>
      <c r="R292" s="116">
        <f>IF(MONTH($B292)=10,IF($G292=Paramètres!$F$22,$D292,0),0)</f>
        <v>0</v>
      </c>
      <c r="S292" s="116">
        <f>IF(MONTH($B292)=11,IF($G292=Paramètres!$F$22,$D292,0),0)</f>
        <v>0</v>
      </c>
      <c r="T292" s="116">
        <f>IF(MONTH($B292)=30,IF($G292=Paramètres!$F$22,$D292,0),0)</f>
        <v>0</v>
      </c>
      <c r="U292" s="116">
        <f>IF(MONTH($A292)=11,IF($G292=Paramètres!$D$22,$D292,0),0)</f>
        <v>0</v>
      </c>
      <c r="V292" s="116">
        <f>IF(MONTH($A292)=12,IF($G292=Paramètres!$D$22,$D292,0),0)</f>
        <v>0</v>
      </c>
      <c r="W292" s="116">
        <f>IF(MONTH($A292)=2,IF($G292=Paramètres!$D$22,$D292,0),0)</f>
        <v>0</v>
      </c>
      <c r="X292" s="116">
        <f>IF(MONTH($A292)=4,IF($G292=Paramètres!$D$22,$D292,0),0)</f>
        <v>0</v>
      </c>
      <c r="Y292" s="116">
        <f>IF($G292=Paramètres!D$21,$D292,0)</f>
        <v>0</v>
      </c>
      <c r="Z292" s="116">
        <f>IF($G292=Paramètres!D$24,$D292,0)</f>
        <v>0</v>
      </c>
      <c r="AA292" s="116">
        <f>IF($G292=Paramètres!D$23,$D292,0)</f>
        <v>0</v>
      </c>
      <c r="AB292" s="116">
        <f>IF($G292=Paramètres!D$25,$D292,0)</f>
        <v>0</v>
      </c>
      <c r="AC292" s="116">
        <f>IF($G292=Paramètres!D$26,$D292,0)</f>
        <v>0</v>
      </c>
      <c r="AD292" s="116">
        <f>IF($G292=Paramètres!D$27,$D292,0)</f>
        <v>0</v>
      </c>
      <c r="AE292" s="116">
        <f>IF($G292=Paramètres!D$28,$D292,0)</f>
        <v>0</v>
      </c>
      <c r="AF292" s="116">
        <f>IF($G292=Paramètres!D$29,$D292,0)</f>
        <v>0</v>
      </c>
      <c r="AG292" s="116">
        <f>IF($G292=Paramètres!E$21,$D292,0)</f>
        <v>0</v>
      </c>
      <c r="AH292" s="116">
        <f>IF($G292=Paramètres!E$22,$D292,0)</f>
        <v>0</v>
      </c>
      <c r="AI292" s="116">
        <f>IF($G292=Paramètres!E$23,$D292,0)</f>
        <v>0</v>
      </c>
      <c r="AJ292" s="116">
        <f>IF($G292=Paramètres!E$24,$D292,0)</f>
        <v>0</v>
      </c>
      <c r="AK292" s="116">
        <f>IF($G292=Paramètres!E$25,$D292,0)</f>
        <v>0</v>
      </c>
      <c r="AL292" s="116">
        <f>IF($G292=Paramètres!F$21,$D292,0)</f>
        <v>0</v>
      </c>
      <c r="AM292" s="116">
        <f>IF($G292=Paramètres!F$22,$D292,0)</f>
        <v>0</v>
      </c>
      <c r="AN292" s="116">
        <f>IF($G292=Paramètres!F$23,$D292,0)</f>
        <v>0</v>
      </c>
      <c r="AO292" s="116">
        <f>IF($G292=Paramètres!F$24,$D292,0)</f>
        <v>0</v>
      </c>
      <c r="AP292" s="116">
        <f t="shared" si="142"/>
        <v>0</v>
      </c>
      <c r="AQ292" s="116">
        <f t="shared" si="143"/>
        <v>0</v>
      </c>
      <c r="AR292" s="116">
        <f>IF($G292=Paramètres!I$21,$D292,0)</f>
        <v>0</v>
      </c>
      <c r="AS292" s="116">
        <f>IF($G292=Paramètres!I$22,$D292,0)</f>
        <v>0</v>
      </c>
      <c r="AT292" s="116">
        <f>IF($G292=Paramètres!I$23,$D292,0)</f>
        <v>0</v>
      </c>
      <c r="AU292" s="116">
        <f t="shared" si="144"/>
        <v>0</v>
      </c>
      <c r="AV292" s="116">
        <f t="shared" si="146"/>
        <v>0</v>
      </c>
      <c r="AW292" s="116">
        <f t="shared" si="147"/>
        <v>0</v>
      </c>
      <c r="AX292" s="116">
        <f t="shared" si="148"/>
        <v>0</v>
      </c>
      <c r="AY292" s="116">
        <f t="shared" si="149"/>
        <v>0</v>
      </c>
      <c r="AZ292" s="116">
        <f t="shared" si="150"/>
        <v>0</v>
      </c>
      <c r="BA292" s="116">
        <f t="shared" si="151"/>
        <v>0</v>
      </c>
      <c r="BB292" s="116">
        <f t="shared" si="152"/>
        <v>0</v>
      </c>
      <c r="BC292" s="116">
        <f t="shared" si="153"/>
        <v>0</v>
      </c>
      <c r="BD292" s="116">
        <f t="shared" si="154"/>
        <v>0</v>
      </c>
      <c r="BE292" s="116">
        <f t="shared" si="155"/>
        <v>0</v>
      </c>
      <c r="BF292" s="116">
        <f t="shared" si="156"/>
        <v>0</v>
      </c>
      <c r="BG292" s="116">
        <f t="shared" si="157"/>
        <v>0</v>
      </c>
      <c r="BH292" s="116">
        <f t="shared" si="158"/>
        <v>0</v>
      </c>
      <c r="BI292" s="116">
        <f t="shared" si="159"/>
        <v>0</v>
      </c>
      <c r="BJ292" s="116">
        <f t="shared" si="160"/>
        <v>0</v>
      </c>
      <c r="BK292" s="116">
        <f t="shared" si="161"/>
        <v>0</v>
      </c>
      <c r="BL292" s="116">
        <f t="shared" si="162"/>
        <v>0</v>
      </c>
      <c r="BM292" s="116">
        <f t="shared" si="163"/>
        <v>0</v>
      </c>
      <c r="BN292" s="116">
        <f t="shared" si="164"/>
        <v>0</v>
      </c>
      <c r="BO292" s="116">
        <f t="shared" si="165"/>
        <v>0</v>
      </c>
      <c r="BP292" s="116">
        <f t="shared" si="166"/>
        <v>0</v>
      </c>
      <c r="BQ292" s="116">
        <f t="shared" si="167"/>
        <v>0</v>
      </c>
      <c r="BR292" s="116">
        <f t="shared" si="168"/>
        <v>0</v>
      </c>
      <c r="BS292" s="116">
        <f t="shared" si="169"/>
        <v>0</v>
      </c>
    </row>
    <row r="293" spans="6:71">
      <c r="F293" s="109"/>
      <c r="J293" s="110" t="str">
        <f t="shared" si="145"/>
        <v>Transferts</v>
      </c>
      <c r="K293" s="116">
        <f>IF(MONTH($B293)=1,IF($G293=Paramètres!F$22,$D293,0),0)</f>
        <v>0</v>
      </c>
      <c r="L293" s="116">
        <f>IF(MONTH($B293)=2,IF($G293=Paramètres!$F$22,$D293,0),0)</f>
        <v>0</v>
      </c>
      <c r="M293" s="116">
        <f>IF(MONTH($B293)=3,IF($G293=Paramètres!$F$22,$D293,0),0)</f>
        <v>0</v>
      </c>
      <c r="N293" s="116">
        <f>IF(MONTH($B293)=4,IF($G293=Paramètres!$F$22,$D293,0),0)</f>
        <v>0</v>
      </c>
      <c r="O293" s="116">
        <f>IF(MONTH($B293)=5,IF($G293=Paramètres!$F$22,$D293,0),0)</f>
        <v>0</v>
      </c>
      <c r="P293" s="116">
        <f>IF(MONTH($B293)=6,IF($G293=Paramètres!$F$22,$D293,0),0)</f>
        <v>0</v>
      </c>
      <c r="Q293" s="116">
        <f>IF(MONTH($B293)=9,IF($G293=Paramètres!$F$22,$D293,0),0)</f>
        <v>0</v>
      </c>
      <c r="R293" s="116">
        <f>IF(MONTH($B293)=10,IF($G293=Paramètres!$F$22,$D293,0),0)</f>
        <v>0</v>
      </c>
      <c r="S293" s="116">
        <f>IF(MONTH($B293)=11,IF($G293=Paramètres!$F$22,$D293,0),0)</f>
        <v>0</v>
      </c>
      <c r="T293" s="116">
        <f>IF(MONTH($B293)=30,IF($G293=Paramètres!$F$22,$D293,0),0)</f>
        <v>0</v>
      </c>
      <c r="U293" s="116">
        <f>IF(MONTH($A293)=11,IF($G293=Paramètres!$D$22,$D293,0),0)</f>
        <v>0</v>
      </c>
      <c r="V293" s="116">
        <f>IF(MONTH($A293)=12,IF($G293=Paramètres!$D$22,$D293,0),0)</f>
        <v>0</v>
      </c>
      <c r="W293" s="116">
        <f>IF(MONTH($A293)=2,IF($G293=Paramètres!$D$22,$D293,0),0)</f>
        <v>0</v>
      </c>
      <c r="X293" s="116">
        <f>IF(MONTH($A293)=4,IF($G293=Paramètres!$D$22,$D293,0),0)</f>
        <v>0</v>
      </c>
      <c r="Y293" s="116">
        <f>IF($G293=Paramètres!D$21,$D293,0)</f>
        <v>0</v>
      </c>
      <c r="Z293" s="116">
        <f>IF($G293=Paramètres!D$24,$D293,0)</f>
        <v>0</v>
      </c>
      <c r="AA293" s="116">
        <f>IF($G293=Paramètres!D$23,$D293,0)</f>
        <v>0</v>
      </c>
      <c r="AB293" s="116">
        <f>IF($G293=Paramètres!D$25,$D293,0)</f>
        <v>0</v>
      </c>
      <c r="AC293" s="116">
        <f>IF($G293=Paramètres!D$26,$D293,0)</f>
        <v>0</v>
      </c>
      <c r="AD293" s="116">
        <f>IF($G293=Paramètres!D$27,$D293,0)</f>
        <v>0</v>
      </c>
      <c r="AE293" s="116">
        <f>IF($G293=Paramètres!D$28,$D293,0)</f>
        <v>0</v>
      </c>
      <c r="AF293" s="116">
        <f>IF($G293=Paramètres!D$29,$D293,0)</f>
        <v>0</v>
      </c>
      <c r="AG293" s="116">
        <f>IF($G293=Paramètres!E$21,$D293,0)</f>
        <v>0</v>
      </c>
      <c r="AH293" s="116">
        <f>IF($G293=Paramètres!E$22,$D293,0)</f>
        <v>0</v>
      </c>
      <c r="AI293" s="116">
        <f>IF($G293=Paramètres!E$23,$D293,0)</f>
        <v>0</v>
      </c>
      <c r="AJ293" s="116">
        <f>IF($G293=Paramètres!E$24,$D293,0)</f>
        <v>0</v>
      </c>
      <c r="AK293" s="116">
        <f>IF($G293=Paramètres!E$25,$D293,0)</f>
        <v>0</v>
      </c>
      <c r="AL293" s="116">
        <f>IF($G293=Paramètres!F$21,$D293,0)</f>
        <v>0</v>
      </c>
      <c r="AM293" s="116">
        <f>IF($G293=Paramètres!F$22,$D293,0)</f>
        <v>0</v>
      </c>
      <c r="AN293" s="116">
        <f>IF($G293=Paramètres!F$23,$D293,0)</f>
        <v>0</v>
      </c>
      <c r="AO293" s="116">
        <f>IF($G293=Paramètres!F$24,$D293,0)</f>
        <v>0</v>
      </c>
      <c r="AP293" s="116">
        <f t="shared" si="142"/>
        <v>0</v>
      </c>
      <c r="AQ293" s="116">
        <f t="shared" si="143"/>
        <v>0</v>
      </c>
      <c r="AR293" s="116">
        <f>IF($G293=Paramètres!I$21,$D293,0)</f>
        <v>0</v>
      </c>
      <c r="AS293" s="116">
        <f>IF($G293=Paramètres!I$22,$D293,0)</f>
        <v>0</v>
      </c>
      <c r="AT293" s="116">
        <f>IF($G293=Paramètres!I$23,$D293,0)</f>
        <v>0</v>
      </c>
      <c r="AU293" s="116">
        <f t="shared" si="144"/>
        <v>0</v>
      </c>
      <c r="AV293" s="116">
        <f t="shared" si="146"/>
        <v>0</v>
      </c>
      <c r="AW293" s="116">
        <f t="shared" si="147"/>
        <v>0</v>
      </c>
      <c r="AX293" s="116">
        <f t="shared" si="148"/>
        <v>0</v>
      </c>
      <c r="AY293" s="116">
        <f t="shared" si="149"/>
        <v>0</v>
      </c>
      <c r="AZ293" s="116">
        <f t="shared" si="150"/>
        <v>0</v>
      </c>
      <c r="BA293" s="116">
        <f t="shared" si="151"/>
        <v>0</v>
      </c>
      <c r="BB293" s="116">
        <f t="shared" si="152"/>
        <v>0</v>
      </c>
      <c r="BC293" s="116">
        <f t="shared" si="153"/>
        <v>0</v>
      </c>
      <c r="BD293" s="116">
        <f t="shared" si="154"/>
        <v>0</v>
      </c>
      <c r="BE293" s="116">
        <f t="shared" si="155"/>
        <v>0</v>
      </c>
      <c r="BF293" s="116">
        <f t="shared" si="156"/>
        <v>0</v>
      </c>
      <c r="BG293" s="116">
        <f t="shared" si="157"/>
        <v>0</v>
      </c>
      <c r="BH293" s="116">
        <f t="shared" si="158"/>
        <v>0</v>
      </c>
      <c r="BI293" s="116">
        <f t="shared" si="159"/>
        <v>0</v>
      </c>
      <c r="BJ293" s="116">
        <f t="shared" si="160"/>
        <v>0</v>
      </c>
      <c r="BK293" s="116">
        <f t="shared" si="161"/>
        <v>0</v>
      </c>
      <c r="BL293" s="116">
        <f t="shared" si="162"/>
        <v>0</v>
      </c>
      <c r="BM293" s="116">
        <f t="shared" si="163"/>
        <v>0</v>
      </c>
      <c r="BN293" s="116">
        <f t="shared" si="164"/>
        <v>0</v>
      </c>
      <c r="BO293" s="116">
        <f t="shared" si="165"/>
        <v>0</v>
      </c>
      <c r="BP293" s="116">
        <f t="shared" si="166"/>
        <v>0</v>
      </c>
      <c r="BQ293" s="116">
        <f t="shared" si="167"/>
        <v>0</v>
      </c>
      <c r="BR293" s="116">
        <f t="shared" si="168"/>
        <v>0</v>
      </c>
      <c r="BS293" s="116">
        <f t="shared" si="169"/>
        <v>0</v>
      </c>
    </row>
    <row r="294" spans="6:71">
      <c r="F294" s="109"/>
      <c r="J294" s="110" t="str">
        <f t="shared" si="145"/>
        <v>Transferts</v>
      </c>
      <c r="K294" s="116">
        <f>IF(MONTH($B294)=1,IF($G294=Paramètres!F$22,$D294,0),0)</f>
        <v>0</v>
      </c>
      <c r="L294" s="116">
        <f>IF(MONTH($B294)=2,IF($G294=Paramètres!$F$22,$D294,0),0)</f>
        <v>0</v>
      </c>
      <c r="M294" s="116">
        <f>IF(MONTH($B294)=3,IF($G294=Paramètres!$F$22,$D294,0),0)</f>
        <v>0</v>
      </c>
      <c r="N294" s="116">
        <f>IF(MONTH($B294)=4,IF($G294=Paramètres!$F$22,$D294,0),0)</f>
        <v>0</v>
      </c>
      <c r="O294" s="116">
        <f>IF(MONTH($B294)=5,IF($G294=Paramètres!$F$22,$D294,0),0)</f>
        <v>0</v>
      </c>
      <c r="P294" s="116">
        <f>IF(MONTH($B294)=6,IF($G294=Paramètres!$F$22,$D294,0),0)</f>
        <v>0</v>
      </c>
      <c r="Q294" s="116">
        <f>IF(MONTH($B294)=9,IF($G294=Paramètres!$F$22,$D294,0),0)</f>
        <v>0</v>
      </c>
      <c r="R294" s="116">
        <f>IF(MONTH($B294)=10,IF($G294=Paramètres!$F$22,$D294,0),0)</f>
        <v>0</v>
      </c>
      <c r="S294" s="116">
        <f>IF(MONTH($B294)=11,IF($G294=Paramètres!$F$22,$D294,0),0)</f>
        <v>0</v>
      </c>
      <c r="T294" s="116">
        <f>IF(MONTH($B294)=30,IF($G294=Paramètres!$F$22,$D294,0),0)</f>
        <v>0</v>
      </c>
      <c r="U294" s="116">
        <f>IF(MONTH($A294)=11,IF($G294=Paramètres!$D$22,$D294,0),0)</f>
        <v>0</v>
      </c>
      <c r="V294" s="116">
        <f>IF(MONTH($A294)=12,IF($G294=Paramètres!$D$22,$D294,0),0)</f>
        <v>0</v>
      </c>
      <c r="W294" s="116">
        <f>IF(MONTH($A294)=2,IF($G294=Paramètres!$D$22,$D294,0),0)</f>
        <v>0</v>
      </c>
      <c r="X294" s="116">
        <f>IF(MONTH($A294)=4,IF($G294=Paramètres!$D$22,$D294,0),0)</f>
        <v>0</v>
      </c>
      <c r="Y294" s="116">
        <f>IF($G294=Paramètres!D$21,$D294,0)</f>
        <v>0</v>
      </c>
      <c r="Z294" s="116">
        <f>IF($G294=Paramètres!D$24,$D294,0)</f>
        <v>0</v>
      </c>
      <c r="AA294" s="116">
        <f>IF($G294=Paramètres!D$23,$D294,0)</f>
        <v>0</v>
      </c>
      <c r="AB294" s="116">
        <f>IF($G294=Paramètres!D$25,$D294,0)</f>
        <v>0</v>
      </c>
      <c r="AC294" s="116">
        <f>IF($G294=Paramètres!D$26,$D294,0)</f>
        <v>0</v>
      </c>
      <c r="AD294" s="116">
        <f>IF($G294=Paramètres!D$27,$D294,0)</f>
        <v>0</v>
      </c>
      <c r="AE294" s="116">
        <f>IF($G294=Paramètres!D$28,$D294,0)</f>
        <v>0</v>
      </c>
      <c r="AF294" s="116">
        <f>IF($G294=Paramètres!D$29,$D294,0)</f>
        <v>0</v>
      </c>
      <c r="AG294" s="116">
        <f>IF($G294=Paramètres!E$21,$D294,0)</f>
        <v>0</v>
      </c>
      <c r="AH294" s="116">
        <f>IF($G294=Paramètres!E$22,$D294,0)</f>
        <v>0</v>
      </c>
      <c r="AI294" s="116">
        <f>IF($G294=Paramètres!E$23,$D294,0)</f>
        <v>0</v>
      </c>
      <c r="AJ294" s="116">
        <f>IF($G294=Paramètres!E$24,$D294,0)</f>
        <v>0</v>
      </c>
      <c r="AK294" s="116">
        <f>IF($G294=Paramètres!E$25,$D294,0)</f>
        <v>0</v>
      </c>
      <c r="AL294" s="116">
        <f>IF($G294=Paramètres!F$21,$D294,0)</f>
        <v>0</v>
      </c>
      <c r="AM294" s="116">
        <f>IF($G294=Paramètres!F$22,$D294,0)</f>
        <v>0</v>
      </c>
      <c r="AN294" s="116">
        <f>IF($G294=Paramètres!F$23,$D294,0)</f>
        <v>0</v>
      </c>
      <c r="AO294" s="116">
        <f>IF($G294=Paramètres!F$24,$D294,0)</f>
        <v>0</v>
      </c>
      <c r="AP294" s="116">
        <f t="shared" si="142"/>
        <v>0</v>
      </c>
      <c r="AQ294" s="116">
        <f t="shared" si="143"/>
        <v>0</v>
      </c>
      <c r="AR294" s="116">
        <f>IF($G294=Paramètres!I$21,$D294,0)</f>
        <v>0</v>
      </c>
      <c r="AS294" s="116">
        <f>IF($G294=Paramètres!I$22,$D294,0)</f>
        <v>0</v>
      </c>
      <c r="AT294" s="116">
        <f>IF($G294=Paramètres!I$23,$D294,0)</f>
        <v>0</v>
      </c>
      <c r="AU294" s="116">
        <f t="shared" si="144"/>
        <v>0</v>
      </c>
      <c r="AV294" s="116">
        <f t="shared" si="146"/>
        <v>0</v>
      </c>
      <c r="AW294" s="116">
        <f t="shared" si="147"/>
        <v>0</v>
      </c>
      <c r="AX294" s="116">
        <f t="shared" si="148"/>
        <v>0</v>
      </c>
      <c r="AY294" s="116">
        <f t="shared" si="149"/>
        <v>0</v>
      </c>
      <c r="AZ294" s="116">
        <f t="shared" si="150"/>
        <v>0</v>
      </c>
      <c r="BA294" s="116">
        <f t="shared" si="151"/>
        <v>0</v>
      </c>
      <c r="BB294" s="116">
        <f t="shared" si="152"/>
        <v>0</v>
      </c>
      <c r="BC294" s="116">
        <f t="shared" si="153"/>
        <v>0</v>
      </c>
      <c r="BD294" s="116">
        <f t="shared" si="154"/>
        <v>0</v>
      </c>
      <c r="BE294" s="116">
        <f t="shared" si="155"/>
        <v>0</v>
      </c>
      <c r="BF294" s="116">
        <f t="shared" si="156"/>
        <v>0</v>
      </c>
      <c r="BG294" s="116">
        <f t="shared" si="157"/>
        <v>0</v>
      </c>
      <c r="BH294" s="116">
        <f t="shared" si="158"/>
        <v>0</v>
      </c>
      <c r="BI294" s="116">
        <f t="shared" si="159"/>
        <v>0</v>
      </c>
      <c r="BJ294" s="116">
        <f t="shared" si="160"/>
        <v>0</v>
      </c>
      <c r="BK294" s="116">
        <f t="shared" si="161"/>
        <v>0</v>
      </c>
      <c r="BL294" s="116">
        <f t="shared" si="162"/>
        <v>0</v>
      </c>
      <c r="BM294" s="116">
        <f t="shared" si="163"/>
        <v>0</v>
      </c>
      <c r="BN294" s="116">
        <f t="shared" si="164"/>
        <v>0</v>
      </c>
      <c r="BO294" s="116">
        <f t="shared" si="165"/>
        <v>0</v>
      </c>
      <c r="BP294" s="116">
        <f t="shared" si="166"/>
        <v>0</v>
      </c>
      <c r="BQ294" s="116">
        <f t="shared" si="167"/>
        <v>0</v>
      </c>
      <c r="BR294" s="116">
        <f t="shared" si="168"/>
        <v>0</v>
      </c>
      <c r="BS294" s="116">
        <f t="shared" si="169"/>
        <v>0</v>
      </c>
    </row>
    <row r="295" spans="6:71">
      <c r="F295" s="109"/>
      <c r="J295" s="110" t="str">
        <f t="shared" si="145"/>
        <v>Transferts</v>
      </c>
      <c r="K295" s="116">
        <f>IF(MONTH($B295)=1,IF($G295=Paramètres!F$22,$D295,0),0)</f>
        <v>0</v>
      </c>
      <c r="L295" s="116">
        <f>IF(MONTH($B295)=2,IF($G295=Paramètres!$F$22,$D295,0),0)</f>
        <v>0</v>
      </c>
      <c r="M295" s="116">
        <f>IF(MONTH($B295)=3,IF($G295=Paramètres!$F$22,$D295,0),0)</f>
        <v>0</v>
      </c>
      <c r="N295" s="116">
        <f>IF(MONTH($B295)=4,IF($G295=Paramètres!$F$22,$D295,0),0)</f>
        <v>0</v>
      </c>
      <c r="O295" s="116">
        <f>IF(MONTH($B295)=5,IF($G295=Paramètres!$F$22,$D295,0),0)</f>
        <v>0</v>
      </c>
      <c r="P295" s="116">
        <f>IF(MONTH($B295)=6,IF($G295=Paramètres!$F$22,$D295,0),0)</f>
        <v>0</v>
      </c>
      <c r="Q295" s="116">
        <f>IF(MONTH($B295)=9,IF($G295=Paramètres!$F$22,$D295,0),0)</f>
        <v>0</v>
      </c>
      <c r="R295" s="116">
        <f>IF(MONTH($B295)=10,IF($G295=Paramètres!$F$22,$D295,0),0)</f>
        <v>0</v>
      </c>
      <c r="S295" s="116">
        <f>IF(MONTH($B295)=11,IF($G295=Paramètres!$F$22,$D295,0),0)</f>
        <v>0</v>
      </c>
      <c r="T295" s="116">
        <f>IF(MONTH($B295)=30,IF($G295=Paramètres!$F$22,$D295,0),0)</f>
        <v>0</v>
      </c>
      <c r="U295" s="116">
        <f>IF(MONTH($A295)=11,IF($G295=Paramètres!$D$22,$D295,0),0)</f>
        <v>0</v>
      </c>
      <c r="V295" s="116">
        <f>IF(MONTH($A295)=12,IF($G295=Paramètres!$D$22,$D295,0),0)</f>
        <v>0</v>
      </c>
      <c r="W295" s="116">
        <f>IF(MONTH($A295)=2,IF($G295=Paramètres!$D$22,$D295,0),0)</f>
        <v>0</v>
      </c>
      <c r="X295" s="116">
        <f>IF(MONTH($A295)=4,IF($G295=Paramètres!$D$22,$D295,0),0)</f>
        <v>0</v>
      </c>
      <c r="Y295" s="116">
        <f>IF($G295=Paramètres!D$21,$D295,0)</f>
        <v>0</v>
      </c>
      <c r="Z295" s="116">
        <f>IF($G295=Paramètres!D$24,$D295,0)</f>
        <v>0</v>
      </c>
      <c r="AA295" s="116">
        <f>IF($G295=Paramètres!D$23,$D295,0)</f>
        <v>0</v>
      </c>
      <c r="AB295" s="116">
        <f>IF($G295=Paramètres!D$25,$D295,0)</f>
        <v>0</v>
      </c>
      <c r="AC295" s="116">
        <f>IF($G295=Paramètres!D$26,$D295,0)</f>
        <v>0</v>
      </c>
      <c r="AD295" s="116">
        <f>IF($G295=Paramètres!D$27,$D295,0)</f>
        <v>0</v>
      </c>
      <c r="AE295" s="116">
        <f>IF($G295=Paramètres!D$28,$D295,0)</f>
        <v>0</v>
      </c>
      <c r="AF295" s="116">
        <f>IF($G295=Paramètres!D$29,$D295,0)</f>
        <v>0</v>
      </c>
      <c r="AG295" s="116">
        <f>IF($G295=Paramètres!E$21,$D295,0)</f>
        <v>0</v>
      </c>
      <c r="AH295" s="116">
        <f>IF($G295=Paramètres!E$22,$D295,0)</f>
        <v>0</v>
      </c>
      <c r="AI295" s="116">
        <f>IF($G295=Paramètres!E$23,$D295,0)</f>
        <v>0</v>
      </c>
      <c r="AJ295" s="116">
        <f>IF($G295=Paramètres!E$24,$D295,0)</f>
        <v>0</v>
      </c>
      <c r="AK295" s="116">
        <f>IF($G295=Paramètres!E$25,$D295,0)</f>
        <v>0</v>
      </c>
      <c r="AL295" s="116">
        <f>IF($G295=Paramètres!F$21,$D295,0)</f>
        <v>0</v>
      </c>
      <c r="AM295" s="116">
        <f>IF($G295=Paramètres!F$22,$D295,0)</f>
        <v>0</v>
      </c>
      <c r="AN295" s="116">
        <f>IF($G295=Paramètres!F$23,$D295,0)</f>
        <v>0</v>
      </c>
      <c r="AO295" s="116">
        <f>IF($G295=Paramètres!F$24,$D295,0)</f>
        <v>0</v>
      </c>
      <c r="AP295" s="116">
        <f t="shared" si="142"/>
        <v>0</v>
      </c>
      <c r="AQ295" s="116">
        <f t="shared" si="143"/>
        <v>0</v>
      </c>
      <c r="AR295" s="116">
        <f>IF($G295=Paramètres!I$21,$D295,0)</f>
        <v>0</v>
      </c>
      <c r="AS295" s="116">
        <f>IF($G295=Paramètres!I$22,$D295,0)</f>
        <v>0</v>
      </c>
      <c r="AT295" s="116">
        <f>IF($G295=Paramètres!I$23,$D295,0)</f>
        <v>0</v>
      </c>
      <c r="AU295" s="116">
        <f t="shared" si="144"/>
        <v>0</v>
      </c>
      <c r="AV295" s="116">
        <f t="shared" si="146"/>
        <v>0</v>
      </c>
      <c r="AW295" s="116">
        <f t="shared" si="147"/>
        <v>0</v>
      </c>
      <c r="AX295" s="116">
        <f t="shared" si="148"/>
        <v>0</v>
      </c>
      <c r="AY295" s="116">
        <f t="shared" si="149"/>
        <v>0</v>
      </c>
      <c r="AZ295" s="116">
        <f t="shared" si="150"/>
        <v>0</v>
      </c>
      <c r="BA295" s="116">
        <f t="shared" si="151"/>
        <v>0</v>
      </c>
      <c r="BB295" s="116">
        <f t="shared" si="152"/>
        <v>0</v>
      </c>
      <c r="BC295" s="116">
        <f t="shared" si="153"/>
        <v>0</v>
      </c>
      <c r="BD295" s="116">
        <f t="shared" si="154"/>
        <v>0</v>
      </c>
      <c r="BE295" s="116">
        <f t="shared" si="155"/>
        <v>0</v>
      </c>
      <c r="BF295" s="116">
        <f t="shared" si="156"/>
        <v>0</v>
      </c>
      <c r="BG295" s="116">
        <f t="shared" si="157"/>
        <v>0</v>
      </c>
      <c r="BH295" s="116">
        <f t="shared" si="158"/>
        <v>0</v>
      </c>
      <c r="BI295" s="116">
        <f t="shared" si="159"/>
        <v>0</v>
      </c>
      <c r="BJ295" s="116">
        <f t="shared" si="160"/>
        <v>0</v>
      </c>
      <c r="BK295" s="116">
        <f t="shared" si="161"/>
        <v>0</v>
      </c>
      <c r="BL295" s="116">
        <f t="shared" si="162"/>
        <v>0</v>
      </c>
      <c r="BM295" s="116">
        <f t="shared" si="163"/>
        <v>0</v>
      </c>
      <c r="BN295" s="116">
        <f t="shared" si="164"/>
        <v>0</v>
      </c>
      <c r="BO295" s="116">
        <f t="shared" si="165"/>
        <v>0</v>
      </c>
      <c r="BP295" s="116">
        <f t="shared" si="166"/>
        <v>0</v>
      </c>
      <c r="BQ295" s="116">
        <f t="shared" si="167"/>
        <v>0</v>
      </c>
      <c r="BR295" s="116">
        <f t="shared" si="168"/>
        <v>0</v>
      </c>
      <c r="BS295" s="116">
        <f t="shared" si="169"/>
        <v>0</v>
      </c>
    </row>
    <row r="296" spans="6:71">
      <c r="F296" s="109"/>
      <c r="J296" s="110" t="str">
        <f t="shared" si="145"/>
        <v>Transferts</v>
      </c>
      <c r="K296" s="116">
        <f>IF(MONTH($B296)=1,IF($G296=Paramètres!F$22,$D296,0),0)</f>
        <v>0</v>
      </c>
      <c r="L296" s="116">
        <f>IF(MONTH($B296)=2,IF($G296=Paramètres!$F$22,$D296,0),0)</f>
        <v>0</v>
      </c>
      <c r="M296" s="116">
        <f>IF(MONTH($B296)=3,IF($G296=Paramètres!$F$22,$D296,0),0)</f>
        <v>0</v>
      </c>
      <c r="N296" s="116">
        <f>IF(MONTH($B296)=4,IF($G296=Paramètres!$F$22,$D296,0),0)</f>
        <v>0</v>
      </c>
      <c r="O296" s="116">
        <f>IF(MONTH($B296)=5,IF($G296=Paramètres!$F$22,$D296,0),0)</f>
        <v>0</v>
      </c>
      <c r="P296" s="116">
        <f>IF(MONTH($B296)=6,IF($G296=Paramètres!$F$22,$D296,0),0)</f>
        <v>0</v>
      </c>
      <c r="Q296" s="116">
        <f>IF(MONTH($B296)=9,IF($G296=Paramètres!$F$22,$D296,0),0)</f>
        <v>0</v>
      </c>
      <c r="R296" s="116">
        <f>IF(MONTH($B296)=10,IF($G296=Paramètres!$F$22,$D296,0),0)</f>
        <v>0</v>
      </c>
      <c r="S296" s="116">
        <f>IF(MONTH($B296)=11,IF($G296=Paramètres!$F$22,$D296,0),0)</f>
        <v>0</v>
      </c>
      <c r="T296" s="116">
        <f>IF(MONTH($B296)=30,IF($G296=Paramètres!$F$22,$D296,0),0)</f>
        <v>0</v>
      </c>
      <c r="U296" s="116">
        <f>IF(MONTH($A296)=11,IF($G296=Paramètres!$D$22,$D296,0),0)</f>
        <v>0</v>
      </c>
      <c r="V296" s="116">
        <f>IF(MONTH($A296)=12,IF($G296=Paramètres!$D$22,$D296,0),0)</f>
        <v>0</v>
      </c>
      <c r="W296" s="116">
        <f>IF(MONTH($A296)=2,IF($G296=Paramètres!$D$22,$D296,0),0)</f>
        <v>0</v>
      </c>
      <c r="X296" s="116">
        <f>IF(MONTH($A296)=4,IF($G296=Paramètres!$D$22,$D296,0),0)</f>
        <v>0</v>
      </c>
      <c r="Y296" s="116">
        <f>IF($G296=Paramètres!D$21,$D296,0)</f>
        <v>0</v>
      </c>
      <c r="Z296" s="116">
        <f>IF($G296=Paramètres!D$24,$D296,0)</f>
        <v>0</v>
      </c>
      <c r="AA296" s="116">
        <f>IF($G296=Paramètres!D$23,$D296,0)</f>
        <v>0</v>
      </c>
      <c r="AB296" s="116">
        <f>IF($G296=Paramètres!D$25,$D296,0)</f>
        <v>0</v>
      </c>
      <c r="AC296" s="116">
        <f>IF($G296=Paramètres!D$26,$D296,0)</f>
        <v>0</v>
      </c>
      <c r="AD296" s="116">
        <f>IF($G296=Paramètres!D$27,$D296,0)</f>
        <v>0</v>
      </c>
      <c r="AE296" s="116">
        <f>IF($G296=Paramètres!D$28,$D296,0)</f>
        <v>0</v>
      </c>
      <c r="AF296" s="116">
        <f>IF($G296=Paramètres!D$29,$D296,0)</f>
        <v>0</v>
      </c>
      <c r="AG296" s="116">
        <f>IF($G296=Paramètres!E$21,$D296,0)</f>
        <v>0</v>
      </c>
      <c r="AH296" s="116">
        <f>IF($G296=Paramètres!E$22,$D296,0)</f>
        <v>0</v>
      </c>
      <c r="AI296" s="116">
        <f>IF($G296=Paramètres!E$23,$D296,0)</f>
        <v>0</v>
      </c>
      <c r="AJ296" s="116">
        <f>IF($G296=Paramètres!E$24,$D296,0)</f>
        <v>0</v>
      </c>
      <c r="AK296" s="116">
        <f>IF($G296=Paramètres!E$25,$D296,0)</f>
        <v>0</v>
      </c>
      <c r="AL296" s="116">
        <f>IF($G296=Paramètres!F$21,$D296,0)</f>
        <v>0</v>
      </c>
      <c r="AM296" s="116">
        <f>IF($G296=Paramètres!F$22,$D296,0)</f>
        <v>0</v>
      </c>
      <c r="AN296" s="116">
        <f>IF($G296=Paramètres!F$23,$D296,0)</f>
        <v>0</v>
      </c>
      <c r="AO296" s="116">
        <f>IF($G296=Paramètres!F$24,$D296,0)</f>
        <v>0</v>
      </c>
      <c r="AP296" s="116">
        <f t="shared" si="142"/>
        <v>0</v>
      </c>
      <c r="AQ296" s="116">
        <f t="shared" si="143"/>
        <v>0</v>
      </c>
      <c r="AR296" s="116">
        <f>IF($G296=Paramètres!I$21,$D296,0)</f>
        <v>0</v>
      </c>
      <c r="AS296" s="116">
        <f>IF($G296=Paramètres!I$22,$D296,0)</f>
        <v>0</v>
      </c>
      <c r="AT296" s="116">
        <f>IF($G296=Paramètres!I$23,$D296,0)</f>
        <v>0</v>
      </c>
      <c r="AU296" s="116">
        <f t="shared" si="144"/>
        <v>0</v>
      </c>
      <c r="AV296" s="116">
        <f t="shared" si="146"/>
        <v>0</v>
      </c>
      <c r="AW296" s="116">
        <f t="shared" si="147"/>
        <v>0</v>
      </c>
      <c r="AX296" s="116">
        <f t="shared" si="148"/>
        <v>0</v>
      </c>
      <c r="AY296" s="116">
        <f t="shared" si="149"/>
        <v>0</v>
      </c>
      <c r="AZ296" s="116">
        <f t="shared" si="150"/>
        <v>0</v>
      </c>
      <c r="BA296" s="116">
        <f t="shared" si="151"/>
        <v>0</v>
      </c>
      <c r="BB296" s="116">
        <f t="shared" si="152"/>
        <v>0</v>
      </c>
      <c r="BC296" s="116">
        <f t="shared" si="153"/>
        <v>0</v>
      </c>
      <c r="BD296" s="116">
        <f t="shared" si="154"/>
        <v>0</v>
      </c>
      <c r="BE296" s="116">
        <f t="shared" si="155"/>
        <v>0</v>
      </c>
      <c r="BF296" s="116">
        <f t="shared" si="156"/>
        <v>0</v>
      </c>
      <c r="BG296" s="116">
        <f t="shared" si="157"/>
        <v>0</v>
      </c>
      <c r="BH296" s="116">
        <f t="shared" si="158"/>
        <v>0</v>
      </c>
      <c r="BI296" s="116">
        <f t="shared" si="159"/>
        <v>0</v>
      </c>
      <c r="BJ296" s="116">
        <f t="shared" si="160"/>
        <v>0</v>
      </c>
      <c r="BK296" s="116">
        <f t="shared" si="161"/>
        <v>0</v>
      </c>
      <c r="BL296" s="116">
        <f t="shared" si="162"/>
        <v>0</v>
      </c>
      <c r="BM296" s="116">
        <f t="shared" si="163"/>
        <v>0</v>
      </c>
      <c r="BN296" s="116">
        <f t="shared" si="164"/>
        <v>0</v>
      </c>
      <c r="BO296" s="116">
        <f t="shared" si="165"/>
        <v>0</v>
      </c>
      <c r="BP296" s="116">
        <f t="shared" si="166"/>
        <v>0</v>
      </c>
      <c r="BQ296" s="116">
        <f t="shared" si="167"/>
        <v>0</v>
      </c>
      <c r="BR296" s="116">
        <f t="shared" si="168"/>
        <v>0</v>
      </c>
      <c r="BS296" s="116">
        <f t="shared" si="169"/>
        <v>0</v>
      </c>
    </row>
    <row r="297" spans="6:71">
      <c r="F297" s="109"/>
      <c r="J297" s="110" t="str">
        <f t="shared" si="145"/>
        <v>Transferts</v>
      </c>
      <c r="K297" s="116">
        <f>IF(MONTH($B297)=1,IF($G297=Paramètres!F$22,$D297,0),0)</f>
        <v>0</v>
      </c>
      <c r="L297" s="116">
        <f>IF(MONTH($B297)=2,IF($G297=Paramètres!$F$22,$D297,0),0)</f>
        <v>0</v>
      </c>
      <c r="M297" s="116">
        <f>IF(MONTH($B297)=3,IF($G297=Paramètres!$F$22,$D297,0),0)</f>
        <v>0</v>
      </c>
      <c r="N297" s="116">
        <f>IF(MONTH($B297)=4,IF($G297=Paramètres!$F$22,$D297,0),0)</f>
        <v>0</v>
      </c>
      <c r="O297" s="116">
        <f>IF(MONTH($B297)=5,IF($G297=Paramètres!$F$22,$D297,0),0)</f>
        <v>0</v>
      </c>
      <c r="P297" s="116">
        <f>IF(MONTH($B297)=6,IF($G297=Paramètres!$F$22,$D297,0),0)</f>
        <v>0</v>
      </c>
      <c r="Q297" s="116">
        <f>IF(MONTH($B297)=9,IF($G297=Paramètres!$F$22,$D297,0),0)</f>
        <v>0</v>
      </c>
      <c r="R297" s="116">
        <f>IF(MONTH($B297)=10,IF($G297=Paramètres!$F$22,$D297,0),0)</f>
        <v>0</v>
      </c>
      <c r="S297" s="116">
        <f>IF(MONTH($B297)=11,IF($G297=Paramètres!$F$22,$D297,0),0)</f>
        <v>0</v>
      </c>
      <c r="T297" s="116">
        <f>IF(MONTH($B297)=30,IF($G297=Paramètres!$F$22,$D297,0),0)</f>
        <v>0</v>
      </c>
      <c r="U297" s="116">
        <f>IF(MONTH($A297)=11,IF($G297=Paramètres!$D$22,$D297,0),0)</f>
        <v>0</v>
      </c>
      <c r="V297" s="116">
        <f>IF(MONTH($A297)=12,IF($G297=Paramètres!$D$22,$D297,0),0)</f>
        <v>0</v>
      </c>
      <c r="W297" s="116">
        <f>IF(MONTH($A297)=2,IF($G297=Paramètres!$D$22,$D297,0),0)</f>
        <v>0</v>
      </c>
      <c r="X297" s="116">
        <f>IF(MONTH($A297)=4,IF($G297=Paramètres!$D$22,$D297,0),0)</f>
        <v>0</v>
      </c>
      <c r="Y297" s="116">
        <f>IF($G297=Paramètres!D$21,$D297,0)</f>
        <v>0</v>
      </c>
      <c r="Z297" s="116">
        <f>IF($G297=Paramètres!D$24,$D297,0)</f>
        <v>0</v>
      </c>
      <c r="AA297" s="116">
        <f>IF($G297=Paramètres!D$23,$D297,0)</f>
        <v>0</v>
      </c>
      <c r="AB297" s="116">
        <f>IF($G297=Paramètres!D$25,$D297,0)</f>
        <v>0</v>
      </c>
      <c r="AC297" s="116">
        <f>IF($G297=Paramètres!D$26,$D297,0)</f>
        <v>0</v>
      </c>
      <c r="AD297" s="116">
        <f>IF($G297=Paramètres!D$27,$D297,0)</f>
        <v>0</v>
      </c>
      <c r="AE297" s="116">
        <f>IF($G297=Paramètres!D$28,$D297,0)</f>
        <v>0</v>
      </c>
      <c r="AF297" s="116">
        <f>IF($G297=Paramètres!D$29,$D297,0)</f>
        <v>0</v>
      </c>
      <c r="AG297" s="116">
        <f>IF($G297=Paramètres!E$21,$D297,0)</f>
        <v>0</v>
      </c>
      <c r="AH297" s="116">
        <f>IF($G297=Paramètres!E$22,$D297,0)</f>
        <v>0</v>
      </c>
      <c r="AI297" s="116">
        <f>IF($G297=Paramètres!E$23,$D297,0)</f>
        <v>0</v>
      </c>
      <c r="AJ297" s="116">
        <f>IF($G297=Paramètres!E$24,$D297,0)</f>
        <v>0</v>
      </c>
      <c r="AK297" s="116">
        <f>IF($G297=Paramètres!E$25,$D297,0)</f>
        <v>0</v>
      </c>
      <c r="AL297" s="116">
        <f>IF($G297=Paramètres!F$21,$D297,0)</f>
        <v>0</v>
      </c>
      <c r="AM297" s="116">
        <f>IF($G297=Paramètres!F$22,$D297,0)</f>
        <v>0</v>
      </c>
      <c r="AN297" s="116">
        <f>IF($G297=Paramètres!F$23,$D297,0)</f>
        <v>0</v>
      </c>
      <c r="AO297" s="116">
        <f>IF($G297=Paramètres!F$24,$D297,0)</f>
        <v>0</v>
      </c>
      <c r="AP297" s="116">
        <f t="shared" si="142"/>
        <v>0</v>
      </c>
      <c r="AQ297" s="116">
        <f t="shared" si="143"/>
        <v>0</v>
      </c>
      <c r="AR297" s="116">
        <f>IF($G297=Paramètres!I$21,$D297,0)</f>
        <v>0</v>
      </c>
      <c r="AS297" s="116">
        <f>IF($G297=Paramètres!I$22,$D297,0)</f>
        <v>0</v>
      </c>
      <c r="AT297" s="116">
        <f>IF($G297=Paramètres!I$23,$D297,0)</f>
        <v>0</v>
      </c>
      <c r="AU297" s="116">
        <f t="shared" si="144"/>
        <v>0</v>
      </c>
      <c r="AV297" s="116">
        <f t="shared" si="146"/>
        <v>0</v>
      </c>
      <c r="AW297" s="116">
        <f t="shared" si="147"/>
        <v>0</v>
      </c>
      <c r="AX297" s="116">
        <f t="shared" si="148"/>
        <v>0</v>
      </c>
      <c r="AY297" s="116">
        <f t="shared" si="149"/>
        <v>0</v>
      </c>
      <c r="AZ297" s="116">
        <f t="shared" si="150"/>
        <v>0</v>
      </c>
      <c r="BA297" s="116">
        <f t="shared" si="151"/>
        <v>0</v>
      </c>
      <c r="BB297" s="116">
        <f t="shared" si="152"/>
        <v>0</v>
      </c>
      <c r="BC297" s="116">
        <f t="shared" si="153"/>
        <v>0</v>
      </c>
      <c r="BD297" s="116">
        <f t="shared" si="154"/>
        <v>0</v>
      </c>
      <c r="BE297" s="116">
        <f t="shared" si="155"/>
        <v>0</v>
      </c>
      <c r="BF297" s="116">
        <f t="shared" si="156"/>
        <v>0</v>
      </c>
      <c r="BG297" s="116">
        <f t="shared" si="157"/>
        <v>0</v>
      </c>
      <c r="BH297" s="116">
        <f t="shared" si="158"/>
        <v>0</v>
      </c>
      <c r="BI297" s="116">
        <f t="shared" si="159"/>
        <v>0</v>
      </c>
      <c r="BJ297" s="116">
        <f t="shared" si="160"/>
        <v>0</v>
      </c>
      <c r="BK297" s="116">
        <f t="shared" si="161"/>
        <v>0</v>
      </c>
      <c r="BL297" s="116">
        <f t="shared" si="162"/>
        <v>0</v>
      </c>
      <c r="BM297" s="116">
        <f t="shared" si="163"/>
        <v>0</v>
      </c>
      <c r="BN297" s="116">
        <f t="shared" si="164"/>
        <v>0</v>
      </c>
      <c r="BO297" s="116">
        <f t="shared" si="165"/>
        <v>0</v>
      </c>
      <c r="BP297" s="116">
        <f t="shared" si="166"/>
        <v>0</v>
      </c>
      <c r="BQ297" s="116">
        <f t="shared" si="167"/>
        <v>0</v>
      </c>
      <c r="BR297" s="116">
        <f t="shared" si="168"/>
        <v>0</v>
      </c>
      <c r="BS297" s="116">
        <f t="shared" si="169"/>
        <v>0</v>
      </c>
    </row>
    <row r="298" spans="6:71">
      <c r="F298" s="109"/>
      <c r="J298" s="110" t="str">
        <f t="shared" si="145"/>
        <v>Transferts</v>
      </c>
      <c r="K298" s="116">
        <f>IF(MONTH($B298)=1,IF($G298=Paramètres!F$22,$D298,0),0)</f>
        <v>0</v>
      </c>
      <c r="L298" s="116">
        <f>IF(MONTH($B298)=2,IF($G298=Paramètres!$F$22,$D298,0),0)</f>
        <v>0</v>
      </c>
      <c r="M298" s="116">
        <f>IF(MONTH($B298)=3,IF($G298=Paramètres!$F$22,$D298,0),0)</f>
        <v>0</v>
      </c>
      <c r="N298" s="116">
        <f>IF(MONTH($B298)=4,IF($G298=Paramètres!$F$22,$D298,0),0)</f>
        <v>0</v>
      </c>
      <c r="O298" s="116">
        <f>IF(MONTH($B298)=5,IF($G298=Paramètres!$F$22,$D298,0),0)</f>
        <v>0</v>
      </c>
      <c r="P298" s="116">
        <f>IF(MONTH($B298)=6,IF($G298=Paramètres!$F$22,$D298,0),0)</f>
        <v>0</v>
      </c>
      <c r="Q298" s="116">
        <f>IF(MONTH($B298)=9,IF($G298=Paramètres!$F$22,$D298,0),0)</f>
        <v>0</v>
      </c>
      <c r="R298" s="116">
        <f>IF(MONTH($B298)=10,IF($G298=Paramètres!$F$22,$D298,0),0)</f>
        <v>0</v>
      </c>
      <c r="S298" s="116">
        <f>IF(MONTH($B298)=11,IF($G298=Paramètres!$F$22,$D298,0),0)</f>
        <v>0</v>
      </c>
      <c r="T298" s="116">
        <f>IF(MONTH($B298)=30,IF($G298=Paramètres!$F$22,$D298,0),0)</f>
        <v>0</v>
      </c>
      <c r="U298" s="116">
        <f>IF(MONTH($A298)=11,IF($G298=Paramètres!$D$22,$D298,0),0)</f>
        <v>0</v>
      </c>
      <c r="V298" s="116">
        <f>IF(MONTH($A298)=12,IF($G298=Paramètres!$D$22,$D298,0),0)</f>
        <v>0</v>
      </c>
      <c r="W298" s="116">
        <f>IF(MONTH($A298)=2,IF($G298=Paramètres!$D$22,$D298,0),0)</f>
        <v>0</v>
      </c>
      <c r="X298" s="116">
        <f>IF(MONTH($A298)=4,IF($G298=Paramètres!$D$22,$D298,0),0)</f>
        <v>0</v>
      </c>
      <c r="Y298" s="116">
        <f>IF($G298=Paramètres!D$21,$D298,0)</f>
        <v>0</v>
      </c>
      <c r="Z298" s="116">
        <f>IF($G298=Paramètres!D$24,$D298,0)</f>
        <v>0</v>
      </c>
      <c r="AA298" s="116">
        <f>IF($G298=Paramètres!D$23,$D298,0)</f>
        <v>0</v>
      </c>
      <c r="AB298" s="116">
        <f>IF($G298=Paramètres!D$25,$D298,0)</f>
        <v>0</v>
      </c>
      <c r="AC298" s="116">
        <f>IF($G298=Paramètres!D$26,$D298,0)</f>
        <v>0</v>
      </c>
      <c r="AD298" s="116">
        <f>IF($G298=Paramètres!D$27,$D298,0)</f>
        <v>0</v>
      </c>
      <c r="AE298" s="116">
        <f>IF($G298=Paramètres!D$28,$D298,0)</f>
        <v>0</v>
      </c>
      <c r="AF298" s="116">
        <f>IF($G298=Paramètres!D$29,$D298,0)</f>
        <v>0</v>
      </c>
      <c r="AG298" s="116">
        <f>IF($G298=Paramètres!E$21,$D298,0)</f>
        <v>0</v>
      </c>
      <c r="AH298" s="116">
        <f>IF($G298=Paramètres!E$22,$D298,0)</f>
        <v>0</v>
      </c>
      <c r="AI298" s="116">
        <f>IF($G298=Paramètres!E$23,$D298,0)</f>
        <v>0</v>
      </c>
      <c r="AJ298" s="116">
        <f>IF($G298=Paramètres!E$24,$D298,0)</f>
        <v>0</v>
      </c>
      <c r="AK298" s="116">
        <f>IF($G298=Paramètres!E$25,$D298,0)</f>
        <v>0</v>
      </c>
      <c r="AL298" s="116">
        <f>IF($G298=Paramètres!F$21,$D298,0)</f>
        <v>0</v>
      </c>
      <c r="AM298" s="116">
        <f>IF($G298=Paramètres!F$22,$D298,0)</f>
        <v>0</v>
      </c>
      <c r="AN298" s="116">
        <f>IF($G298=Paramètres!F$23,$D298,0)</f>
        <v>0</v>
      </c>
      <c r="AO298" s="116">
        <f>IF($G298=Paramètres!F$24,$D298,0)</f>
        <v>0</v>
      </c>
      <c r="AP298" s="116">
        <f t="shared" si="142"/>
        <v>0</v>
      </c>
      <c r="AQ298" s="116">
        <f t="shared" si="143"/>
        <v>0</v>
      </c>
      <c r="AR298" s="116">
        <f>IF($G298=Paramètres!I$21,$D298,0)</f>
        <v>0</v>
      </c>
      <c r="AS298" s="116">
        <f>IF($G298=Paramètres!I$22,$D298,0)</f>
        <v>0</v>
      </c>
      <c r="AT298" s="116">
        <f>IF($G298=Paramètres!I$23,$D298,0)</f>
        <v>0</v>
      </c>
      <c r="AU298" s="116">
        <f t="shared" si="144"/>
        <v>0</v>
      </c>
      <c r="AV298" s="116">
        <f t="shared" si="146"/>
        <v>0</v>
      </c>
      <c r="AW298" s="116">
        <f t="shared" si="147"/>
        <v>0</v>
      </c>
      <c r="AX298" s="116">
        <f t="shared" si="148"/>
        <v>0</v>
      </c>
      <c r="AY298" s="116">
        <f t="shared" si="149"/>
        <v>0</v>
      </c>
      <c r="AZ298" s="116">
        <f t="shared" si="150"/>
        <v>0</v>
      </c>
      <c r="BA298" s="116">
        <f t="shared" si="151"/>
        <v>0</v>
      </c>
      <c r="BB298" s="116">
        <f t="shared" si="152"/>
        <v>0</v>
      </c>
      <c r="BC298" s="116">
        <f t="shared" si="153"/>
        <v>0</v>
      </c>
      <c r="BD298" s="116">
        <f t="shared" si="154"/>
        <v>0</v>
      </c>
      <c r="BE298" s="116">
        <f t="shared" si="155"/>
        <v>0</v>
      </c>
      <c r="BF298" s="116">
        <f t="shared" si="156"/>
        <v>0</v>
      </c>
      <c r="BG298" s="116">
        <f t="shared" si="157"/>
        <v>0</v>
      </c>
      <c r="BH298" s="116">
        <f t="shared" si="158"/>
        <v>0</v>
      </c>
      <c r="BI298" s="116">
        <f t="shared" si="159"/>
        <v>0</v>
      </c>
      <c r="BJ298" s="116">
        <f t="shared" si="160"/>
        <v>0</v>
      </c>
      <c r="BK298" s="116">
        <f t="shared" si="161"/>
        <v>0</v>
      </c>
      <c r="BL298" s="116">
        <f t="shared" si="162"/>
        <v>0</v>
      </c>
      <c r="BM298" s="116">
        <f t="shared" si="163"/>
        <v>0</v>
      </c>
      <c r="BN298" s="116">
        <f t="shared" si="164"/>
        <v>0</v>
      </c>
      <c r="BO298" s="116">
        <f t="shared" si="165"/>
        <v>0</v>
      </c>
      <c r="BP298" s="116">
        <f t="shared" si="166"/>
        <v>0</v>
      </c>
      <c r="BQ298" s="116">
        <f t="shared" si="167"/>
        <v>0</v>
      </c>
      <c r="BR298" s="116">
        <f t="shared" si="168"/>
        <v>0</v>
      </c>
      <c r="BS298" s="116">
        <f t="shared" si="169"/>
        <v>0</v>
      </c>
    </row>
    <row r="299" spans="6:71">
      <c r="F299" s="109"/>
      <c r="J299" s="110" t="str">
        <f t="shared" si="145"/>
        <v>Transferts</v>
      </c>
      <c r="K299" s="116">
        <f>IF(MONTH($B299)=1,IF($G299=Paramètres!F$22,$D299,0),0)</f>
        <v>0</v>
      </c>
      <c r="L299" s="116">
        <f>IF(MONTH($B299)=2,IF($G299=Paramètres!$F$22,$D299,0),0)</f>
        <v>0</v>
      </c>
      <c r="M299" s="116">
        <f>IF(MONTH($B299)=3,IF($G299=Paramètres!$F$22,$D299,0),0)</f>
        <v>0</v>
      </c>
      <c r="N299" s="116">
        <f>IF(MONTH($B299)=4,IF($G299=Paramètres!$F$22,$D299,0),0)</f>
        <v>0</v>
      </c>
      <c r="O299" s="116">
        <f>IF(MONTH($B299)=5,IF($G299=Paramètres!$F$22,$D299,0),0)</f>
        <v>0</v>
      </c>
      <c r="P299" s="116">
        <f>IF(MONTH($B299)=6,IF($G299=Paramètres!$F$22,$D299,0),0)</f>
        <v>0</v>
      </c>
      <c r="Q299" s="116">
        <f>IF(MONTH($B299)=9,IF($G299=Paramètres!$F$22,$D299,0),0)</f>
        <v>0</v>
      </c>
      <c r="R299" s="116">
        <f>IF(MONTH($B299)=10,IF($G299=Paramètres!$F$22,$D299,0),0)</f>
        <v>0</v>
      </c>
      <c r="S299" s="116">
        <f>IF(MONTH($B299)=11,IF($G299=Paramètres!$F$22,$D299,0),0)</f>
        <v>0</v>
      </c>
      <c r="T299" s="116">
        <f>IF(MONTH($B299)=30,IF($G299=Paramètres!$F$22,$D299,0),0)</f>
        <v>0</v>
      </c>
      <c r="U299" s="116">
        <f>IF(MONTH($A299)=11,IF($G299=Paramètres!$D$22,$D299,0),0)</f>
        <v>0</v>
      </c>
      <c r="V299" s="116">
        <f>IF(MONTH($A299)=12,IF($G299=Paramètres!$D$22,$D299,0),0)</f>
        <v>0</v>
      </c>
      <c r="W299" s="116">
        <f>IF(MONTH($A299)=2,IF($G299=Paramètres!$D$22,$D299,0),0)</f>
        <v>0</v>
      </c>
      <c r="X299" s="116">
        <f>IF(MONTH($A299)=4,IF($G299=Paramètres!$D$22,$D299,0),0)</f>
        <v>0</v>
      </c>
      <c r="Y299" s="116">
        <f>IF($G299=Paramètres!D$21,$D299,0)</f>
        <v>0</v>
      </c>
      <c r="Z299" s="116">
        <f>IF($G299=Paramètres!D$24,$D299,0)</f>
        <v>0</v>
      </c>
      <c r="AA299" s="116">
        <f>IF($G299=Paramètres!D$23,$D299,0)</f>
        <v>0</v>
      </c>
      <c r="AB299" s="116">
        <f>IF($G299=Paramètres!D$25,$D299,0)</f>
        <v>0</v>
      </c>
      <c r="AC299" s="116">
        <f>IF($G299=Paramètres!D$26,$D299,0)</f>
        <v>0</v>
      </c>
      <c r="AD299" s="116">
        <f>IF($G299=Paramètres!D$27,$D299,0)</f>
        <v>0</v>
      </c>
      <c r="AE299" s="116">
        <f>IF($G299=Paramètres!D$28,$D299,0)</f>
        <v>0</v>
      </c>
      <c r="AF299" s="116">
        <f>IF($G299=Paramètres!D$29,$D299,0)</f>
        <v>0</v>
      </c>
      <c r="AG299" s="116">
        <f>IF($G299=Paramètres!E$21,$D299,0)</f>
        <v>0</v>
      </c>
      <c r="AH299" s="116">
        <f>IF($G299=Paramètres!E$22,$D299,0)</f>
        <v>0</v>
      </c>
      <c r="AI299" s="116">
        <f>IF($G299=Paramètres!E$23,$D299,0)</f>
        <v>0</v>
      </c>
      <c r="AJ299" s="116">
        <f>IF($G299=Paramètres!E$24,$D299,0)</f>
        <v>0</v>
      </c>
      <c r="AK299" s="116">
        <f>IF($G299=Paramètres!E$25,$D299,0)</f>
        <v>0</v>
      </c>
      <c r="AL299" s="116">
        <f>IF($G299=Paramètres!F$21,$D299,0)</f>
        <v>0</v>
      </c>
      <c r="AM299" s="116">
        <f>IF($G299=Paramètres!F$22,$D299,0)</f>
        <v>0</v>
      </c>
      <c r="AN299" s="116">
        <f>IF($G299=Paramètres!F$23,$D299,0)</f>
        <v>0</v>
      </c>
      <c r="AO299" s="116">
        <f>IF($G299=Paramètres!F$24,$D299,0)</f>
        <v>0</v>
      </c>
      <c r="AP299" s="116">
        <f t="shared" si="142"/>
        <v>0</v>
      </c>
      <c r="AQ299" s="116">
        <f t="shared" si="143"/>
        <v>0</v>
      </c>
      <c r="AR299" s="116">
        <f>IF($G299=Paramètres!I$21,$D299,0)</f>
        <v>0</v>
      </c>
      <c r="AS299" s="116">
        <f>IF($G299=Paramètres!I$22,$D299,0)</f>
        <v>0</v>
      </c>
      <c r="AT299" s="116">
        <f>IF($G299=Paramètres!I$23,$D299,0)</f>
        <v>0</v>
      </c>
      <c r="AU299" s="116">
        <f t="shared" si="144"/>
        <v>0</v>
      </c>
      <c r="AV299" s="116">
        <f t="shared" si="146"/>
        <v>0</v>
      </c>
      <c r="AW299" s="116">
        <f t="shared" si="147"/>
        <v>0</v>
      </c>
      <c r="AX299" s="116">
        <f t="shared" si="148"/>
        <v>0</v>
      </c>
      <c r="AY299" s="116">
        <f t="shared" si="149"/>
        <v>0</v>
      </c>
      <c r="AZ299" s="116">
        <f t="shared" si="150"/>
        <v>0</v>
      </c>
      <c r="BA299" s="116">
        <f t="shared" si="151"/>
        <v>0</v>
      </c>
      <c r="BB299" s="116">
        <f t="shared" si="152"/>
        <v>0</v>
      </c>
      <c r="BC299" s="116">
        <f t="shared" si="153"/>
        <v>0</v>
      </c>
      <c r="BD299" s="116">
        <f t="shared" si="154"/>
        <v>0</v>
      </c>
      <c r="BE299" s="116">
        <f t="shared" si="155"/>
        <v>0</v>
      </c>
      <c r="BF299" s="116">
        <f t="shared" si="156"/>
        <v>0</v>
      </c>
      <c r="BG299" s="116">
        <f t="shared" si="157"/>
        <v>0</v>
      </c>
      <c r="BH299" s="116">
        <f t="shared" si="158"/>
        <v>0</v>
      </c>
      <c r="BI299" s="116">
        <f t="shared" si="159"/>
        <v>0</v>
      </c>
      <c r="BJ299" s="116">
        <f t="shared" si="160"/>
        <v>0</v>
      </c>
      <c r="BK299" s="116">
        <f t="shared" si="161"/>
        <v>0</v>
      </c>
      <c r="BL299" s="116">
        <f t="shared" si="162"/>
        <v>0</v>
      </c>
      <c r="BM299" s="116">
        <f t="shared" si="163"/>
        <v>0</v>
      </c>
      <c r="BN299" s="116">
        <f t="shared" si="164"/>
        <v>0</v>
      </c>
      <c r="BO299" s="116">
        <f t="shared" si="165"/>
        <v>0</v>
      </c>
      <c r="BP299" s="116">
        <f t="shared" si="166"/>
        <v>0</v>
      </c>
      <c r="BQ299" s="116">
        <f t="shared" si="167"/>
        <v>0</v>
      </c>
      <c r="BR299" s="116">
        <f t="shared" si="168"/>
        <v>0</v>
      </c>
      <c r="BS299" s="116">
        <f t="shared" si="169"/>
        <v>0</v>
      </c>
    </row>
    <row r="300" spans="6:71">
      <c r="F300" s="109"/>
      <c r="J300" s="110" t="str">
        <f t="shared" si="145"/>
        <v>Transferts</v>
      </c>
      <c r="K300" s="116">
        <f>IF(MONTH($B300)=1,IF($G300=Paramètres!F$22,$D300,0),0)</f>
        <v>0</v>
      </c>
      <c r="L300" s="116">
        <f>IF(MONTH($B300)=2,IF($G300=Paramètres!$F$22,$D300,0),0)</f>
        <v>0</v>
      </c>
      <c r="M300" s="116">
        <f>IF(MONTH($B300)=3,IF($G300=Paramètres!$F$22,$D300,0),0)</f>
        <v>0</v>
      </c>
      <c r="N300" s="116">
        <f>IF(MONTH($B300)=4,IF($G300=Paramètres!$F$22,$D300,0),0)</f>
        <v>0</v>
      </c>
      <c r="O300" s="116">
        <f>IF(MONTH($B300)=5,IF($G300=Paramètres!$F$22,$D300,0),0)</f>
        <v>0</v>
      </c>
      <c r="P300" s="116">
        <f>IF(MONTH($B300)=6,IF($G300=Paramètres!$F$22,$D300,0),0)</f>
        <v>0</v>
      </c>
      <c r="Q300" s="116">
        <f>IF(MONTH($B300)=9,IF($G300=Paramètres!$F$22,$D300,0),0)</f>
        <v>0</v>
      </c>
      <c r="R300" s="116">
        <f>IF(MONTH($B300)=10,IF($G300=Paramètres!$F$22,$D300,0),0)</f>
        <v>0</v>
      </c>
      <c r="S300" s="116">
        <f>IF(MONTH($B300)=11,IF($G300=Paramètres!$F$22,$D300,0),0)</f>
        <v>0</v>
      </c>
      <c r="T300" s="116">
        <f>IF(MONTH($B300)=30,IF($G300=Paramètres!$F$22,$D300,0),0)</f>
        <v>0</v>
      </c>
      <c r="U300" s="116">
        <f>IF(MONTH($A300)=11,IF($G300=Paramètres!$D$22,$D300,0),0)</f>
        <v>0</v>
      </c>
      <c r="V300" s="116">
        <f>IF(MONTH($A300)=12,IF($G300=Paramètres!$D$22,$D300,0),0)</f>
        <v>0</v>
      </c>
      <c r="W300" s="116">
        <f>IF(MONTH($A300)=2,IF($G300=Paramètres!$D$22,$D300,0),0)</f>
        <v>0</v>
      </c>
      <c r="X300" s="116">
        <f>IF(MONTH($A300)=4,IF($G300=Paramètres!$D$22,$D300,0),0)</f>
        <v>0</v>
      </c>
      <c r="Y300" s="116">
        <f>IF($G300=Paramètres!D$21,$D300,0)</f>
        <v>0</v>
      </c>
      <c r="Z300" s="116">
        <f>IF($G300=Paramètres!D$24,$D300,0)</f>
        <v>0</v>
      </c>
      <c r="AA300" s="116">
        <f>IF($G300=Paramètres!D$23,$D300,0)</f>
        <v>0</v>
      </c>
      <c r="AB300" s="116">
        <f>IF($G300=Paramètres!D$25,$D300,0)</f>
        <v>0</v>
      </c>
      <c r="AC300" s="116">
        <f>IF($G300=Paramètres!D$26,$D300,0)</f>
        <v>0</v>
      </c>
      <c r="AD300" s="116">
        <f>IF($G300=Paramètres!D$27,$D300,0)</f>
        <v>0</v>
      </c>
      <c r="AE300" s="116">
        <f>IF($G300=Paramètres!D$28,$D300,0)</f>
        <v>0</v>
      </c>
      <c r="AF300" s="116">
        <f>IF($G300=Paramètres!D$29,$D300,0)</f>
        <v>0</v>
      </c>
      <c r="AG300" s="116">
        <f>IF($G300=Paramètres!E$21,$D300,0)</f>
        <v>0</v>
      </c>
      <c r="AH300" s="116">
        <f>IF($G300=Paramètres!E$22,$D300,0)</f>
        <v>0</v>
      </c>
      <c r="AI300" s="116">
        <f>IF($G300=Paramètres!E$23,$D300,0)</f>
        <v>0</v>
      </c>
      <c r="AJ300" s="116">
        <f>IF($G300=Paramètres!E$24,$D300,0)</f>
        <v>0</v>
      </c>
      <c r="AK300" s="116">
        <f>IF($G300=Paramètres!E$25,$D300,0)</f>
        <v>0</v>
      </c>
      <c r="AL300" s="116">
        <f>IF($G300=Paramètres!F$21,$D300,0)</f>
        <v>0</v>
      </c>
      <c r="AM300" s="116">
        <f>IF($G300=Paramètres!F$22,$D300,0)</f>
        <v>0</v>
      </c>
      <c r="AN300" s="116">
        <f>IF($G300=Paramètres!F$23,$D300,0)</f>
        <v>0</v>
      </c>
      <c r="AO300" s="116">
        <f>IF($G300=Paramètres!F$24,$D300,0)</f>
        <v>0</v>
      </c>
      <c r="AP300" s="116">
        <f t="shared" si="142"/>
        <v>0</v>
      </c>
      <c r="AQ300" s="116">
        <f t="shared" si="143"/>
        <v>0</v>
      </c>
      <c r="AR300" s="116">
        <f>IF($G300=Paramètres!I$21,$D300,0)</f>
        <v>0</v>
      </c>
      <c r="AS300" s="116">
        <f>IF($G300=Paramètres!I$22,$D300,0)</f>
        <v>0</v>
      </c>
      <c r="AT300" s="116">
        <f>IF($G300=Paramètres!I$23,$D300,0)</f>
        <v>0</v>
      </c>
      <c r="AU300" s="116">
        <f t="shared" si="144"/>
        <v>0</v>
      </c>
      <c r="AV300" s="116">
        <f t="shared" si="146"/>
        <v>0</v>
      </c>
      <c r="AW300" s="116">
        <f t="shared" si="147"/>
        <v>0</v>
      </c>
      <c r="AX300" s="116">
        <f t="shared" si="148"/>
        <v>0</v>
      </c>
      <c r="AY300" s="116">
        <f t="shared" si="149"/>
        <v>0</v>
      </c>
      <c r="AZ300" s="116">
        <f t="shared" si="150"/>
        <v>0</v>
      </c>
      <c r="BA300" s="116">
        <f t="shared" si="151"/>
        <v>0</v>
      </c>
      <c r="BB300" s="116">
        <f t="shared" si="152"/>
        <v>0</v>
      </c>
      <c r="BC300" s="116">
        <f t="shared" si="153"/>
        <v>0</v>
      </c>
      <c r="BD300" s="116">
        <f t="shared" si="154"/>
        <v>0</v>
      </c>
      <c r="BE300" s="116">
        <f t="shared" si="155"/>
        <v>0</v>
      </c>
      <c r="BF300" s="116">
        <f t="shared" si="156"/>
        <v>0</v>
      </c>
      <c r="BG300" s="116">
        <f t="shared" si="157"/>
        <v>0</v>
      </c>
      <c r="BH300" s="116">
        <f t="shared" si="158"/>
        <v>0</v>
      </c>
      <c r="BI300" s="116">
        <f t="shared" si="159"/>
        <v>0</v>
      </c>
      <c r="BJ300" s="116">
        <f t="shared" si="160"/>
        <v>0</v>
      </c>
      <c r="BK300" s="116">
        <f t="shared" si="161"/>
        <v>0</v>
      </c>
      <c r="BL300" s="116">
        <f t="shared" si="162"/>
        <v>0</v>
      </c>
      <c r="BM300" s="116">
        <f t="shared" si="163"/>
        <v>0</v>
      </c>
      <c r="BN300" s="116">
        <f t="shared" si="164"/>
        <v>0</v>
      </c>
      <c r="BO300" s="116">
        <f t="shared" si="165"/>
        <v>0</v>
      </c>
      <c r="BP300" s="116">
        <f t="shared" si="166"/>
        <v>0</v>
      </c>
      <c r="BQ300" s="116">
        <f t="shared" si="167"/>
        <v>0</v>
      </c>
      <c r="BR300" s="116">
        <f t="shared" si="168"/>
        <v>0</v>
      </c>
      <c r="BS300" s="116">
        <f t="shared" si="169"/>
        <v>0</v>
      </c>
    </row>
    <row r="301" spans="6:71">
      <c r="F301" s="109"/>
    </row>
    <row r="302" spans="6:71">
      <c r="F302" s="109"/>
    </row>
    <row r="303" spans="6:71">
      <c r="F303" s="109"/>
    </row>
    <row r="304" spans="6:71">
      <c r="F304" s="109"/>
    </row>
    <row r="305" spans="6:6">
      <c r="F305" s="109"/>
    </row>
    <row r="306" spans="6:6">
      <c r="F306" s="109"/>
    </row>
    <row r="307" spans="6:6">
      <c r="F307" s="109"/>
    </row>
    <row r="308" spans="6:6">
      <c r="F308" s="109"/>
    </row>
    <row r="309" spans="6:6">
      <c r="F309" s="109"/>
    </row>
    <row r="310" spans="6:6">
      <c r="F310" s="109"/>
    </row>
    <row r="311" spans="6:6">
      <c r="F311" s="109"/>
    </row>
    <row r="312" spans="6:6">
      <c r="F312" s="109"/>
    </row>
    <row r="313" spans="6:6">
      <c r="F313" s="109"/>
    </row>
    <row r="314" spans="6:6">
      <c r="F314" s="109"/>
    </row>
    <row r="315" spans="6:6">
      <c r="F315" s="109"/>
    </row>
    <row r="316" spans="6:6">
      <c r="F316" s="109"/>
    </row>
    <row r="317" spans="6:6">
      <c r="F317" s="109"/>
    </row>
    <row r="318" spans="6:6">
      <c r="F318" s="109"/>
    </row>
    <row r="319" spans="6:6">
      <c r="F319" s="109"/>
    </row>
    <row r="320" spans="6:6">
      <c r="F320" s="109"/>
    </row>
    <row r="321" spans="6:6">
      <c r="F321" s="109"/>
    </row>
    <row r="322" spans="6:6">
      <c r="F322" s="109"/>
    </row>
    <row r="323" spans="6:6">
      <c r="F323" s="109"/>
    </row>
    <row r="324" spans="6:6">
      <c r="F324" s="109"/>
    </row>
    <row r="325" spans="6:6">
      <c r="F325" s="109"/>
    </row>
    <row r="326" spans="6:6">
      <c r="F326" s="109"/>
    </row>
    <row r="327" spans="6:6">
      <c r="F327" s="109"/>
    </row>
    <row r="328" spans="6:6">
      <c r="F328" s="109"/>
    </row>
    <row r="329" spans="6:6">
      <c r="F329" s="109"/>
    </row>
    <row r="330" spans="6:6">
      <c r="F330" s="109"/>
    </row>
    <row r="331" spans="6:6">
      <c r="F331" s="109"/>
    </row>
    <row r="332" spans="6:6">
      <c r="F332" s="109"/>
    </row>
    <row r="333" spans="6:6">
      <c r="F333" s="109"/>
    </row>
    <row r="334" spans="6:6">
      <c r="F334" s="109"/>
    </row>
    <row r="335" spans="6:6">
      <c r="F335" s="109"/>
    </row>
    <row r="336" spans="6:6">
      <c r="F336" s="109"/>
    </row>
    <row r="337" spans="6:6">
      <c r="F337" s="109"/>
    </row>
    <row r="338" spans="6:6">
      <c r="F338" s="109"/>
    </row>
    <row r="339" spans="6:6">
      <c r="F339" s="109"/>
    </row>
    <row r="340" spans="6:6">
      <c r="F340" s="109"/>
    </row>
    <row r="341" spans="6:6">
      <c r="F341" s="109"/>
    </row>
    <row r="342" spans="6:6">
      <c r="F342" s="109"/>
    </row>
    <row r="343" spans="6:6">
      <c r="F343" s="109"/>
    </row>
    <row r="344" spans="6:6">
      <c r="F344" s="109"/>
    </row>
    <row r="345" spans="6:6">
      <c r="F345" s="109"/>
    </row>
    <row r="346" spans="6:6">
      <c r="F346" s="109"/>
    </row>
    <row r="347" spans="6:6">
      <c r="F347" s="109"/>
    </row>
    <row r="348" spans="6:6">
      <c r="F348" s="109"/>
    </row>
    <row r="349" spans="6:6">
      <c r="F349" s="109"/>
    </row>
  </sheetData>
  <mergeCells count="4">
    <mergeCell ref="K1:T1"/>
    <mergeCell ref="U1:X1"/>
    <mergeCell ref="AV1:BG1"/>
    <mergeCell ref="BH1:BS1"/>
  </mergeCells>
  <dataValidations count="5">
    <dataValidation type="list" allowBlank="1" showInputMessage="1" showErrorMessage="1" sqref="F301:F349">
      <formula1>$BV$3:$BV$4</formula1>
    </dataValidation>
    <dataValidation type="list" allowBlank="1" showInputMessage="1" showErrorMessage="1" sqref="F4:F300">
      <formula1>Recettes</formula1>
    </dataValidation>
    <dataValidation type="list" allowBlank="1" showInputMessage="1" showErrorMessage="1" sqref="G4:G300">
      <formula1>INDIRECT($J4)</formula1>
    </dataValidation>
    <dataValidation type="list" allowBlank="1" showInputMessage="1" showErrorMessage="1" sqref="E4:E300">
      <formula1>Comptes</formula1>
    </dataValidation>
    <dataValidation type="list" allowBlank="1" showInputMessage="1" showErrorMessage="1" sqref="I4:I300">
      <formula1>Logique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topLeftCell="A27" workbookViewId="0">
      <selection activeCell="I36" sqref="I36:I47"/>
    </sheetView>
  </sheetViews>
  <sheetFormatPr baseColWidth="10" defaultRowHeight="12.75"/>
  <cols>
    <col min="1" max="1" width="31.7109375" customWidth="1"/>
    <col min="2" max="2" width="12.7109375" customWidth="1"/>
    <col min="3" max="3" width="13.140625" customWidth="1"/>
    <col min="4" max="4" width="14.85546875" customWidth="1"/>
    <col min="8" max="8" width="35.7109375" customWidth="1"/>
  </cols>
  <sheetData>
    <row r="1" spans="1:9" ht="23.45" customHeight="1">
      <c r="A1" s="150" t="s">
        <v>2</v>
      </c>
      <c r="B1" s="151">
        <f>'Résultat 13-14'!C5</f>
        <v>0</v>
      </c>
      <c r="C1" s="155"/>
      <c r="H1" s="152" t="s">
        <v>3</v>
      </c>
      <c r="I1" s="157">
        <f>'Résultat 13-14'!F5</f>
        <v>0</v>
      </c>
    </row>
    <row r="2" spans="1:9">
      <c r="A2" s="150" t="s">
        <v>4</v>
      </c>
      <c r="B2" s="157">
        <f>'Résultat 13-14'!C18</f>
        <v>0</v>
      </c>
      <c r="C2" s="42"/>
      <c r="H2" s="152" t="s">
        <v>5</v>
      </c>
      <c r="I2" s="157">
        <f>'Résultat 13-14'!F17</f>
        <v>0</v>
      </c>
    </row>
    <row r="3" spans="1:9" ht="22.15" customHeight="1">
      <c r="A3" s="148" t="s">
        <v>6</v>
      </c>
      <c r="B3" s="157">
        <f>'Résultat 13-14'!C23</f>
        <v>0</v>
      </c>
      <c r="C3" s="42"/>
      <c r="H3" s="152" t="s">
        <v>7</v>
      </c>
      <c r="I3" s="157">
        <f>'Résultat 13-14'!F25</f>
        <v>0</v>
      </c>
    </row>
    <row r="4" spans="1:9">
      <c r="A4" s="150" t="s">
        <v>28</v>
      </c>
      <c r="B4" s="157">
        <f>'Résultat 13-14'!C33</f>
        <v>0</v>
      </c>
      <c r="C4" s="42"/>
      <c r="H4" s="152" t="s">
        <v>22</v>
      </c>
      <c r="I4" s="157">
        <f>'Résultat 13-14'!F32</f>
        <v>0</v>
      </c>
    </row>
    <row r="5" spans="1:9">
      <c r="A5" s="150" t="s">
        <v>8</v>
      </c>
      <c r="B5" s="157">
        <f>'Résultat 13-14'!C36</f>
        <v>0</v>
      </c>
      <c r="C5" s="42"/>
      <c r="H5" s="149" t="s">
        <v>29</v>
      </c>
      <c r="I5" s="157">
        <f>'Résultat 13-14'!F36</f>
        <v>0</v>
      </c>
    </row>
    <row r="6" spans="1:9">
      <c r="A6" s="150" t="s">
        <v>13</v>
      </c>
      <c r="B6" s="157">
        <f>'Résultat 13-14'!C43</f>
        <v>0</v>
      </c>
      <c r="C6" s="42"/>
      <c r="H6" s="152" t="s">
        <v>23</v>
      </c>
      <c r="I6" s="157">
        <f>'Résultat 13-14'!F40</f>
        <v>0</v>
      </c>
    </row>
    <row r="7" spans="1:9" ht="22.5">
      <c r="A7" s="152" t="s">
        <v>9</v>
      </c>
      <c r="B7" s="157">
        <f>'Résultat 13-14'!C48</f>
        <v>0</v>
      </c>
      <c r="C7" s="42"/>
      <c r="H7" s="152" t="s">
        <v>12</v>
      </c>
      <c r="I7" s="157">
        <f>'Résultat 13-14'!F46</f>
        <v>0</v>
      </c>
    </row>
    <row r="8" spans="1:9">
      <c r="A8" s="87"/>
      <c r="B8" s="88"/>
      <c r="C8" s="42"/>
      <c r="D8" s="88"/>
    </row>
    <row r="9" spans="1:9">
      <c r="A9" s="87"/>
      <c r="B9" s="88"/>
      <c r="C9" s="42"/>
      <c r="D9" s="88"/>
    </row>
    <row r="10" spans="1:9">
      <c r="A10" s="87"/>
      <c r="B10" s="88"/>
      <c r="C10" s="35"/>
      <c r="D10" s="35"/>
    </row>
    <row r="11" spans="1:9">
      <c r="A11" s="87"/>
      <c r="B11" s="88"/>
      <c r="C11" s="89"/>
      <c r="D11" s="89"/>
    </row>
    <row r="12" spans="1:9">
      <c r="A12" s="87"/>
      <c r="B12" s="88"/>
      <c r="C12" s="42"/>
      <c r="D12" s="88"/>
    </row>
    <row r="13" spans="1:9">
      <c r="A13" s="42"/>
      <c r="B13" s="88"/>
      <c r="C13" s="155"/>
      <c r="D13" s="156"/>
    </row>
    <row r="14" spans="1:9">
      <c r="A14" s="153"/>
      <c r="B14" s="154"/>
      <c r="C14" s="42"/>
      <c r="D14" s="88"/>
    </row>
    <row r="15" spans="1:9">
      <c r="A15" s="42"/>
      <c r="B15" s="88"/>
      <c r="C15" s="42"/>
      <c r="D15" s="88"/>
    </row>
    <row r="16" spans="1:9">
      <c r="A16" s="42"/>
      <c r="B16" s="88"/>
      <c r="C16" s="42"/>
      <c r="D16" s="88"/>
    </row>
    <row r="17" spans="1:4">
      <c r="A17" s="42"/>
      <c r="B17" s="88"/>
      <c r="C17" s="42"/>
      <c r="D17" s="88"/>
    </row>
    <row r="18" spans="1:4">
      <c r="A18" s="42"/>
      <c r="B18" s="88"/>
      <c r="C18" s="42"/>
      <c r="D18" s="90"/>
    </row>
    <row r="19" spans="1:4">
      <c r="A19" s="153"/>
      <c r="B19" s="154"/>
      <c r="C19" s="89"/>
      <c r="D19" s="88"/>
    </row>
    <row r="20" spans="1:4">
      <c r="A20" s="42"/>
      <c r="B20" s="88"/>
      <c r="C20" s="89"/>
      <c r="D20" s="89"/>
    </row>
    <row r="21" spans="1:4">
      <c r="A21" s="42"/>
      <c r="B21" s="88"/>
      <c r="C21" s="155"/>
      <c r="D21" s="156"/>
    </row>
    <row r="22" spans="1:4">
      <c r="A22" s="42"/>
      <c r="B22" s="90"/>
      <c r="C22" s="42"/>
      <c r="D22" s="88"/>
    </row>
    <row r="23" spans="1:4">
      <c r="A23" s="42"/>
      <c r="B23" s="88"/>
      <c r="C23" s="42"/>
      <c r="D23" s="88"/>
    </row>
    <row r="24" spans="1:4">
      <c r="A24" s="42"/>
      <c r="B24" s="88"/>
      <c r="C24" s="42"/>
      <c r="D24" s="88"/>
    </row>
    <row r="25" spans="1:4">
      <c r="A25" s="42"/>
      <c r="B25" s="88"/>
      <c r="C25" s="42"/>
      <c r="D25" s="88"/>
    </row>
    <row r="26" spans="1:4">
      <c r="A26" s="42"/>
      <c r="B26" s="88"/>
      <c r="C26" s="42"/>
      <c r="D26" s="88"/>
    </row>
    <row r="27" spans="1:4">
      <c r="A27" s="42"/>
      <c r="B27" s="88"/>
      <c r="C27" s="42"/>
      <c r="D27" s="42"/>
    </row>
    <row r="28" spans="1:4">
      <c r="A28" s="42"/>
      <c r="B28" s="88"/>
      <c r="C28" s="155"/>
      <c r="D28" s="156"/>
    </row>
    <row r="29" spans="1:4">
      <c r="A29" s="153"/>
      <c r="B29" s="154"/>
      <c r="C29" s="42"/>
      <c r="D29" s="88"/>
    </row>
    <row r="30" spans="1:4">
      <c r="A30" s="42"/>
      <c r="B30" s="88"/>
      <c r="C30" s="42"/>
      <c r="D30" s="88"/>
    </row>
    <row r="31" spans="1:4">
      <c r="A31" s="89"/>
      <c r="B31" s="89"/>
      <c r="C31" s="155"/>
      <c r="D31" s="156"/>
    </row>
    <row r="32" spans="1:4">
      <c r="A32" s="153"/>
      <c r="B32" s="154"/>
      <c r="C32" s="42"/>
      <c r="D32" s="88"/>
    </row>
    <row r="33" spans="1:12">
      <c r="A33" s="402" t="s">
        <v>208</v>
      </c>
      <c r="B33" s="403"/>
      <c r="C33" s="403"/>
      <c r="D33" s="403"/>
      <c r="E33" s="404"/>
      <c r="H33" s="402" t="s">
        <v>216</v>
      </c>
      <c r="I33" s="403"/>
      <c r="J33" s="403"/>
      <c r="K33" s="403"/>
      <c r="L33" s="404"/>
    </row>
    <row r="34" spans="1:12">
      <c r="A34" s="405"/>
      <c r="B34" s="171" t="s">
        <v>212</v>
      </c>
      <c r="C34" s="407" t="s">
        <v>209</v>
      </c>
      <c r="D34" s="409" t="s">
        <v>210</v>
      </c>
      <c r="E34" s="171" t="s">
        <v>214</v>
      </c>
      <c r="H34" s="405"/>
      <c r="I34" s="171" t="s">
        <v>212</v>
      </c>
      <c r="J34" s="407" t="s">
        <v>209</v>
      </c>
      <c r="K34" s="409" t="s">
        <v>210</v>
      </c>
      <c r="L34" s="171" t="s">
        <v>214</v>
      </c>
    </row>
    <row r="35" spans="1:12">
      <c r="A35" s="406"/>
      <c r="B35" s="172" t="s">
        <v>213</v>
      </c>
      <c r="C35" s="408"/>
      <c r="D35" s="410"/>
      <c r="E35" s="172" t="s">
        <v>213</v>
      </c>
      <c r="H35" s="406"/>
      <c r="I35" s="172" t="s">
        <v>213</v>
      </c>
      <c r="J35" s="408"/>
      <c r="K35" s="410"/>
      <c r="L35" s="172" t="s">
        <v>213</v>
      </c>
    </row>
    <row r="36" spans="1:12">
      <c r="A36" s="161" t="s">
        <v>128</v>
      </c>
      <c r="B36" s="346">
        <v>0</v>
      </c>
      <c r="C36" s="160">
        <f>'Détail Dépenses'!CF3</f>
        <v>0</v>
      </c>
      <c r="D36" s="167">
        <f>'Détail recettes'!BD3</f>
        <v>0</v>
      </c>
      <c r="E36" s="170">
        <f>B36-C36+D36</f>
        <v>0</v>
      </c>
      <c r="H36" s="161" t="s">
        <v>128</v>
      </c>
      <c r="I36" s="346">
        <v>0</v>
      </c>
      <c r="J36" s="160">
        <f>'Détail Dépenses'!CR3</f>
        <v>0</v>
      </c>
      <c r="K36" s="167">
        <f>'Détail recettes'!BP3</f>
        <v>0</v>
      </c>
      <c r="L36" s="170">
        <f>I36-J36+K36</f>
        <v>0</v>
      </c>
    </row>
    <row r="37" spans="1:12">
      <c r="A37" s="161" t="s">
        <v>129</v>
      </c>
      <c r="B37" s="347">
        <f>E36</f>
        <v>0</v>
      </c>
      <c r="C37" s="163">
        <f>'Détail Dépenses'!CG3</f>
        <v>0</v>
      </c>
      <c r="D37" s="169">
        <f>'Détail recettes'!BE3</f>
        <v>0</v>
      </c>
      <c r="E37" s="170">
        <f t="shared" ref="E37:E47" si="0">B37-C37+D37</f>
        <v>0</v>
      </c>
      <c r="H37" s="161" t="s">
        <v>129</v>
      </c>
      <c r="I37" s="347">
        <f>L36</f>
        <v>0</v>
      </c>
      <c r="J37" s="163">
        <f>'Détail Dépenses'!CS3</f>
        <v>0</v>
      </c>
      <c r="K37" s="169">
        <f>'Détail recettes'!BQ3</f>
        <v>0</v>
      </c>
      <c r="L37" s="170">
        <f t="shared" ref="L37:L47" si="1">I37-J37+K37</f>
        <v>0</v>
      </c>
    </row>
    <row r="38" spans="1:12">
      <c r="A38" s="164" t="s">
        <v>130</v>
      </c>
      <c r="B38" s="347">
        <f t="shared" ref="B38:B47" si="2">E37</f>
        <v>0</v>
      </c>
      <c r="C38" s="160">
        <f>'Détail Dépenses'!CH3</f>
        <v>0</v>
      </c>
      <c r="D38" s="167">
        <f>'Détail recettes'!BF3</f>
        <v>0</v>
      </c>
      <c r="E38" s="170">
        <f t="shared" si="0"/>
        <v>0</v>
      </c>
      <c r="H38" s="164" t="s">
        <v>130</v>
      </c>
      <c r="I38" s="347">
        <f t="shared" ref="I38:I47" si="3">L37</f>
        <v>0</v>
      </c>
      <c r="J38" s="160">
        <f>'Détail Dépenses'!CT3</f>
        <v>0</v>
      </c>
      <c r="K38" s="167">
        <f>'Détail recettes'!BR3</f>
        <v>0</v>
      </c>
      <c r="L38" s="170">
        <f t="shared" si="1"/>
        <v>0</v>
      </c>
    </row>
    <row r="39" spans="1:12">
      <c r="A39" s="164" t="s">
        <v>131</v>
      </c>
      <c r="B39" s="347">
        <f t="shared" si="2"/>
        <v>0</v>
      </c>
      <c r="C39" s="160">
        <f>'Détail Dépenses'!CI3</f>
        <v>0</v>
      </c>
      <c r="D39" s="167">
        <f>'Détail recettes'!BG3</f>
        <v>0</v>
      </c>
      <c r="E39" s="170">
        <f t="shared" si="0"/>
        <v>0</v>
      </c>
      <c r="H39" s="164" t="s">
        <v>131</v>
      </c>
      <c r="I39" s="347">
        <f t="shared" si="3"/>
        <v>0</v>
      </c>
      <c r="J39" s="160">
        <f>'Détail Dépenses'!CU3</f>
        <v>0</v>
      </c>
      <c r="K39" s="167">
        <f>'Détail recettes'!BS3</f>
        <v>0</v>
      </c>
      <c r="L39" s="170">
        <f t="shared" si="1"/>
        <v>0</v>
      </c>
    </row>
    <row r="40" spans="1:12">
      <c r="A40" s="161" t="s">
        <v>115</v>
      </c>
      <c r="B40" s="347">
        <f t="shared" si="2"/>
        <v>0</v>
      </c>
      <c r="C40" s="160">
        <f>'Détail Dépenses'!BX3</f>
        <v>0</v>
      </c>
      <c r="D40" s="168">
        <f>'Détail recettes'!AV3</f>
        <v>0</v>
      </c>
      <c r="E40" s="170">
        <f t="shared" si="0"/>
        <v>0</v>
      </c>
      <c r="H40" s="161" t="s">
        <v>115</v>
      </c>
      <c r="I40" s="347">
        <f t="shared" si="3"/>
        <v>0</v>
      </c>
      <c r="J40" s="160">
        <f>'Détail Dépenses'!CJ3</f>
        <v>0</v>
      </c>
      <c r="K40" s="168">
        <f>'Détail recettes'!BH3</f>
        <v>0</v>
      </c>
      <c r="L40" s="170">
        <f t="shared" si="1"/>
        <v>0</v>
      </c>
    </row>
    <row r="41" spans="1:12">
      <c r="A41" s="161" t="s">
        <v>121</v>
      </c>
      <c r="B41" s="347">
        <f t="shared" si="2"/>
        <v>0</v>
      </c>
      <c r="C41" s="160">
        <f>'Détail Dépenses'!BY3</f>
        <v>0</v>
      </c>
      <c r="D41" s="163">
        <f>'Détail recettes'!AW3</f>
        <v>0</v>
      </c>
      <c r="E41" s="170">
        <f t="shared" si="0"/>
        <v>0</v>
      </c>
      <c r="H41" s="161" t="s">
        <v>121</v>
      </c>
      <c r="I41" s="347">
        <f t="shared" si="3"/>
        <v>0</v>
      </c>
      <c r="J41" s="160">
        <f>'Détail Dépenses'!CK3</f>
        <v>0</v>
      </c>
      <c r="K41" s="163">
        <f>'Détail recettes'!BI3</f>
        <v>0</v>
      </c>
      <c r="L41" s="170">
        <f t="shared" si="1"/>
        <v>0</v>
      </c>
    </row>
    <row r="42" spans="1:12">
      <c r="A42" s="161" t="s">
        <v>122</v>
      </c>
      <c r="B42" s="347">
        <f t="shared" si="2"/>
        <v>0</v>
      </c>
      <c r="C42" s="160">
        <f>'Détail Dépenses'!BZ3</f>
        <v>0</v>
      </c>
      <c r="D42" s="163">
        <f>'Détail recettes'!AX3</f>
        <v>0</v>
      </c>
      <c r="E42" s="170">
        <f t="shared" si="0"/>
        <v>0</v>
      </c>
      <c r="H42" s="161" t="s">
        <v>122</v>
      </c>
      <c r="I42" s="347">
        <f t="shared" si="3"/>
        <v>0</v>
      </c>
      <c r="J42" s="160">
        <f>'Détail Dépenses'!CL3</f>
        <v>0</v>
      </c>
      <c r="K42" s="163">
        <f>'Détail recettes'!BJ3</f>
        <v>0</v>
      </c>
      <c r="L42" s="170">
        <f t="shared" si="1"/>
        <v>0</v>
      </c>
    </row>
    <row r="43" spans="1:12">
      <c r="A43" s="161" t="s">
        <v>123</v>
      </c>
      <c r="B43" s="347">
        <f t="shared" si="2"/>
        <v>0</v>
      </c>
      <c r="C43" s="160">
        <f>'Détail Dépenses'!CA3</f>
        <v>0</v>
      </c>
      <c r="D43" s="163">
        <f>'Détail recettes'!AY3</f>
        <v>0</v>
      </c>
      <c r="E43" s="170">
        <f t="shared" si="0"/>
        <v>0</v>
      </c>
      <c r="H43" s="161" t="s">
        <v>123</v>
      </c>
      <c r="I43" s="347">
        <f t="shared" si="3"/>
        <v>0</v>
      </c>
      <c r="J43" s="160">
        <f>'Détail Dépenses'!CM3</f>
        <v>0</v>
      </c>
      <c r="K43" s="163">
        <f>'Détail recettes'!BK3</f>
        <v>0</v>
      </c>
      <c r="L43" s="170">
        <f t="shared" si="1"/>
        <v>0</v>
      </c>
    </row>
    <row r="44" spans="1:12">
      <c r="A44" s="161" t="s">
        <v>124</v>
      </c>
      <c r="B44" s="347">
        <f t="shared" si="2"/>
        <v>0</v>
      </c>
      <c r="C44" s="163">
        <f>'Détail Dépenses'!CB3</f>
        <v>0</v>
      </c>
      <c r="D44" s="169">
        <f>'Détail recettes'!AZ3</f>
        <v>0</v>
      </c>
      <c r="E44" s="170">
        <f t="shared" si="0"/>
        <v>0</v>
      </c>
      <c r="H44" s="161" t="s">
        <v>124</v>
      </c>
      <c r="I44" s="347">
        <f t="shared" si="3"/>
        <v>0</v>
      </c>
      <c r="J44" s="163">
        <f>'Détail Dépenses'!CN3</f>
        <v>0</v>
      </c>
      <c r="K44" s="169">
        <f>'Détail recettes'!BL3</f>
        <v>0</v>
      </c>
      <c r="L44" s="170">
        <f t="shared" si="1"/>
        <v>0</v>
      </c>
    </row>
    <row r="45" spans="1:12">
      <c r="A45" s="162" t="s">
        <v>125</v>
      </c>
      <c r="B45" s="347">
        <f t="shared" si="2"/>
        <v>0</v>
      </c>
      <c r="C45" s="163">
        <f>'Détail Dépenses'!CC3</f>
        <v>0</v>
      </c>
      <c r="D45" s="163">
        <f>'Détail recettes'!BA3</f>
        <v>0</v>
      </c>
      <c r="E45" s="170">
        <f t="shared" si="0"/>
        <v>0</v>
      </c>
      <c r="H45" s="162" t="s">
        <v>125</v>
      </c>
      <c r="I45" s="347">
        <f t="shared" si="3"/>
        <v>0</v>
      </c>
      <c r="J45" s="163">
        <f>'Détail Dépenses'!CO3</f>
        <v>0</v>
      </c>
      <c r="K45" s="163">
        <f>'Détail recettes'!BM3</f>
        <v>0</v>
      </c>
      <c r="L45" s="170">
        <f t="shared" si="1"/>
        <v>0</v>
      </c>
    </row>
    <row r="46" spans="1:12">
      <c r="A46" s="161" t="s">
        <v>126</v>
      </c>
      <c r="B46" s="347">
        <f t="shared" si="2"/>
        <v>0</v>
      </c>
      <c r="C46" s="160">
        <f>'Détail Dépenses'!CD3</f>
        <v>0</v>
      </c>
      <c r="D46" s="168">
        <f>'Détail recettes'!BB3</f>
        <v>0</v>
      </c>
      <c r="E46" s="170">
        <f t="shared" si="0"/>
        <v>0</v>
      </c>
      <c r="H46" s="161" t="s">
        <v>126</v>
      </c>
      <c r="I46" s="347">
        <f t="shared" si="3"/>
        <v>0</v>
      </c>
      <c r="J46" s="160">
        <f>'Détail Dépenses'!CP3</f>
        <v>0</v>
      </c>
      <c r="K46" s="168">
        <f>'Détail recettes'!BN3</f>
        <v>0</v>
      </c>
      <c r="L46" s="170">
        <f t="shared" si="1"/>
        <v>0</v>
      </c>
    </row>
    <row r="47" spans="1:12">
      <c r="A47" s="161" t="s">
        <v>127</v>
      </c>
      <c r="B47" s="347">
        <f t="shared" si="2"/>
        <v>0</v>
      </c>
      <c r="C47" s="160">
        <f>'Détail Dépenses'!CE3</f>
        <v>0</v>
      </c>
      <c r="D47" s="163">
        <f>'Détail recettes'!BC3</f>
        <v>0</v>
      </c>
      <c r="E47" s="175">
        <f t="shared" si="0"/>
        <v>0</v>
      </c>
      <c r="H47" s="161" t="s">
        <v>127</v>
      </c>
      <c r="I47" s="347">
        <f t="shared" si="3"/>
        <v>0</v>
      </c>
      <c r="J47" s="160">
        <f>'Détail Dépenses'!CQ3</f>
        <v>0</v>
      </c>
      <c r="K47" s="163">
        <f>'Détail recettes'!BO3</f>
        <v>0</v>
      </c>
      <c r="L47" s="175">
        <f t="shared" si="1"/>
        <v>0</v>
      </c>
    </row>
    <row r="48" spans="1:12">
      <c r="A48" s="161" t="s">
        <v>211</v>
      </c>
      <c r="B48" s="174"/>
      <c r="C48" s="165">
        <f>SUM(C36:C47)</f>
        <v>0</v>
      </c>
      <c r="D48" s="166">
        <f>SUM(D36:D47)</f>
        <v>0</v>
      </c>
      <c r="E48" s="173"/>
      <c r="F48" s="35"/>
      <c r="H48" s="161" t="s">
        <v>211</v>
      </c>
      <c r="I48" s="174"/>
      <c r="J48" s="165">
        <f>SUM(J26:J47)</f>
        <v>0</v>
      </c>
      <c r="K48" s="166">
        <f>SUM(K36:K47)</f>
        <v>0</v>
      </c>
      <c r="L48" s="173"/>
    </row>
    <row r="49" spans="2:5">
      <c r="B49" s="35"/>
      <c r="E49" s="35"/>
    </row>
  </sheetData>
  <mergeCells count="8">
    <mergeCell ref="H33:L33"/>
    <mergeCell ref="H34:H35"/>
    <mergeCell ref="J34:J35"/>
    <mergeCell ref="K34:K35"/>
    <mergeCell ref="A34:A35"/>
    <mergeCell ref="C34:C35"/>
    <mergeCell ref="D34:D35"/>
    <mergeCell ref="A33:E3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A21" sqref="A21"/>
    </sheetView>
  </sheetViews>
  <sheetFormatPr baseColWidth="10" defaultRowHeight="12.75"/>
  <cols>
    <col min="2" max="2" width="29.28515625" customWidth="1"/>
    <col min="3" max="3" width="56.42578125" customWidth="1"/>
    <col min="4" max="4" width="37.140625" customWidth="1"/>
    <col min="5" max="5" width="28" customWidth="1"/>
    <col min="6" max="6" width="30.5703125" customWidth="1"/>
    <col min="7" max="7" width="37.42578125" customWidth="1"/>
    <col min="8" max="8" width="31.5703125" customWidth="1"/>
    <col min="9" max="9" width="33.5703125" customWidth="1"/>
    <col min="10" max="10" width="40.140625" customWidth="1"/>
  </cols>
  <sheetData>
    <row r="1" spans="1:10">
      <c r="A1" s="178" t="s">
        <v>218</v>
      </c>
      <c r="B1" s="178" t="s">
        <v>228</v>
      </c>
      <c r="C1" s="178" t="s">
        <v>219</v>
      </c>
      <c r="D1" s="178" t="s">
        <v>220</v>
      </c>
      <c r="E1" s="178" t="s">
        <v>221</v>
      </c>
      <c r="F1" s="178" t="s">
        <v>224</v>
      </c>
      <c r="G1" s="178" t="s">
        <v>222</v>
      </c>
      <c r="H1" s="178" t="s">
        <v>223</v>
      </c>
      <c r="I1" s="178" t="s">
        <v>225</v>
      </c>
      <c r="J1" s="178" t="s">
        <v>226</v>
      </c>
    </row>
    <row r="2" spans="1:10">
      <c r="A2" t="s">
        <v>203</v>
      </c>
      <c r="B2" s="6" t="s">
        <v>71</v>
      </c>
      <c r="C2" t="str">
        <f>'Résultat 13-14'!$A$5</f>
        <v>60-Achats</v>
      </c>
      <c r="D2" s="147" t="str">
        <f>'Résultat 13-14'!$A$6</f>
        <v>Ceintures</v>
      </c>
      <c r="E2" t="str">
        <f>'Résultat 13-14'!$A$19</f>
        <v>Entretien et réparations</v>
      </c>
      <c r="F2" t="str">
        <f>'Résultat 13-14'!$A$24</f>
        <v>Divers (pourboires, dons courants)</v>
      </c>
      <c r="G2" t="str">
        <f>'Résultat 13-14'!$A$34</f>
        <v>Part. employeur formation professionnelle</v>
      </c>
      <c r="H2" s="6" t="str">
        <f>'Résultat 13-14'!$A$37</f>
        <v>Rémunérations du personnel</v>
      </c>
      <c r="I2" t="str">
        <f>'Résultat 13-14'!$A$44</f>
        <v>Pertes sur créances irrécouvrables</v>
      </c>
      <c r="J2" t="str">
        <f>'Résultat 13-14'!$A$49</f>
        <v>Dot. aux amortissements sur immobilisations</v>
      </c>
    </row>
    <row r="3" spans="1:10">
      <c r="A3" t="s">
        <v>204</v>
      </c>
      <c r="B3" s="107" t="s">
        <v>72</v>
      </c>
      <c r="C3" t="str">
        <f>'Résultat 13-14'!$A$18</f>
        <v>61-Services extérieurs</v>
      </c>
      <c r="D3" s="147" t="str">
        <f>'Résultat 13-14'!$A$7</f>
        <v>Kimonos</v>
      </c>
      <c r="E3" t="str">
        <f>'Résultat 13-14'!$A$20</f>
        <v>Primes d'assurance</v>
      </c>
      <c r="F3" t="str">
        <f>'Résultat 13-14'!$A$25</f>
        <v>Publicité</v>
      </c>
      <c r="H3" t="str">
        <f>'Résultat 13-14'!$A$38</f>
        <v>Cotisations à l'URSSAF</v>
      </c>
      <c r="I3" t="str">
        <f>'Résultat 13-14'!$A$45</f>
        <v>Charges diverses de gestion courante</v>
      </c>
      <c r="J3" t="str">
        <f>'Résultat 13-14'!$A$50</f>
        <v>Dot. aux prov. pour risques et charges</v>
      </c>
    </row>
    <row r="4" spans="1:10">
      <c r="B4" s="6" t="s">
        <v>73</v>
      </c>
      <c r="C4" t="str">
        <f>'Résultat 13-14'!$A$23</f>
        <v>62-Autres services extérieurs</v>
      </c>
      <c r="D4" t="str">
        <f>'Résultat 13-14'!$A$8</f>
        <v>Calendriers</v>
      </c>
      <c r="E4" t="str">
        <f>'Résultat 13-14'!$A$21</f>
        <v>Services divers</v>
      </c>
      <c r="F4" t="str">
        <f>'Résultat 13-14'!$A$26</f>
        <v>Transports et déplacements</v>
      </c>
      <c r="H4" t="str">
        <f>'Résultat 13-14'!$A$39</f>
        <v>Cotisations à la Caisse de retraite</v>
      </c>
      <c r="I4" t="str">
        <f>'Résultat 13-14'!$A$46</f>
        <v>Frais de stages de formation</v>
      </c>
      <c r="J4" t="str">
        <f>'Résultat 13-14'!$A$51</f>
        <v>Dot. aux prov. pour dépr. des créances</v>
      </c>
    </row>
    <row r="5" spans="1:10">
      <c r="B5" s="6" t="s">
        <v>74</v>
      </c>
      <c r="C5" t="str">
        <f>'Résultat 13-14'!$A$33</f>
        <v xml:space="preserve">63-Impôts et taxes </v>
      </c>
      <c r="D5" t="str">
        <f>'Résultat 13-14'!$A$9</f>
        <v>Chocolats</v>
      </c>
      <c r="F5" t="str">
        <f>'Résultat 13-14'!$A$27</f>
        <v>Réceptions</v>
      </c>
      <c r="H5" t="str">
        <f>'Résultat 13-14'!$A$40</f>
        <v>Cotisations Prévoyance</v>
      </c>
    </row>
    <row r="6" spans="1:10">
      <c r="B6" s="6" t="s">
        <v>75</v>
      </c>
      <c r="C6" t="str">
        <f>'Résultat 13-14'!$A$36</f>
        <v>64-Charges de personnel</v>
      </c>
      <c r="D6" t="str">
        <f>'Résultat 13-14'!$A$10</f>
        <v>T-shirts</v>
      </c>
      <c r="F6" t="str">
        <f>'Résultat 13-14'!$A$28</f>
        <v>Services bancaires et assimilé</v>
      </c>
      <c r="H6" t="str">
        <f>'Résultat 13-14'!$A$41</f>
        <v>Médecine du travail, pharmacie</v>
      </c>
    </row>
    <row r="7" spans="1:10">
      <c r="B7" s="6" t="s">
        <v>76</v>
      </c>
      <c r="C7" t="str">
        <f>'Résultat 13-14'!$A$43</f>
        <v>65-Autres charges de gestion courante</v>
      </c>
      <c r="D7" t="str">
        <f>'Résultat 13-14'!$A$11</f>
        <v>Passeports</v>
      </c>
      <c r="F7" t="str">
        <f>'Résultat 13-14'!$A$29</f>
        <v>Postes et télécommunications</v>
      </c>
    </row>
    <row r="8" spans="1:10">
      <c r="B8" s="6" t="s">
        <v>77</v>
      </c>
      <c r="C8" t="str">
        <f>'Résultat 13-14'!$A$48</f>
        <v>68-Dotations aux amortissements et aux provisions</v>
      </c>
      <c r="D8" t="str">
        <f>'Résultat 13-14'!$A$12</f>
        <v>Matériel</v>
      </c>
      <c r="F8" t="str">
        <f>'Résultat 13-14'!$A$30</f>
        <v>Cotisations aux organismes sportifs</v>
      </c>
    </row>
    <row r="9" spans="1:10">
      <c r="C9" s="147" t="s">
        <v>215</v>
      </c>
      <c r="D9" t="str">
        <f>'Résultat 13-14'!$A$13</f>
        <v>Fourn. d' entretien et de petit équipement</v>
      </c>
      <c r="F9" t="str">
        <f>'Résultat 13-14'!$A$31</f>
        <v>Divers</v>
      </c>
    </row>
    <row r="10" spans="1:10">
      <c r="D10" t="str">
        <f>'Résultat 13-14'!$A$14</f>
        <v>Fournitures administratives</v>
      </c>
    </row>
    <row r="11" spans="1:10">
      <c r="D11" t="str">
        <f>'Résultat 13-14'!$A$15</f>
        <v>Autres matières et fournitures</v>
      </c>
    </row>
    <row r="12" spans="1:10">
      <c r="D12" t="str">
        <f>'Résultat 13-14'!$A$16</f>
        <v>Marchandises</v>
      </c>
    </row>
    <row r="20" spans="1:10">
      <c r="A20" s="178" t="s">
        <v>239</v>
      </c>
      <c r="B20" s="178" t="s">
        <v>227</v>
      </c>
      <c r="C20" s="178" t="s">
        <v>229</v>
      </c>
      <c r="D20" s="178" t="s">
        <v>230</v>
      </c>
      <c r="E20" s="178" t="s">
        <v>231</v>
      </c>
      <c r="F20" s="178" t="s">
        <v>232</v>
      </c>
      <c r="G20" s="178" t="s">
        <v>233</v>
      </c>
      <c r="H20" s="178" t="s">
        <v>234</v>
      </c>
      <c r="I20" s="178" t="s">
        <v>235</v>
      </c>
      <c r="J20" s="178" t="s">
        <v>236</v>
      </c>
    </row>
    <row r="21" spans="1:10">
      <c r="A21" s="147" t="s">
        <v>240</v>
      </c>
      <c r="B21" s="6" t="s">
        <v>149</v>
      </c>
      <c r="C21" t="str">
        <f>'Résultat 13-14'!$D$5</f>
        <v>70-Ventes de produits finis, prestations de service, marchandises</v>
      </c>
      <c r="D21" t="str">
        <f>'Résultat 13-14'!$D$6</f>
        <v>Buvette</v>
      </c>
      <c r="E21" t="str">
        <f>'Résultat 13-14'!$D$18</f>
        <v>Commune</v>
      </c>
      <c r="F21" t="str">
        <f>'Résultat 13-14'!$D$26</f>
        <v>Recettes publicitaires</v>
      </c>
      <c r="G21" t="str">
        <f>'Résultat 13-14'!$D$33</f>
        <v>Intérêts bancaires</v>
      </c>
      <c r="H21" t="str">
        <f>'Résultat 13-14'!$D$37</f>
        <v>Produits sur exercices antérieurs</v>
      </c>
      <c r="I21" s="2" t="str">
        <f>'Résultat 13-14'!$D$41</f>
        <v>Provisions d'exploitation</v>
      </c>
      <c r="J21" t="str">
        <f>'Résultat 13-14'!$D$47</f>
        <v>Transfert de charges d'exploitation</v>
      </c>
    </row>
    <row r="22" spans="1:10">
      <c r="A22" s="147" t="s">
        <v>241</v>
      </c>
      <c r="B22" s="6" t="s">
        <v>150</v>
      </c>
      <c r="C22" t="str">
        <f>'Résultat 13-14'!$D$17</f>
        <v>74-Subventions d'exploitation</v>
      </c>
      <c r="D22" t="str">
        <f>'Résultat 13-14'!$D$7</f>
        <v>Stages</v>
      </c>
      <c r="E22" t="str">
        <f>'Résultat 13-14'!$D$19</f>
        <v>Conseil Régional</v>
      </c>
      <c r="F22" t="str">
        <f>'Résultat 13-14'!$D$27</f>
        <v>Cotisations Club</v>
      </c>
      <c r="I22" t="str">
        <f>'Résultat 13-14'!$D$42</f>
        <v>Dépr. actifs circulants</v>
      </c>
    </row>
    <row r="23" spans="1:10">
      <c r="B23" s="6" t="s">
        <v>170</v>
      </c>
      <c r="C23" t="str">
        <f>'Résultat 13-14'!$D$25</f>
        <v>75-Autres produits de gestion courante</v>
      </c>
      <c r="D23" t="str">
        <f>'Résultat 13-14'!$D$8</f>
        <v>Kimonos</v>
      </c>
      <c r="E23" t="str">
        <f>'Résultat 13-14'!$D$20</f>
        <v>Conseil Général</v>
      </c>
      <c r="F23" t="str">
        <f>'Résultat 13-14'!$D$28</f>
        <v>Produits divers de gestion courante</v>
      </c>
      <c r="I23" t="str">
        <f>'Résultat 13-14'!$D$43</f>
        <v>Créances</v>
      </c>
    </row>
    <row r="24" spans="1:10">
      <c r="B24" s="6" t="s">
        <v>151</v>
      </c>
      <c r="C24" t="str">
        <f>'Résultat 13-14'!$D$32</f>
        <v>76-Produits financiers</v>
      </c>
      <c r="D24" t="str">
        <f>'Résultat 13-14'!$D9</f>
        <v>Ceintures</v>
      </c>
      <c r="E24" t="str">
        <f>'Résultat 13-14'!$D$21</f>
        <v>CNDS</v>
      </c>
      <c r="F24" t="str">
        <f>'Résultat 13-14'!$D$29</f>
        <v>Dons manuels affectés</v>
      </c>
    </row>
    <row r="25" spans="1:10">
      <c r="B25" s="6" t="s">
        <v>152</v>
      </c>
      <c r="C25" t="str">
        <f>'Résultat 13-14'!$D$36</f>
        <v>77-Produits exceptionnels</v>
      </c>
      <c r="D25" t="str">
        <f>'Résultat 13-14'!$D$10</f>
        <v>Calendriers</v>
      </c>
      <c r="E25" t="str">
        <f>'Résultat 13-14'!$D$22</f>
        <v>Aides à l'emploi</v>
      </c>
    </row>
    <row r="26" spans="1:10">
      <c r="B26" s="6" t="s">
        <v>153</v>
      </c>
      <c r="C26" t="str">
        <f>'Résultat 13-14'!$D$40</f>
        <v>78-Reprises sur amortissements et provisions</v>
      </c>
      <c r="D26" t="str">
        <f>'Résultat 13-14'!$D$11</f>
        <v>Chocolats</v>
      </c>
    </row>
    <row r="27" spans="1:10">
      <c r="B27" s="6" t="s">
        <v>154</v>
      </c>
      <c r="C27" t="str">
        <f>'Résultat 13-14'!$D$46</f>
        <v>79-Transferts de charges</v>
      </c>
      <c r="D27" t="str">
        <f>'Résultat 13-14'!$D$12</f>
        <v>T-shirts</v>
      </c>
    </row>
    <row r="28" spans="1:10">
      <c r="C28" s="147" t="s">
        <v>215</v>
      </c>
      <c r="D28" t="str">
        <f>'Résultat 13-14'!$D$13</f>
        <v>Passeports</v>
      </c>
    </row>
    <row r="29" spans="1:10">
      <c r="D29" t="str">
        <f>'Résultat 13-14'!$D$14</f>
        <v>Autres produits activités annexes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N29" sqref="N29"/>
    </sheetView>
  </sheetViews>
  <sheetFormatPr baseColWidth="10" defaultRowHeight="12.75"/>
  <cols>
    <col min="1" max="1" width="51.140625" customWidth="1"/>
  </cols>
  <sheetData>
    <row r="1" spans="1:13">
      <c r="A1" s="411" t="s">
        <v>264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3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>
      <c r="A3" s="181"/>
      <c r="B3" s="182" t="s">
        <v>128</v>
      </c>
      <c r="C3" s="182" t="s">
        <v>129</v>
      </c>
      <c r="D3" s="183" t="s">
        <v>130</v>
      </c>
      <c r="E3" s="184" t="s">
        <v>131</v>
      </c>
      <c r="F3" s="185" t="s">
        <v>115</v>
      </c>
      <c r="G3" s="186" t="s">
        <v>121</v>
      </c>
      <c r="H3" s="182" t="s">
        <v>122</v>
      </c>
      <c r="I3" s="187" t="s">
        <v>123</v>
      </c>
      <c r="J3" s="187" t="s">
        <v>124</v>
      </c>
      <c r="K3" s="187" t="s">
        <v>125</v>
      </c>
      <c r="L3" s="182" t="s">
        <v>126</v>
      </c>
      <c r="M3" s="182" t="s">
        <v>127</v>
      </c>
    </row>
    <row r="4" spans="1:13">
      <c r="A4" s="181"/>
      <c r="B4" s="188"/>
      <c r="C4" s="189"/>
      <c r="D4" s="188"/>
      <c r="E4" s="189"/>
      <c r="F4" s="188"/>
      <c r="G4" s="190"/>
      <c r="H4" s="191"/>
      <c r="I4" s="191"/>
      <c r="J4" s="191"/>
      <c r="K4" s="191"/>
      <c r="L4" s="192"/>
      <c r="M4" s="191"/>
    </row>
    <row r="5" spans="1:13" ht="15.75">
      <c r="A5" s="193" t="s">
        <v>242</v>
      </c>
      <c r="B5" s="351">
        <v>0</v>
      </c>
      <c r="C5" s="352">
        <f>B45</f>
        <v>0</v>
      </c>
      <c r="D5" s="351">
        <f>C45</f>
        <v>0</v>
      </c>
      <c r="E5" s="352">
        <f t="shared" ref="E5:M5" si="0">D45</f>
        <v>0</v>
      </c>
      <c r="F5" s="351">
        <f t="shared" si="0"/>
        <v>0</v>
      </c>
      <c r="G5" s="352">
        <f t="shared" si="0"/>
        <v>0</v>
      </c>
      <c r="H5" s="351">
        <f t="shared" si="0"/>
        <v>0</v>
      </c>
      <c r="I5" s="351">
        <f t="shared" si="0"/>
        <v>0</v>
      </c>
      <c r="J5" s="351">
        <f t="shared" si="0"/>
        <v>0</v>
      </c>
      <c r="K5" s="351">
        <f t="shared" si="0"/>
        <v>0</v>
      </c>
      <c r="L5" s="351">
        <f t="shared" si="0"/>
        <v>0</v>
      </c>
      <c r="M5" s="351">
        <f t="shared" si="0"/>
        <v>0</v>
      </c>
    </row>
    <row r="6" spans="1:13">
      <c r="A6" s="194" t="s">
        <v>243</v>
      </c>
      <c r="B6" s="353"/>
      <c r="C6" s="354"/>
      <c r="D6" s="353"/>
      <c r="E6" s="354"/>
      <c r="F6" s="353"/>
      <c r="G6" s="355"/>
      <c r="H6" s="374"/>
      <c r="I6" s="374"/>
      <c r="J6" s="374"/>
      <c r="K6" s="374"/>
      <c r="L6" s="375"/>
      <c r="M6" s="374"/>
    </row>
    <row r="7" spans="1:13">
      <c r="A7" s="195"/>
      <c r="B7" s="356"/>
      <c r="C7" s="357"/>
      <c r="D7" s="356"/>
      <c r="E7" s="357"/>
      <c r="F7" s="356"/>
      <c r="G7" s="358"/>
      <c r="H7" s="376"/>
      <c r="I7" s="376"/>
      <c r="J7" s="376"/>
      <c r="K7" s="376"/>
      <c r="L7" s="377"/>
      <c r="M7" s="376"/>
    </row>
    <row r="8" spans="1:13">
      <c r="A8" s="196"/>
      <c r="B8" s="359"/>
      <c r="C8" s="360"/>
      <c r="D8" s="359"/>
      <c r="E8" s="360"/>
      <c r="F8" s="359"/>
      <c r="G8" s="361"/>
      <c r="H8" s="378"/>
      <c r="I8" s="378"/>
      <c r="J8" s="378"/>
      <c r="K8" s="378"/>
      <c r="L8" s="379"/>
      <c r="M8" s="378"/>
    </row>
    <row r="9" spans="1:13" ht="15.75">
      <c r="A9" s="193" t="s">
        <v>244</v>
      </c>
      <c r="B9" s="362">
        <f>B11+B12+B13+B14+B15+B16</f>
        <v>0</v>
      </c>
      <c r="C9" s="362">
        <f t="shared" ref="C9:M9" si="1">C11+C12+C13+C14+C15+C16</f>
        <v>0</v>
      </c>
      <c r="D9" s="362">
        <f t="shared" si="1"/>
        <v>0</v>
      </c>
      <c r="E9" s="362">
        <f t="shared" si="1"/>
        <v>0</v>
      </c>
      <c r="F9" s="362">
        <f t="shared" si="1"/>
        <v>0</v>
      </c>
      <c r="G9" s="362">
        <f t="shared" si="1"/>
        <v>0</v>
      </c>
      <c r="H9" s="362">
        <f t="shared" si="1"/>
        <v>0</v>
      </c>
      <c r="I9" s="362">
        <f t="shared" si="1"/>
        <v>0</v>
      </c>
      <c r="J9" s="362">
        <f t="shared" si="1"/>
        <v>0</v>
      </c>
      <c r="K9" s="362">
        <f t="shared" si="1"/>
        <v>0</v>
      </c>
      <c r="L9" s="362">
        <f t="shared" si="1"/>
        <v>0</v>
      </c>
      <c r="M9" s="362">
        <f t="shared" si="1"/>
        <v>0</v>
      </c>
    </row>
    <row r="10" spans="1:13" ht="15.75">
      <c r="A10" s="193"/>
      <c r="B10" s="348"/>
      <c r="C10" s="349"/>
      <c r="D10" s="348"/>
      <c r="E10" s="349"/>
      <c r="F10" s="348"/>
      <c r="G10" s="350"/>
      <c r="H10" s="384"/>
      <c r="I10" s="384"/>
      <c r="J10" s="384"/>
      <c r="K10" s="384"/>
      <c r="L10" s="379"/>
      <c r="M10" s="384"/>
    </row>
    <row r="11" spans="1:13">
      <c r="A11" s="197" t="s">
        <v>171</v>
      </c>
      <c r="B11" s="348">
        <f>RECETTES!B5</f>
        <v>0</v>
      </c>
      <c r="C11" s="349">
        <f>RECETTES!B6</f>
        <v>0</v>
      </c>
      <c r="D11" s="348">
        <f>RECETTES!B7</f>
        <v>0</v>
      </c>
      <c r="E11" s="349">
        <f>RECETTES!B8</f>
        <v>0</v>
      </c>
      <c r="F11" s="348">
        <f>RECETTES!B9</f>
        <v>0</v>
      </c>
      <c r="G11" s="350">
        <f>RECETTES!B10</f>
        <v>0</v>
      </c>
      <c r="H11" s="384">
        <f>Tableau8[[#This Row],[Montant]]</f>
        <v>0</v>
      </c>
      <c r="I11" s="384">
        <f>RECETTES!B12</f>
        <v>0</v>
      </c>
      <c r="J11" s="384">
        <f>RECETTES!B13</f>
        <v>0</v>
      </c>
      <c r="K11" s="384">
        <f>RECETTES!B14</f>
        <v>0</v>
      </c>
      <c r="L11" s="384">
        <v>0</v>
      </c>
      <c r="M11" s="384">
        <v>0</v>
      </c>
    </row>
    <row r="12" spans="1:13">
      <c r="A12" s="197" t="s">
        <v>245</v>
      </c>
      <c r="B12" s="348"/>
      <c r="C12" s="349"/>
      <c r="D12" s="348"/>
      <c r="E12" s="349"/>
      <c r="F12" s="348"/>
      <c r="G12" s="350"/>
      <c r="H12" s="384"/>
      <c r="I12" s="384"/>
      <c r="J12" s="384"/>
      <c r="K12" s="384"/>
      <c r="L12" s="384"/>
      <c r="M12" s="384"/>
    </row>
    <row r="13" spans="1:13">
      <c r="A13" s="197" t="s">
        <v>246</v>
      </c>
      <c r="B13" s="348"/>
      <c r="C13" s="349"/>
      <c r="D13" s="348"/>
      <c r="E13" s="349"/>
      <c r="F13" s="348"/>
      <c r="G13" s="350"/>
      <c r="H13" s="384"/>
      <c r="I13" s="384"/>
      <c r="J13" s="384"/>
      <c r="K13" s="384"/>
      <c r="L13" s="384"/>
      <c r="M13" s="384"/>
    </row>
    <row r="14" spans="1:13">
      <c r="A14" s="197" t="s">
        <v>150</v>
      </c>
      <c r="B14" s="348"/>
      <c r="C14" s="349"/>
      <c r="D14" s="348"/>
      <c r="E14" s="349"/>
      <c r="F14" s="348"/>
      <c r="G14" s="350"/>
      <c r="H14" s="384"/>
      <c r="I14" s="384"/>
      <c r="J14" s="384"/>
      <c r="K14" s="384"/>
      <c r="L14" s="384"/>
      <c r="M14" s="384"/>
    </row>
    <row r="15" spans="1:13">
      <c r="A15" s="197" t="s">
        <v>164</v>
      </c>
      <c r="B15" s="348"/>
      <c r="C15" s="349"/>
      <c r="D15" s="348"/>
      <c r="E15" s="349"/>
      <c r="F15" s="348"/>
      <c r="G15" s="350"/>
      <c r="H15" s="384"/>
      <c r="I15" s="384"/>
      <c r="J15" s="384"/>
      <c r="K15" s="384"/>
      <c r="L15" s="384"/>
      <c r="M15" s="384"/>
    </row>
    <row r="16" spans="1:13">
      <c r="A16" s="197" t="s">
        <v>247</v>
      </c>
      <c r="B16" s="348"/>
      <c r="C16" s="349"/>
      <c r="D16" s="348"/>
      <c r="E16" s="349"/>
      <c r="F16" s="348"/>
      <c r="G16" s="350"/>
      <c r="H16" s="384"/>
      <c r="I16" s="384"/>
      <c r="J16" s="384"/>
      <c r="K16" s="384"/>
      <c r="L16" s="384"/>
      <c r="M16" s="384"/>
    </row>
    <row r="17" spans="1:13">
      <c r="A17" s="198"/>
      <c r="B17" s="363"/>
      <c r="C17" s="364"/>
      <c r="D17" s="363"/>
      <c r="E17" s="364"/>
      <c r="F17" s="363"/>
      <c r="G17" s="365"/>
      <c r="H17" s="385"/>
      <c r="I17" s="385"/>
      <c r="J17" s="385"/>
      <c r="K17" s="385"/>
      <c r="L17" s="385"/>
      <c r="M17" s="385"/>
    </row>
    <row r="18" spans="1:13" ht="15.75">
      <c r="A18" s="193" t="s">
        <v>248</v>
      </c>
      <c r="B18" s="367"/>
      <c r="C18" s="368"/>
      <c r="D18" s="367"/>
      <c r="E18" s="368"/>
      <c r="F18" s="367"/>
      <c r="G18" s="369"/>
      <c r="H18" s="386"/>
      <c r="I18" s="386"/>
      <c r="J18" s="386"/>
      <c r="K18" s="386"/>
      <c r="L18" s="386"/>
      <c r="M18" s="386"/>
    </row>
    <row r="19" spans="1:13" ht="15.75">
      <c r="A19" s="193"/>
      <c r="B19" s="367"/>
      <c r="C19" s="368"/>
      <c r="D19" s="367"/>
      <c r="E19" s="368"/>
      <c r="F19" s="367"/>
      <c r="G19" s="369"/>
      <c r="H19" s="386"/>
      <c r="I19" s="386"/>
      <c r="J19" s="386"/>
      <c r="K19" s="386"/>
      <c r="L19" s="386"/>
      <c r="M19" s="386"/>
    </row>
    <row r="20" spans="1:13">
      <c r="A20" s="197" t="s">
        <v>249</v>
      </c>
      <c r="B20" s="367"/>
      <c r="C20" s="368"/>
      <c r="D20" s="367"/>
      <c r="E20" s="368"/>
      <c r="F20" s="367"/>
      <c r="G20" s="369"/>
      <c r="H20" s="386"/>
      <c r="I20" s="386"/>
      <c r="J20" s="386"/>
      <c r="K20" s="386"/>
      <c r="L20" s="386"/>
      <c r="M20" s="386"/>
    </row>
    <row r="21" spans="1:13">
      <c r="A21" s="197" t="s">
        <v>250</v>
      </c>
      <c r="B21" s="367"/>
      <c r="C21" s="368"/>
      <c r="D21" s="367"/>
      <c r="E21" s="368"/>
      <c r="F21" s="367"/>
      <c r="G21" s="369"/>
      <c r="H21" s="386"/>
      <c r="I21" s="386"/>
      <c r="J21" s="386"/>
      <c r="K21" s="386"/>
      <c r="L21" s="386"/>
      <c r="M21" s="386"/>
    </row>
    <row r="22" spans="1:13">
      <c r="A22" s="197" t="s">
        <v>251</v>
      </c>
      <c r="B22" s="367"/>
      <c r="C22" s="368"/>
      <c r="D22" s="367"/>
      <c r="E22" s="368"/>
      <c r="F22" s="367"/>
      <c r="G22" s="369"/>
      <c r="H22" s="386"/>
      <c r="I22" s="386"/>
      <c r="J22" s="386"/>
      <c r="K22" s="386"/>
      <c r="L22" s="386"/>
      <c r="M22" s="386"/>
    </row>
    <row r="23" spans="1:13">
      <c r="A23" s="197" t="s">
        <v>252</v>
      </c>
      <c r="B23" s="367"/>
      <c r="C23" s="368"/>
      <c r="D23" s="367"/>
      <c r="E23" s="368"/>
      <c r="F23" s="367"/>
      <c r="G23" s="369"/>
      <c r="H23" s="386"/>
      <c r="I23" s="386"/>
      <c r="J23" s="386"/>
      <c r="K23" s="386"/>
      <c r="L23" s="386"/>
      <c r="M23" s="386"/>
    </row>
    <row r="24" spans="1:13">
      <c r="A24" s="197" t="s">
        <v>89</v>
      </c>
      <c r="B24" s="367"/>
      <c r="C24" s="368"/>
      <c r="D24" s="367"/>
      <c r="E24" s="368"/>
      <c r="F24" s="367"/>
      <c r="G24" s="369"/>
      <c r="H24" s="386"/>
      <c r="I24" s="386"/>
      <c r="J24" s="386"/>
      <c r="K24" s="386"/>
      <c r="L24" s="386"/>
      <c r="M24" s="386"/>
    </row>
    <row r="25" spans="1:13">
      <c r="A25" s="197" t="s">
        <v>253</v>
      </c>
      <c r="B25" s="367"/>
      <c r="C25" s="368"/>
      <c r="D25" s="367"/>
      <c r="E25" s="368"/>
      <c r="F25" s="367"/>
      <c r="G25" s="369"/>
      <c r="H25" s="386"/>
      <c r="I25" s="386"/>
      <c r="J25" s="386"/>
      <c r="K25" s="386"/>
      <c r="L25" s="386"/>
      <c r="M25" s="386"/>
    </row>
    <row r="26" spans="1:13">
      <c r="A26" s="197"/>
      <c r="B26" s="367"/>
      <c r="C26" s="368"/>
      <c r="D26" s="367"/>
      <c r="E26" s="368"/>
      <c r="F26" s="367"/>
      <c r="G26" s="369"/>
      <c r="H26" s="386"/>
      <c r="I26" s="386"/>
      <c r="J26" s="386"/>
      <c r="K26" s="386"/>
      <c r="L26" s="386"/>
      <c r="M26" s="386"/>
    </row>
    <row r="27" spans="1:13">
      <c r="A27" s="197" t="s">
        <v>254</v>
      </c>
      <c r="B27" s="367"/>
      <c r="C27" s="368"/>
      <c r="D27" s="367"/>
      <c r="E27" s="368"/>
      <c r="F27" s="367"/>
      <c r="G27" s="369"/>
      <c r="H27" s="386"/>
      <c r="I27" s="386"/>
      <c r="J27" s="386"/>
      <c r="K27" s="386"/>
      <c r="L27" s="386"/>
      <c r="M27" s="386"/>
    </row>
    <row r="28" spans="1:13">
      <c r="A28" s="197" t="s">
        <v>255</v>
      </c>
      <c r="B28" s="367"/>
      <c r="C28" s="368"/>
      <c r="D28" s="367"/>
      <c r="E28" s="368"/>
      <c r="F28" s="367"/>
      <c r="G28" s="369"/>
      <c r="H28" s="386"/>
      <c r="I28" s="386"/>
      <c r="J28" s="386"/>
      <c r="K28" s="386"/>
      <c r="L28" s="386"/>
      <c r="M28" s="386"/>
    </row>
    <row r="29" spans="1:13">
      <c r="A29" s="197" t="s">
        <v>135</v>
      </c>
      <c r="B29" s="367"/>
      <c r="C29" s="368"/>
      <c r="D29" s="367"/>
      <c r="E29" s="368"/>
      <c r="F29" s="367"/>
      <c r="G29" s="369"/>
      <c r="H29" s="386"/>
      <c r="I29" s="386"/>
      <c r="J29" s="386"/>
      <c r="K29" s="386"/>
      <c r="L29" s="386"/>
      <c r="M29" s="386"/>
    </row>
    <row r="30" spans="1:13">
      <c r="A30" s="197" t="s">
        <v>256</v>
      </c>
      <c r="B30" s="367">
        <f>DEPENSES!E5</f>
        <v>0</v>
      </c>
      <c r="C30" s="368">
        <f>DEPENSES!E6</f>
        <v>0</v>
      </c>
      <c r="D30" s="367">
        <f>DEPENSES!E7</f>
        <v>0</v>
      </c>
      <c r="E30" s="368">
        <f>DEPENSES!E8</f>
        <v>0</v>
      </c>
      <c r="F30" s="367">
        <f>DEPENSES!E9</f>
        <v>0</v>
      </c>
      <c r="G30" s="369">
        <f>DEPENSES!E10</f>
        <v>0</v>
      </c>
      <c r="H30" s="386">
        <f>DEPENSES!E11</f>
        <v>0</v>
      </c>
      <c r="I30" s="386">
        <f>DEPENSES!E12</f>
        <v>0</v>
      </c>
      <c r="J30" s="386">
        <f>DEPENSES!E13</f>
        <v>0</v>
      </c>
      <c r="K30" s="386">
        <f>DEPENSES!E14</f>
        <v>0</v>
      </c>
      <c r="L30" s="386">
        <f>DEPENSES!E15</f>
        <v>0</v>
      </c>
      <c r="M30" s="386">
        <f>DEPENSES!E16</f>
        <v>0</v>
      </c>
    </row>
    <row r="31" spans="1:13">
      <c r="A31" s="197" t="s">
        <v>267</v>
      </c>
      <c r="B31" s="367"/>
      <c r="C31" s="368"/>
      <c r="D31" s="367"/>
      <c r="E31" s="368"/>
      <c r="F31" s="367"/>
      <c r="G31" s="369"/>
      <c r="H31" s="386"/>
      <c r="I31" s="386"/>
      <c r="J31" s="386"/>
      <c r="K31" s="386"/>
      <c r="L31" s="386"/>
      <c r="M31" s="386"/>
    </row>
    <row r="32" spans="1:13">
      <c r="A32" s="197" t="s">
        <v>257</v>
      </c>
      <c r="B32" s="367"/>
      <c r="C32" s="368"/>
      <c r="D32" s="367"/>
      <c r="E32" s="368"/>
      <c r="F32" s="367"/>
      <c r="G32" s="369"/>
      <c r="H32" s="386"/>
      <c r="I32" s="386"/>
      <c r="J32" s="386"/>
      <c r="K32" s="386"/>
      <c r="L32" s="386"/>
      <c r="M32" s="386"/>
    </row>
    <row r="33" spans="1:13">
      <c r="A33" s="197" t="s">
        <v>258</v>
      </c>
      <c r="B33" s="367"/>
      <c r="C33" s="368"/>
      <c r="D33" s="367"/>
      <c r="E33" s="368"/>
      <c r="F33" s="367"/>
      <c r="G33" s="369"/>
      <c r="H33" s="386"/>
      <c r="I33" s="386"/>
      <c r="J33" s="386"/>
      <c r="K33" s="386"/>
      <c r="L33" s="386"/>
      <c r="M33" s="386"/>
    </row>
    <row r="34" spans="1:13">
      <c r="A34" s="197" t="s">
        <v>266</v>
      </c>
      <c r="B34" s="367"/>
      <c r="C34" s="368"/>
      <c r="D34" s="367"/>
      <c r="E34" s="368"/>
      <c r="F34" s="367"/>
      <c r="G34" s="369"/>
      <c r="H34" s="386"/>
      <c r="I34" s="386"/>
      <c r="J34" s="386"/>
      <c r="K34" s="386"/>
      <c r="L34" s="386"/>
      <c r="M34" s="386"/>
    </row>
    <row r="35" spans="1:13">
      <c r="A35" s="197"/>
      <c r="B35" s="367"/>
      <c r="C35" s="368"/>
      <c r="D35" s="367"/>
      <c r="E35" s="368"/>
      <c r="F35" s="367"/>
      <c r="G35" s="369"/>
      <c r="H35" s="386"/>
      <c r="I35" s="386"/>
      <c r="J35" s="386"/>
      <c r="K35" s="386"/>
      <c r="L35" s="386"/>
      <c r="M35" s="386"/>
    </row>
    <row r="36" spans="1:13">
      <c r="A36" s="197" t="s">
        <v>259</v>
      </c>
      <c r="B36" s="367"/>
      <c r="C36" s="368"/>
      <c r="D36" s="367"/>
      <c r="E36" s="368"/>
      <c r="F36" s="367"/>
      <c r="G36" s="369"/>
      <c r="H36" s="386"/>
      <c r="I36" s="386"/>
      <c r="J36" s="386"/>
      <c r="K36" s="386"/>
      <c r="L36" s="386"/>
      <c r="M36" s="386"/>
    </row>
    <row r="37" spans="1:13">
      <c r="A37" s="197" t="s">
        <v>260</v>
      </c>
      <c r="B37" s="367">
        <f>DEPENSES!B5</f>
        <v>0</v>
      </c>
      <c r="C37" s="368">
        <f>DEPENSES!B6</f>
        <v>0</v>
      </c>
      <c r="D37" s="367">
        <f>DEPENSES!B7</f>
        <v>0</v>
      </c>
      <c r="E37" s="368">
        <f>DEPENSES!B8</f>
        <v>0</v>
      </c>
      <c r="F37" s="367">
        <f>DEPENSES!B9</f>
        <v>0</v>
      </c>
      <c r="G37" s="369">
        <f>DEPENSES!B10</f>
        <v>0</v>
      </c>
      <c r="H37" s="386">
        <f>DEPENSES!B11</f>
        <v>0</v>
      </c>
      <c r="I37" s="386">
        <f>DEPENSES!B12</f>
        <v>0</v>
      </c>
      <c r="J37" s="386">
        <f>DEPENSES!B13</f>
        <v>0</v>
      </c>
      <c r="K37" s="386">
        <f>DEPENSES!B14</f>
        <v>0</v>
      </c>
      <c r="L37" s="386">
        <f>DEPENSES!B15</f>
        <v>0</v>
      </c>
      <c r="M37" s="386">
        <f>DEPENSES!B16</f>
        <v>0</v>
      </c>
    </row>
    <row r="38" spans="1:13">
      <c r="A38" s="197" t="s">
        <v>261</v>
      </c>
      <c r="B38" s="367"/>
      <c r="C38" s="368"/>
      <c r="D38" s="367"/>
      <c r="E38" s="368"/>
      <c r="F38" s="367"/>
      <c r="G38" s="369"/>
      <c r="H38" s="386"/>
      <c r="I38" s="386"/>
      <c r="J38" s="386"/>
      <c r="K38" s="386"/>
      <c r="L38" s="386"/>
      <c r="M38" s="386"/>
    </row>
    <row r="39" spans="1:13">
      <c r="A39" s="197"/>
      <c r="B39" s="367"/>
      <c r="C39" s="368"/>
      <c r="D39" s="367"/>
      <c r="E39" s="368"/>
      <c r="F39" s="367"/>
      <c r="G39" s="369"/>
      <c r="H39" s="386"/>
      <c r="I39" s="386"/>
      <c r="J39" s="386"/>
      <c r="K39" s="386"/>
      <c r="L39" s="386"/>
      <c r="M39" s="386"/>
    </row>
    <row r="40" spans="1:13">
      <c r="A40" s="197" t="s">
        <v>262</v>
      </c>
      <c r="B40" s="367"/>
      <c r="C40" s="368"/>
      <c r="D40" s="367"/>
      <c r="E40" s="368"/>
      <c r="F40" s="367"/>
      <c r="G40" s="369"/>
      <c r="H40" s="386"/>
      <c r="I40" s="386"/>
      <c r="J40" s="386"/>
      <c r="K40" s="386"/>
      <c r="L40" s="386"/>
      <c r="M40" s="386"/>
    </row>
    <row r="41" spans="1:13">
      <c r="A41" s="197"/>
      <c r="B41" s="367"/>
      <c r="C41" s="368"/>
      <c r="D41" s="367"/>
      <c r="E41" s="368"/>
      <c r="F41" s="367"/>
      <c r="G41" s="369"/>
      <c r="H41" s="386"/>
      <c r="I41" s="386"/>
      <c r="J41" s="386"/>
      <c r="K41" s="386"/>
      <c r="L41" s="380"/>
      <c r="M41" s="386"/>
    </row>
    <row r="42" spans="1:13" ht="15.75">
      <c r="A42" s="193" t="s">
        <v>263</v>
      </c>
      <c r="B42" s="366">
        <f t="shared" ref="B42:M42" si="2">SUM(B20:B40)</f>
        <v>0</v>
      </c>
      <c r="C42" s="366">
        <f t="shared" si="2"/>
        <v>0</v>
      </c>
      <c r="D42" s="366">
        <f t="shared" si="2"/>
        <v>0</v>
      </c>
      <c r="E42" s="366">
        <f t="shared" si="2"/>
        <v>0</v>
      </c>
      <c r="F42" s="366">
        <f t="shared" si="2"/>
        <v>0</v>
      </c>
      <c r="G42" s="366">
        <f t="shared" si="2"/>
        <v>0</v>
      </c>
      <c r="H42" s="366">
        <f t="shared" si="2"/>
        <v>0</v>
      </c>
      <c r="I42" s="366">
        <f t="shared" si="2"/>
        <v>0</v>
      </c>
      <c r="J42" s="366">
        <f t="shared" si="2"/>
        <v>0</v>
      </c>
      <c r="K42" s="366">
        <f t="shared" si="2"/>
        <v>0</v>
      </c>
      <c r="L42" s="366">
        <f t="shared" si="2"/>
        <v>0</v>
      </c>
      <c r="M42" s="366">
        <f t="shared" si="2"/>
        <v>0</v>
      </c>
    </row>
    <row r="43" spans="1:13">
      <c r="A43" s="199"/>
      <c r="B43" s="367"/>
      <c r="C43" s="368"/>
      <c r="D43" s="367"/>
      <c r="E43" s="368"/>
      <c r="F43" s="367"/>
      <c r="G43" s="369"/>
      <c r="H43" s="387"/>
      <c r="I43" s="387"/>
      <c r="J43" s="387"/>
      <c r="K43" s="387"/>
      <c r="L43" s="381"/>
      <c r="M43" s="387"/>
    </row>
    <row r="44" spans="1:13" ht="12.75" customHeight="1">
      <c r="A44" s="200"/>
      <c r="B44" s="370"/>
      <c r="C44" s="371"/>
      <c r="D44" s="370"/>
      <c r="E44" s="371"/>
      <c r="F44" s="370"/>
      <c r="G44" s="372"/>
      <c r="H44" s="382"/>
      <c r="I44" s="382"/>
      <c r="J44" s="382"/>
      <c r="K44" s="382"/>
      <c r="L44" s="383"/>
      <c r="M44" s="382"/>
    </row>
    <row r="45" spans="1:13" ht="12.75" customHeight="1">
      <c r="A45" s="208" t="s">
        <v>265</v>
      </c>
      <c r="B45" s="373">
        <f t="shared" ref="B45:M45" si="3">B5+B9-B42</f>
        <v>0</v>
      </c>
      <c r="C45" s="373">
        <f t="shared" si="3"/>
        <v>0</v>
      </c>
      <c r="D45" s="373">
        <f t="shared" si="3"/>
        <v>0</v>
      </c>
      <c r="E45" s="373">
        <f t="shared" si="3"/>
        <v>0</v>
      </c>
      <c r="F45" s="373">
        <f t="shared" si="3"/>
        <v>0</v>
      </c>
      <c r="G45" s="373">
        <f t="shared" si="3"/>
        <v>0</v>
      </c>
      <c r="H45" s="373">
        <f t="shared" si="3"/>
        <v>0</v>
      </c>
      <c r="I45" s="373">
        <f t="shared" si="3"/>
        <v>0</v>
      </c>
      <c r="J45" s="373">
        <f t="shared" si="3"/>
        <v>0</v>
      </c>
      <c r="K45" s="373">
        <f t="shared" si="3"/>
        <v>0</v>
      </c>
      <c r="L45" s="373">
        <f t="shared" si="3"/>
        <v>0</v>
      </c>
      <c r="M45" s="373">
        <f t="shared" si="3"/>
        <v>0</v>
      </c>
    </row>
    <row r="46" spans="1:13">
      <c r="A46" s="198"/>
      <c r="B46" s="201"/>
      <c r="C46" s="202"/>
      <c r="D46" s="201"/>
      <c r="E46" s="202"/>
      <c r="F46" s="201"/>
      <c r="G46" s="203"/>
      <c r="H46" s="204"/>
      <c r="I46" s="204"/>
      <c r="J46" s="204"/>
      <c r="K46" s="204"/>
      <c r="L46" s="205"/>
      <c r="M46" s="204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18</vt:i4>
      </vt:variant>
    </vt:vector>
  </HeadingPairs>
  <TitlesOfParts>
    <vt:vector size="29" baseType="lpstr">
      <vt:lpstr>Résultat 13-14</vt:lpstr>
      <vt:lpstr>DEPENSES</vt:lpstr>
      <vt:lpstr>RECETTES</vt:lpstr>
      <vt:lpstr>Amort. Prov.</vt:lpstr>
      <vt:lpstr>Détail Dépenses</vt:lpstr>
      <vt:lpstr>Détail recettes</vt:lpstr>
      <vt:lpstr>Graphiques</vt:lpstr>
      <vt:lpstr>Paramètres</vt:lpstr>
      <vt:lpstr>Plan de trésorerie</vt:lpstr>
      <vt:lpstr>Compte de trésorerie</vt:lpstr>
      <vt:lpstr>Bilan</vt:lpstr>
      <vt:lpstr>Achats</vt:lpstr>
      <vt:lpstr>Comptes</vt:lpstr>
      <vt:lpstr>Dépenses</vt:lpstr>
      <vt:lpstr>Dotations</vt:lpstr>
      <vt:lpstr>Exception</vt:lpstr>
      <vt:lpstr>Extérieur</vt:lpstr>
      <vt:lpstr>Finance</vt:lpstr>
      <vt:lpstr>Gestion</vt:lpstr>
      <vt:lpstr>Gestionc</vt:lpstr>
      <vt:lpstr>Impot</vt:lpstr>
      <vt:lpstr>Logique</vt:lpstr>
      <vt:lpstr>Personnel</vt:lpstr>
      <vt:lpstr>Recettes</vt:lpstr>
      <vt:lpstr>Reprises</vt:lpstr>
      <vt:lpstr>Services</vt:lpstr>
      <vt:lpstr>Subventions</vt:lpstr>
      <vt:lpstr>Transferts</vt:lpstr>
      <vt:lpstr>Ventes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</cp:lastModifiedBy>
  <cp:lastPrinted>2013-02-23T16:34:25Z</cp:lastPrinted>
  <dcterms:created xsi:type="dcterms:W3CDTF">2004-10-18T09:57:45Z</dcterms:created>
  <dcterms:modified xsi:type="dcterms:W3CDTF">2013-06-24T06:33:17Z</dcterms:modified>
</cp:coreProperties>
</file>